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updateLinks="never" codeName="ThisWorkbook" defaultThemeVersion="124226"/>
  <mc:AlternateContent xmlns:mc="http://schemas.openxmlformats.org/markup-compatibility/2006">
    <mc:Choice Requires="x15">
      <x15ac:absPath xmlns:x15ac="http://schemas.microsoft.com/office/spreadsheetml/2010/11/ac" url="\\usda.net\NRCS\home\MNST2\NRCS\michael.krcmarik\Desktop\MN\projectMNDOTgradations\v2 updated Nicholes comments\"/>
    </mc:Choice>
  </mc:AlternateContent>
  <xr:revisionPtr revIDLastSave="0" documentId="13_ncr:1_{24836671-3DB7-40BC-AD3C-C6BE7393DDED}" xr6:coauthVersionLast="44" xr6:coauthVersionMax="44" xr10:uidLastSave="{00000000-0000-0000-0000-000000000000}"/>
  <bookViews>
    <workbookView xWindow="-120" yWindow="-120" windowWidth="29040" windowHeight="15840" tabRatio="836" activeTab="5" xr2:uid="{00000000-000D-0000-FFFF-FFFF00000000}"/>
  </bookViews>
  <sheets>
    <sheet name="Cover" sheetId="57" r:id="rId1"/>
    <sheet name="Option B or C" sheetId="49" r:id="rId2"/>
    <sheet name="Option D or E" sheetId="56" r:id="rId3"/>
    <sheet name="Waterbars" sheetId="61" r:id="rId4"/>
    <sheet name="Cost Estimate" sheetId="40" r:id="rId5"/>
    <sheet name="Documentation" sheetId="60" r:id="rId6"/>
  </sheets>
  <externalReferences>
    <externalReference r:id="rId7"/>
    <externalReference r:id="rId8"/>
    <externalReference r:id="rId9"/>
    <externalReference r:id="rId10"/>
  </externalReferences>
  <definedNames>
    <definedName name="BlanketB1" localSheetId="0">#REF!</definedName>
    <definedName name="BlanketB1" localSheetId="1">#REF!</definedName>
    <definedName name="BlanketB1" localSheetId="2">#REF!</definedName>
    <definedName name="BlanketB1" localSheetId="3">#REF!</definedName>
    <definedName name="BlanketB1">#REF!</definedName>
    <definedName name="BlanketB2" localSheetId="0">#REF!</definedName>
    <definedName name="BlanketB2" localSheetId="1">#REF!</definedName>
    <definedName name="BlanketB2" localSheetId="2">#REF!</definedName>
    <definedName name="BlanketB2" localSheetId="3">#REF!</definedName>
    <definedName name="BlanketB2">#REF!</definedName>
    <definedName name="BlanketB3" localSheetId="0">#REF!</definedName>
    <definedName name="BlanketB3" localSheetId="1">#REF!</definedName>
    <definedName name="BlanketB3" localSheetId="2">#REF!</definedName>
    <definedName name="BlanketB3" localSheetId="3">#REF!</definedName>
    <definedName name="BlanketB3">#REF!</definedName>
    <definedName name="BlanketB4" localSheetId="0">#REF!</definedName>
    <definedName name="BlanketB4" localSheetId="1">#REF!</definedName>
    <definedName name="BlanketB4" localSheetId="2">#REF!</definedName>
    <definedName name="BlanketB4" localSheetId="3">#REF!</definedName>
    <definedName name="BlanketB4">#REF!</definedName>
    <definedName name="BlanketB5" localSheetId="0">#REF!</definedName>
    <definedName name="BlanketB5" localSheetId="1">#REF!</definedName>
    <definedName name="BlanketB5" localSheetId="2">#REF!</definedName>
    <definedName name="BlanketB5" localSheetId="3">#REF!</definedName>
    <definedName name="BlanketB5">#REF!</definedName>
    <definedName name="BlanketB6" localSheetId="0">#REF!</definedName>
    <definedName name="BlanketB6" localSheetId="1">#REF!</definedName>
    <definedName name="BlanketB6" localSheetId="2">#REF!</definedName>
    <definedName name="BlanketB6" localSheetId="3">#REF!</definedName>
    <definedName name="BlanketB6">#REF!</definedName>
    <definedName name="BlanketB7" localSheetId="0">#REF!</definedName>
    <definedName name="BlanketB7" localSheetId="1">#REF!</definedName>
    <definedName name="BlanketB7" localSheetId="2">#REF!</definedName>
    <definedName name="BlanketB7" localSheetId="3">#REF!</definedName>
    <definedName name="BlanketB7">#REF!</definedName>
    <definedName name="BlanketB8" localSheetId="0">#REF!</definedName>
    <definedName name="BlanketB8" localSheetId="1">#REF!</definedName>
    <definedName name="BlanketB8" localSheetId="2">#REF!</definedName>
    <definedName name="BlanketB8" localSheetId="3">#REF!</definedName>
    <definedName name="BlanketB8">#REF!</definedName>
    <definedName name="BlanketE1" localSheetId="0">#REF!</definedName>
    <definedName name="BlanketE1" localSheetId="1">#REF!</definedName>
    <definedName name="BlanketE1" localSheetId="2">#REF!</definedName>
    <definedName name="BlanketE1" localSheetId="3">#REF!</definedName>
    <definedName name="BlanketE1">#REF!</definedName>
    <definedName name="BlanketE2" localSheetId="0">#REF!</definedName>
    <definedName name="BlanketE2" localSheetId="1">#REF!</definedName>
    <definedName name="BlanketE2" localSheetId="2">#REF!</definedName>
    <definedName name="BlanketE2" localSheetId="3">#REF!</definedName>
    <definedName name="BlanketE2">#REF!</definedName>
    <definedName name="BlanketE3" localSheetId="0">#REF!</definedName>
    <definedName name="BlanketE3" localSheetId="1">#REF!</definedName>
    <definedName name="BlanketE3" localSheetId="2">#REF!</definedName>
    <definedName name="BlanketE3" localSheetId="3">#REF!</definedName>
    <definedName name="BlanketE3">#REF!</definedName>
    <definedName name="BlanketE4" localSheetId="0">#REF!</definedName>
    <definedName name="BlanketE4" localSheetId="1">#REF!</definedName>
    <definedName name="BlanketE4" localSheetId="2">#REF!</definedName>
    <definedName name="BlanketE4" localSheetId="3">#REF!</definedName>
    <definedName name="BlanketE4">#REF!</definedName>
    <definedName name="BlanketE5" localSheetId="0">#REF!</definedName>
    <definedName name="BlanketE5" localSheetId="1">#REF!</definedName>
    <definedName name="BlanketE5" localSheetId="2">#REF!</definedName>
    <definedName name="BlanketE5" localSheetId="3">#REF!</definedName>
    <definedName name="BlanketE5">#REF!</definedName>
    <definedName name="BlanketE6" localSheetId="0">#REF!</definedName>
    <definedName name="BlanketE6" localSheetId="1">#REF!</definedName>
    <definedName name="BlanketE6" localSheetId="2">#REF!</definedName>
    <definedName name="BlanketE6" localSheetId="3">#REF!</definedName>
    <definedName name="BlanketE6">#REF!</definedName>
    <definedName name="BlanketE7" localSheetId="0">#REF!</definedName>
    <definedName name="BlanketE7" localSheetId="1">#REF!</definedName>
    <definedName name="BlanketE7" localSheetId="2">#REF!</definedName>
    <definedName name="BlanketE7" localSheetId="3">#REF!</definedName>
    <definedName name="BlanketE7">#REF!</definedName>
    <definedName name="BlanketE8" localSheetId="0">#REF!</definedName>
    <definedName name="BlanketE8" localSheetId="1">#REF!</definedName>
    <definedName name="BlanketE8" localSheetId="2">#REF!</definedName>
    <definedName name="BlanketE8" localSheetId="3">#REF!</definedName>
    <definedName name="BlanketE8">#REF!</definedName>
    <definedName name="BlanketType" localSheetId="0">#REF!</definedName>
    <definedName name="BlanketType" localSheetId="1">#REF!</definedName>
    <definedName name="BlanketType" localSheetId="2">#REF!</definedName>
    <definedName name="BlanketType" localSheetId="3">#REF!</definedName>
    <definedName name="BlanketType">#REF!</definedName>
    <definedName name="BlanketW1" localSheetId="0">#REF!</definedName>
    <definedName name="BlanketW1" localSheetId="1">#REF!</definedName>
    <definedName name="BlanketW1" localSheetId="2">#REF!</definedName>
    <definedName name="BlanketW1" localSheetId="3">#REF!</definedName>
    <definedName name="BlanketW1">#REF!</definedName>
    <definedName name="BlanketW2" localSheetId="0">#REF!</definedName>
    <definedName name="BlanketW2" localSheetId="1">#REF!</definedName>
    <definedName name="BlanketW2" localSheetId="2">#REF!</definedName>
    <definedName name="BlanketW2" localSheetId="3">#REF!</definedName>
    <definedName name="BlanketW2">#REF!</definedName>
    <definedName name="BlanketW3" localSheetId="0">#REF!</definedName>
    <definedName name="BlanketW3" localSheetId="1">#REF!</definedName>
    <definedName name="BlanketW3" localSheetId="2">#REF!</definedName>
    <definedName name="BlanketW3" localSheetId="3">#REF!</definedName>
    <definedName name="BlanketW3">#REF!</definedName>
    <definedName name="BlanketW4" localSheetId="0">#REF!</definedName>
    <definedName name="BlanketW4" localSheetId="1">#REF!</definedName>
    <definedName name="BlanketW4" localSheetId="2">#REF!</definedName>
    <definedName name="BlanketW4" localSheetId="3">#REF!</definedName>
    <definedName name="BlanketW4">#REF!</definedName>
    <definedName name="BlanketW5" localSheetId="0">#REF!</definedName>
    <definedName name="BlanketW5" localSheetId="1">#REF!</definedName>
    <definedName name="BlanketW5" localSheetId="2">#REF!</definedName>
    <definedName name="BlanketW5" localSheetId="3">#REF!</definedName>
    <definedName name="BlanketW5">#REF!</definedName>
    <definedName name="BlanketW6" localSheetId="0">#REF!</definedName>
    <definedName name="BlanketW6" localSheetId="1">#REF!</definedName>
    <definedName name="BlanketW6" localSheetId="2">#REF!</definedName>
    <definedName name="BlanketW6" localSheetId="3">#REF!</definedName>
    <definedName name="BlanketW6">#REF!</definedName>
    <definedName name="BlanketW7" localSheetId="0">#REF!</definedName>
    <definedName name="BlanketW7" localSheetId="1">#REF!</definedName>
    <definedName name="BlanketW7" localSheetId="2">#REF!</definedName>
    <definedName name="BlanketW7" localSheetId="3">#REF!</definedName>
    <definedName name="BlanketW7">#REF!</definedName>
    <definedName name="BlanketW8" localSheetId="0">#REF!</definedName>
    <definedName name="BlanketW8" localSheetId="1">#REF!</definedName>
    <definedName name="BlanketW8" localSheetId="2">#REF!</definedName>
    <definedName name="BlanketW8" localSheetId="3">#REF!</definedName>
    <definedName name="BlanketW8">#REF!</definedName>
    <definedName name="County" localSheetId="0">[1]Design!$C$5</definedName>
    <definedName name="County" localSheetId="1">[2]Design!$C$5</definedName>
    <definedName name="County" localSheetId="2">[2]Design!$C$5</definedName>
    <definedName name="County" localSheetId="3">[2]Design!$C$5</definedName>
    <definedName name="County">#REF!</definedName>
    <definedName name="County2" localSheetId="0">[3]Design!$C$5</definedName>
    <definedName name="County2">[4]Design!$C$5</definedName>
    <definedName name="Designer" localSheetId="0">[1]Design!$K$4</definedName>
    <definedName name="Designer" localSheetId="1">[2]Design!$K$4</definedName>
    <definedName name="Designer" localSheetId="2">[2]Design!$K$4</definedName>
    <definedName name="Designer" localSheetId="3">[2]Design!$K$4</definedName>
    <definedName name="Designer">#REF!</definedName>
    <definedName name="EGEnd" localSheetId="0">#REF!</definedName>
    <definedName name="EGEnd" localSheetId="1">#REF!</definedName>
    <definedName name="EGEnd" localSheetId="2">#REF!</definedName>
    <definedName name="EGEnd" localSheetId="3">#REF!</definedName>
    <definedName name="EGEnd">#REF!</definedName>
    <definedName name="ElevPG" localSheetId="0">[1]Defaults!$K$57</definedName>
    <definedName name="ElevPG" localSheetId="1">[2]Defaults!$K$57</definedName>
    <definedName name="ElevPG" localSheetId="2">[2]Defaults!$K$57</definedName>
    <definedName name="ElevPG" localSheetId="3">[2]Defaults!$K$57</definedName>
    <definedName name="ElevPG">#REF!</definedName>
    <definedName name="FertilizerRate" localSheetId="0">#REF!</definedName>
    <definedName name="FertilizerRate" localSheetId="1">#REF!</definedName>
    <definedName name="FertilizerRate" localSheetId="2">#REF!</definedName>
    <definedName name="FertilizerRate" localSheetId="3">#REF!</definedName>
    <definedName name="FertilizerRate">#REF!</definedName>
    <definedName name="IndexTable" localSheetId="0">#REF!</definedName>
    <definedName name="IndexTable" localSheetId="1">#REF!</definedName>
    <definedName name="IndexTable" localSheetId="2">#REF!</definedName>
    <definedName name="IndexTable" localSheetId="3">#REF!</definedName>
    <definedName name="IndexTable">#REF!</definedName>
    <definedName name="JobTitles" localSheetId="0">#REF!</definedName>
    <definedName name="JobTitles" localSheetId="1">#REF!</definedName>
    <definedName name="JobTitles" localSheetId="2">#REF!</definedName>
    <definedName name="JobTitles" localSheetId="3">#REF!</definedName>
    <definedName name="JobTitles">#REF!</definedName>
    <definedName name="Landuser" localSheetId="0">[1]Design!$D$4</definedName>
    <definedName name="Landuser" localSheetId="1">[2]Design!$D$4</definedName>
    <definedName name="Landuser" localSheetId="2">[2]Design!$D$4</definedName>
    <definedName name="Landuser" localSheetId="3">[2]Design!$D$4</definedName>
    <definedName name="Landuser">#REF!</definedName>
    <definedName name="Landuser2" localSheetId="0">[3]Design!$D$4</definedName>
    <definedName name="Landuser2">[4]Design!$D$4</definedName>
    <definedName name="LastNumSeries" localSheetId="0">#REF!</definedName>
    <definedName name="LastNumSeries" localSheetId="1">#REF!</definedName>
    <definedName name="LastNumSeries" localSheetId="2">#REF!</definedName>
    <definedName name="LastNumSeries" localSheetId="3">#REF!</definedName>
    <definedName name="LastNumSeries">#REF!</definedName>
    <definedName name="LBEnd" localSheetId="0">#REF!</definedName>
    <definedName name="LBEnd" localSheetId="1">#REF!</definedName>
    <definedName name="LBEnd" localSheetId="2">#REF!</definedName>
    <definedName name="LBEnd" localSheetId="3">#REF!</definedName>
    <definedName name="LBEnd">#REF!</definedName>
    <definedName name="LimepH" localSheetId="0">#REF!</definedName>
    <definedName name="LimepH" localSheetId="1">#REF!</definedName>
    <definedName name="LimepH" localSheetId="2">#REF!</definedName>
    <definedName name="LimepH" localSheetId="3">#REF!</definedName>
    <definedName name="LimepH">#REF!</definedName>
    <definedName name="LimeRate" localSheetId="0">#REF!</definedName>
    <definedName name="LimeRate" localSheetId="1">#REF!</definedName>
    <definedName name="LimeRate" localSheetId="2">#REF!</definedName>
    <definedName name="LimeRate" localSheetId="3">#REF!</definedName>
    <definedName name="LimeRate">#REF!</definedName>
    <definedName name="Location" localSheetId="2">#REF!</definedName>
    <definedName name="Location" localSheetId="3">#REF!</definedName>
    <definedName name="Location">#REF!</definedName>
    <definedName name="Location2" localSheetId="0">[3]Design!$D$6</definedName>
    <definedName name="Location2">[4]Design!$D$6</definedName>
    <definedName name="Max_Vel" localSheetId="0">[1]Defaults!$B$11</definedName>
    <definedName name="Max_Vel" localSheetId="1">[2]Defaults!$B$11</definedName>
    <definedName name="Max_Vel" localSheetId="2">[2]Defaults!$B$11</definedName>
    <definedName name="Max_Vel" localSheetId="3">[2]Defaults!$B$11</definedName>
    <definedName name="Max_Vel">#REF!</definedName>
    <definedName name="MaxElev" localSheetId="0">#REF!</definedName>
    <definedName name="MaxElev" localSheetId="1">#REF!</definedName>
    <definedName name="MaxElev" localSheetId="2">#REF!</definedName>
    <definedName name="MaxElev" localSheetId="3">#REF!</definedName>
    <definedName name="MaxElev">#REF!</definedName>
    <definedName name="MaxElevUse" localSheetId="0">#REF!</definedName>
    <definedName name="MaxElevUse" localSheetId="1">#REF!</definedName>
    <definedName name="MaxElevUse" localSheetId="2">#REF!</definedName>
    <definedName name="MaxElevUse" localSheetId="3">#REF!</definedName>
    <definedName name="MaxElevUse">#REF!</definedName>
    <definedName name="MaxStat" localSheetId="0">#REF!</definedName>
    <definedName name="MaxStat" localSheetId="1">#REF!</definedName>
    <definedName name="MaxStat" localSheetId="2">#REF!</definedName>
    <definedName name="MaxStat" localSheetId="3">#REF!</definedName>
    <definedName name="MaxStat">#REF!</definedName>
    <definedName name="MaxStatUse" localSheetId="0">#REF!</definedName>
    <definedName name="MaxStatUse" localSheetId="1">#REF!</definedName>
    <definedName name="MaxStatUse" localSheetId="2">#REF!</definedName>
    <definedName name="MaxStatUse" localSheetId="3">#REF!</definedName>
    <definedName name="MaxStatUse">#REF!</definedName>
    <definedName name="MinElev" localSheetId="0">#REF!</definedName>
    <definedName name="MinElev" localSheetId="1">#REF!</definedName>
    <definedName name="MinElev" localSheetId="2">#REF!</definedName>
    <definedName name="MinElev" localSheetId="3">#REF!</definedName>
    <definedName name="MinElev">#REF!</definedName>
    <definedName name="MinElevUse" localSheetId="0">#REF!</definedName>
    <definedName name="MinElevUse" localSheetId="1">#REF!</definedName>
    <definedName name="MinElevUse" localSheetId="2">#REF!</definedName>
    <definedName name="MinElevUse" localSheetId="3">#REF!</definedName>
    <definedName name="MinElevUse">#REF!</definedName>
    <definedName name="MinStat" localSheetId="0">#REF!</definedName>
    <definedName name="MinStat" localSheetId="1">#REF!</definedName>
    <definedName name="MinStat" localSheetId="2">#REF!</definedName>
    <definedName name="MinStat" localSheetId="3">#REF!</definedName>
    <definedName name="MinStat">#REF!</definedName>
    <definedName name="MinStatUse" localSheetId="0">#REF!</definedName>
    <definedName name="MinStatUse" localSheetId="1">#REF!</definedName>
    <definedName name="MinStatUse" localSheetId="2">#REF!</definedName>
    <definedName name="MinStatUse" localSheetId="3">#REF!</definedName>
    <definedName name="MinStatUse">#REF!</definedName>
    <definedName name="Mulch_Table" localSheetId="0">#REF!</definedName>
    <definedName name="Mulch_Table" localSheetId="1">#REF!</definedName>
    <definedName name="Mulch_Table" localSheetId="2">#REF!</definedName>
    <definedName name="Mulch_Table" localSheetId="3">#REF!</definedName>
    <definedName name="Mulch_Table">#REF!</definedName>
    <definedName name="MulchRate" localSheetId="0">#REF!</definedName>
    <definedName name="MulchRate" localSheetId="1">#REF!</definedName>
    <definedName name="MulchRate" localSheetId="2">#REF!</definedName>
    <definedName name="MulchRate" localSheetId="3">#REF!</definedName>
    <definedName name="MulchRate">#REF!</definedName>
    <definedName name="MulchType" localSheetId="0">#REF!</definedName>
    <definedName name="MulchType" localSheetId="1">#REF!</definedName>
    <definedName name="MulchType" localSheetId="2">#REF!</definedName>
    <definedName name="MulchType" localSheetId="3">#REF!</definedName>
    <definedName name="MulchType">#REF!</definedName>
    <definedName name="NumStat" localSheetId="0">[1]Defaults!$J$46</definedName>
    <definedName name="NumStat" localSheetId="1">[2]Defaults!$J$46</definedName>
    <definedName name="NumStat" localSheetId="2">[2]Defaults!$J$46</definedName>
    <definedName name="NumStat" localSheetId="3">[2]Defaults!$J$46</definedName>
    <definedName name="NumStat">#REF!</definedName>
    <definedName name="Outlet_Cond_Table" localSheetId="0">#REF!</definedName>
    <definedName name="Outlet_Cond_Table" localSheetId="1">#REF!</definedName>
    <definedName name="Outlet_Cond_Table" localSheetId="2">#REF!</definedName>
    <definedName name="Outlet_Cond_Table" localSheetId="3">#REF!</definedName>
    <definedName name="Outlet_Cond_Table">#REF!</definedName>
    <definedName name="OutletCondition" localSheetId="0">#REF!</definedName>
    <definedName name="OutletCondition" localSheetId="1">#REF!</definedName>
    <definedName name="OutletCondition" localSheetId="2">#REF!</definedName>
    <definedName name="OutletCondition" localSheetId="3">#REF!</definedName>
    <definedName name="OutletCondition">#REF!</definedName>
    <definedName name="PGEnd" localSheetId="0">#REF!</definedName>
    <definedName name="PGEnd" localSheetId="1">#REF!</definedName>
    <definedName name="PGEnd" localSheetId="2">#REF!</definedName>
    <definedName name="PGEnd" localSheetId="3">#REF!</definedName>
    <definedName name="PGEnd">#REF!</definedName>
    <definedName name="PGStatEnd" localSheetId="0">#REF!</definedName>
    <definedName name="PGStatEnd" localSheetId="1">#REF!</definedName>
    <definedName name="PGStatEnd" localSheetId="2">#REF!</definedName>
    <definedName name="PGStatEnd" localSheetId="3">#REF!</definedName>
    <definedName name="PGStatEnd">#REF!</definedName>
    <definedName name="PlotEG" localSheetId="0">#REF!</definedName>
    <definedName name="PlotEG" localSheetId="1">#REF!</definedName>
    <definedName name="PlotEG" localSheetId="2">#REF!</definedName>
    <definedName name="PlotEG" localSheetId="3">#REF!</definedName>
    <definedName name="PlotEG">#REF!</definedName>
    <definedName name="PlotEnd" localSheetId="0">#REF!</definedName>
    <definedName name="PlotEnd" localSheetId="1">#REF!</definedName>
    <definedName name="PlotEnd" localSheetId="2">#REF!</definedName>
    <definedName name="PlotEnd" localSheetId="3">#REF!</definedName>
    <definedName name="PlotEnd">#REF!</definedName>
    <definedName name="PlotLB" localSheetId="0">#REF!</definedName>
    <definedName name="PlotLB" localSheetId="1">#REF!</definedName>
    <definedName name="PlotLB" localSheetId="2">#REF!</definedName>
    <definedName name="PlotLB" localSheetId="3">#REF!</definedName>
    <definedName name="PlotLB">#REF!</definedName>
    <definedName name="PlotPG" localSheetId="0">#REF!</definedName>
    <definedName name="PlotPG" localSheetId="1">#REF!</definedName>
    <definedName name="PlotPG" localSheetId="2">#REF!</definedName>
    <definedName name="PlotPG" localSheetId="3">#REF!</definedName>
    <definedName name="PlotPG">#REF!</definedName>
    <definedName name="_xlnm.Print_Area" localSheetId="4">'Cost Estimate'!$A$1:$F$84</definedName>
    <definedName name="_xlnm.Print_Area" localSheetId="0">Cover!$B$2:$AE$60</definedName>
    <definedName name="_xlnm.Print_Area" localSheetId="1">'Option B or C'!$B$2:$AE$61</definedName>
    <definedName name="_xlnm.Print_Area" localSheetId="2">'Option D or E'!$B$2:$AE$61</definedName>
    <definedName name="_xlnm.Print_Area" localSheetId="3">Waterbars!$B$2:$AE$60</definedName>
    <definedName name="Range" localSheetId="0">[1]Cover!$R$22</definedName>
    <definedName name="Range" localSheetId="1">[2]Cover!$R$22</definedName>
    <definedName name="Range" localSheetId="2">[2]Cover!$R$22</definedName>
    <definedName name="Range" localSheetId="3">[2]Cover!$R$22</definedName>
    <definedName name="Range">#REF!</definedName>
    <definedName name="Range2" localSheetId="0">[3]Design!$O$6</definedName>
    <definedName name="Range2">[4]Design!$O$6</definedName>
    <definedName name="Ret_Cap" localSheetId="0">#REF!</definedName>
    <definedName name="Ret_Cap" localSheetId="1">#REF!</definedName>
    <definedName name="Ret_Cap" localSheetId="2">#REF!</definedName>
    <definedName name="Ret_Cap" localSheetId="3">#REF!</definedName>
    <definedName name="Ret_Cap">#REF!</definedName>
    <definedName name="Ret_Stab" localSheetId="0">#REF!</definedName>
    <definedName name="Ret_Stab" localSheetId="1">#REF!</definedName>
    <definedName name="Ret_Stab" localSheetId="2">#REF!</definedName>
    <definedName name="Ret_Stab" localSheetId="3">#REF!</definedName>
    <definedName name="Ret_Stab">#REF!</definedName>
    <definedName name="Ret_Table" localSheetId="0">[1]Defaults!$U$4:$V$8</definedName>
    <definedName name="Ret_Table" localSheetId="1">[2]Defaults!$U$4:$V$8</definedName>
    <definedName name="Ret_Table" localSheetId="2">[2]Defaults!$U$4:$V$8</definedName>
    <definedName name="Ret_Table" localSheetId="3">[2]Defaults!$U$4:$V$8</definedName>
    <definedName name="Ret_Table">#REF!</definedName>
    <definedName name="Ret_Values" localSheetId="0">[1]Defaults!$U$4:$U$8</definedName>
    <definedName name="Ret_Values" localSheetId="1">[2]Defaults!$U$4:$U$8</definedName>
    <definedName name="Ret_Values" localSheetId="2">[2]Defaults!$U$4:$U$8</definedName>
    <definedName name="Ret_Values" localSheetId="3">[2]Defaults!$U$4:$U$8</definedName>
    <definedName name="Ret_Values">#REF!</definedName>
    <definedName name="Section" localSheetId="0">[1]Cover!$N$22</definedName>
    <definedName name="Section" localSheetId="1">[2]Cover!$N$22</definedName>
    <definedName name="Section" localSheetId="2">[2]Cover!$N$22</definedName>
    <definedName name="Section" localSheetId="3">[2]Cover!$N$22</definedName>
    <definedName name="Section">#REF!</definedName>
    <definedName name="Section2" localSheetId="0">[3]Design!$J$6</definedName>
    <definedName name="Section2">[4]Design!$J$6</definedName>
    <definedName name="Seed_Table" localSheetId="0">#REF!</definedName>
    <definedName name="Seed_Table" localSheetId="1">#REF!</definedName>
    <definedName name="Seed_Table" localSheetId="2">#REF!</definedName>
    <definedName name="Seed_Table" localSheetId="3">#REF!</definedName>
    <definedName name="Seed_Table">#REF!</definedName>
    <definedName name="SeedRate1" localSheetId="0">#REF!</definedName>
    <definedName name="SeedRate1" localSheetId="1">#REF!</definedName>
    <definedName name="SeedRate1" localSheetId="2">#REF!</definedName>
    <definedName name="SeedRate1" localSheetId="3">#REF!</definedName>
    <definedName name="SeedRate1">#REF!</definedName>
    <definedName name="SeedRate2" localSheetId="0">#REF!</definedName>
    <definedName name="SeedRate2" localSheetId="1">#REF!</definedName>
    <definedName name="SeedRate2" localSheetId="2">#REF!</definedName>
    <definedName name="SeedRate2" localSheetId="3">#REF!</definedName>
    <definedName name="SeedRate2">#REF!</definedName>
    <definedName name="SeedRate3" localSheetId="0">#REF!</definedName>
    <definedName name="SeedRate3" localSheetId="1">#REF!</definedName>
    <definedName name="SeedRate3" localSheetId="2">#REF!</definedName>
    <definedName name="SeedRate3" localSheetId="3">#REF!</definedName>
    <definedName name="SeedRate3">#REF!</definedName>
    <definedName name="SeedType1" localSheetId="0">[1]Defaults!#REF!</definedName>
    <definedName name="SeedType1" localSheetId="1">[2]Defaults!#REF!</definedName>
    <definedName name="SeedType1" localSheetId="2">[2]Defaults!#REF!</definedName>
    <definedName name="SeedType1" localSheetId="3">[2]Defaults!#REF!</definedName>
    <definedName name="SeedType1">#REF!</definedName>
    <definedName name="SeedType2" localSheetId="0">[1]Defaults!#REF!</definedName>
    <definedName name="SeedType2" localSheetId="1">[2]Defaults!#REF!</definedName>
    <definedName name="SeedType2" localSheetId="2">[2]Defaults!#REF!</definedName>
    <definedName name="SeedType2" localSheetId="3">[2]Defaults!#REF!</definedName>
    <definedName name="SeedType2">#REF!</definedName>
    <definedName name="SeedType3" localSheetId="0">#REF!</definedName>
    <definedName name="SeedType3" localSheetId="1">#REF!</definedName>
    <definedName name="SeedType3" localSheetId="2">#REF!</definedName>
    <definedName name="SeedType3" localSheetId="3">#REF!</definedName>
    <definedName name="SeedType3">#REF!</definedName>
    <definedName name="SeriesEnd" localSheetId="0">#REF!</definedName>
    <definedName name="SeriesEnd" localSheetId="1">#REF!</definedName>
    <definedName name="SeriesEnd" localSheetId="2">#REF!</definedName>
    <definedName name="SeriesEnd" localSheetId="3">#REF!</definedName>
    <definedName name="SeriesEnd">#REF!</definedName>
    <definedName name="Stat_Table" localSheetId="0">#REF!</definedName>
    <definedName name="Stat_Table" localSheetId="1">#REF!</definedName>
    <definedName name="Stat_Table" localSheetId="2">#REF!</definedName>
    <definedName name="Stat_Table" localSheetId="3">#REF!</definedName>
    <definedName name="Stat_Table">#REF!</definedName>
    <definedName name="StatDir" localSheetId="0">[1]Defaults!$B$13</definedName>
    <definedName name="StatDir" localSheetId="1">[2]Defaults!$B$13</definedName>
    <definedName name="StatDir" localSheetId="2">[2]Defaults!$B$13</definedName>
    <definedName name="StatDir" localSheetId="3">[2]Defaults!$B$13</definedName>
    <definedName name="StatDir">#REF!</definedName>
    <definedName name="Temp_Seed_Table" localSheetId="0">#REF!</definedName>
    <definedName name="Temp_Seed_Table" localSheetId="1">#REF!</definedName>
    <definedName name="Temp_Seed_Table" localSheetId="2">#REF!</definedName>
    <definedName name="Temp_Seed_Table" localSheetId="3">#REF!</definedName>
    <definedName name="Temp_Seed_Table">#REF!</definedName>
    <definedName name="TempSeedRate" localSheetId="0">#REF!</definedName>
    <definedName name="TempSeedRate" localSheetId="1">#REF!</definedName>
    <definedName name="TempSeedRate" localSheetId="2">#REF!</definedName>
    <definedName name="TempSeedRate" localSheetId="3">#REF!</definedName>
    <definedName name="TempSeedRate">#REF!</definedName>
    <definedName name="TempSeedType" localSheetId="0">#REF!</definedName>
    <definedName name="TempSeedType" localSheetId="1">#REF!</definedName>
    <definedName name="TempSeedType" localSheetId="2">#REF!</definedName>
    <definedName name="TempSeedType" localSheetId="3">#REF!</definedName>
    <definedName name="TempSeedType">#REF!</definedName>
    <definedName name="Tile_Table" localSheetId="0">#REF!</definedName>
    <definedName name="Tile_Table" localSheetId="1">#REF!</definedName>
    <definedName name="Tile_Table" localSheetId="2">#REF!</definedName>
    <definedName name="Tile_Table" localSheetId="3">#REF!</definedName>
    <definedName name="Tile_Table">#REF!</definedName>
    <definedName name="TileB1" localSheetId="0">#REF!</definedName>
    <definedName name="TileB1" localSheetId="1">#REF!</definedName>
    <definedName name="TileB1" localSheetId="2">#REF!</definedName>
    <definedName name="TileB1" localSheetId="3">#REF!</definedName>
    <definedName name="TileB1">#REF!</definedName>
    <definedName name="TileB2" localSheetId="0">#REF!</definedName>
    <definedName name="TileB2" localSheetId="1">#REF!</definedName>
    <definedName name="TileB2" localSheetId="2">#REF!</definedName>
    <definedName name="TileB2" localSheetId="3">#REF!</definedName>
    <definedName name="TileB2">#REF!</definedName>
    <definedName name="TileB3" localSheetId="0">#REF!</definedName>
    <definedName name="TileB3" localSheetId="1">#REF!</definedName>
    <definedName name="TileB3" localSheetId="2">#REF!</definedName>
    <definedName name="TileB3" localSheetId="3">#REF!</definedName>
    <definedName name="TileB3">#REF!</definedName>
    <definedName name="TileB4" localSheetId="0">#REF!</definedName>
    <definedName name="TileB4" localSheetId="1">#REF!</definedName>
    <definedName name="TileB4" localSheetId="2">#REF!</definedName>
    <definedName name="TileB4" localSheetId="3">#REF!</definedName>
    <definedName name="TileB4">#REF!</definedName>
    <definedName name="TileB5" localSheetId="0">#REF!</definedName>
    <definedName name="TileB5" localSheetId="1">#REF!</definedName>
    <definedName name="TileB5" localSheetId="2">#REF!</definedName>
    <definedName name="TileB5" localSheetId="3">#REF!</definedName>
    <definedName name="TileB5">#REF!</definedName>
    <definedName name="TileB6" localSheetId="0">#REF!</definedName>
    <definedName name="TileB6" localSheetId="1">#REF!</definedName>
    <definedName name="TileB6" localSheetId="2">#REF!</definedName>
    <definedName name="TileB6" localSheetId="3">#REF!</definedName>
    <definedName name="TileB6">#REF!</definedName>
    <definedName name="TileB7" localSheetId="0">#REF!</definedName>
    <definedName name="TileB7" localSheetId="1">#REF!</definedName>
    <definedName name="TileB7" localSheetId="2">#REF!</definedName>
    <definedName name="TileB7" localSheetId="3">#REF!</definedName>
    <definedName name="TileB7">#REF!</definedName>
    <definedName name="TileB8" localSheetId="0">#REF!</definedName>
    <definedName name="TileB8" localSheetId="1">#REF!</definedName>
    <definedName name="TileB8" localSheetId="2">#REF!</definedName>
    <definedName name="TileB8" localSheetId="3">#REF!</definedName>
    <definedName name="TileB8">#REF!</definedName>
    <definedName name="TileE1" localSheetId="0">#REF!</definedName>
    <definedName name="TileE1" localSheetId="1">#REF!</definedName>
    <definedName name="TileE1" localSheetId="2">#REF!</definedName>
    <definedName name="TileE1" localSheetId="3">#REF!</definedName>
    <definedName name="TileE1">#REF!</definedName>
    <definedName name="TileE2" localSheetId="0">#REF!</definedName>
    <definedName name="TileE2" localSheetId="1">#REF!</definedName>
    <definedName name="TileE2" localSheetId="2">#REF!</definedName>
    <definedName name="TileE2" localSheetId="3">#REF!</definedName>
    <definedName name="TileE2">#REF!</definedName>
    <definedName name="TileE3" localSheetId="0">#REF!</definedName>
    <definedName name="TileE3" localSheetId="1">#REF!</definedName>
    <definedName name="TileE3" localSheetId="2">#REF!</definedName>
    <definedName name="TileE3" localSheetId="3">#REF!</definedName>
    <definedName name="TileE3">#REF!</definedName>
    <definedName name="TileE4" localSheetId="0">#REF!</definedName>
    <definedName name="TileE4" localSheetId="1">#REF!</definedName>
    <definedName name="TileE4" localSheetId="2">#REF!</definedName>
    <definedName name="TileE4" localSheetId="3">#REF!</definedName>
    <definedName name="TileE4">#REF!</definedName>
    <definedName name="TileE5" localSheetId="0">#REF!</definedName>
    <definedName name="TileE5" localSheetId="1">#REF!</definedName>
    <definedName name="TileE5" localSheetId="2">#REF!</definedName>
    <definedName name="TileE5" localSheetId="3">#REF!</definedName>
    <definedName name="TileE5">#REF!</definedName>
    <definedName name="TileE6" localSheetId="0">#REF!</definedName>
    <definedName name="TileE6" localSheetId="1">#REF!</definedName>
    <definedName name="TileE6" localSheetId="2">#REF!</definedName>
    <definedName name="TileE6" localSheetId="3">#REF!</definedName>
    <definedName name="TileE6">#REF!</definedName>
    <definedName name="TileE7" localSheetId="0">#REF!</definedName>
    <definedName name="TileE7" localSheetId="1">#REF!</definedName>
    <definedName name="TileE7" localSheetId="2">#REF!</definedName>
    <definedName name="TileE7" localSheetId="3">#REF!</definedName>
    <definedName name="TileE7">#REF!</definedName>
    <definedName name="TileE8" localSheetId="0">#REF!</definedName>
    <definedName name="TileE8" localSheetId="1">#REF!</definedName>
    <definedName name="TileE8" localSheetId="2">#REF!</definedName>
    <definedName name="TileE8" localSheetId="3">#REF!</definedName>
    <definedName name="TileE8">#REF!</definedName>
    <definedName name="TileSz1" localSheetId="0">#REF!</definedName>
    <definedName name="TileSz1" localSheetId="1">#REF!</definedName>
    <definedName name="TileSz1" localSheetId="2">#REF!</definedName>
    <definedName name="TileSz1" localSheetId="3">#REF!</definedName>
    <definedName name="TileSz1">#REF!</definedName>
    <definedName name="TileSz2" localSheetId="0">#REF!</definedName>
    <definedName name="TileSz2" localSheetId="1">#REF!</definedName>
    <definedName name="TileSz2" localSheetId="2">#REF!</definedName>
    <definedName name="TileSz2" localSheetId="3">#REF!</definedName>
    <definedName name="TileSz2">#REF!</definedName>
    <definedName name="TileSz3" localSheetId="0">#REF!</definedName>
    <definedName name="TileSz3" localSheetId="1">#REF!</definedName>
    <definedName name="TileSz3" localSheetId="2">#REF!</definedName>
    <definedName name="TileSz3" localSheetId="3">#REF!</definedName>
    <definedName name="TileSz3">#REF!</definedName>
    <definedName name="TileSz4" localSheetId="0">#REF!</definedName>
    <definedName name="TileSz4" localSheetId="1">#REF!</definedName>
    <definedName name="TileSz4" localSheetId="2">#REF!</definedName>
    <definedName name="TileSz4" localSheetId="3">#REF!</definedName>
    <definedName name="TileSz4">#REF!</definedName>
    <definedName name="TileSz5" localSheetId="0">#REF!</definedName>
    <definedName name="TileSz5" localSheetId="1">#REF!</definedName>
    <definedName name="TileSz5" localSheetId="2">#REF!</definedName>
    <definedName name="TileSz5" localSheetId="3">#REF!</definedName>
    <definedName name="TileSz5">#REF!</definedName>
    <definedName name="TileSz6" localSheetId="0">#REF!</definedName>
    <definedName name="TileSz6" localSheetId="1">#REF!</definedName>
    <definedName name="TileSz6" localSheetId="2">#REF!</definedName>
    <definedName name="TileSz6" localSheetId="3">#REF!</definedName>
    <definedName name="TileSz6">#REF!</definedName>
    <definedName name="TileSz7" localSheetId="0">#REF!</definedName>
    <definedName name="TileSz7" localSheetId="1">#REF!</definedName>
    <definedName name="TileSz7" localSheetId="2">#REF!</definedName>
    <definedName name="TileSz7" localSheetId="3">#REF!</definedName>
    <definedName name="TileSz7">#REF!</definedName>
    <definedName name="TileSz8" localSheetId="0">#REF!</definedName>
    <definedName name="TileSz8" localSheetId="1">#REF!</definedName>
    <definedName name="TileSz8" localSheetId="2">#REF!</definedName>
    <definedName name="TileSz8" localSheetId="3">#REF!</definedName>
    <definedName name="TileSz8">#REF!</definedName>
    <definedName name="Title" localSheetId="2">#REF!</definedName>
    <definedName name="Title" localSheetId="3">#REF!</definedName>
    <definedName name="Title">#REF!</definedName>
    <definedName name="TitleTable" localSheetId="0">#REF!</definedName>
    <definedName name="TitleTable" localSheetId="1">#REF!</definedName>
    <definedName name="TitleTable" localSheetId="2">#REF!</definedName>
    <definedName name="TitleTable" localSheetId="3">#REF!</definedName>
    <definedName name="TitleTable">#REF!</definedName>
    <definedName name="Township" localSheetId="0">[1]Cover!$P$22</definedName>
    <definedName name="Township" localSheetId="1">[2]Cover!$P$22</definedName>
    <definedName name="Township" localSheetId="2">[2]Cover!$P$22</definedName>
    <definedName name="Township" localSheetId="3">[2]Cover!$P$22</definedName>
    <definedName name="Township">#REF!</definedName>
    <definedName name="Township2" localSheetId="0">[3]Design!$L$6</definedName>
    <definedName name="Township2">[4]Design!$L$6</definedName>
    <definedName name="UseLength" localSheetId="0">[1]Defaults!#REF!</definedName>
    <definedName name="UseLength" localSheetId="1">[2]Defaults!#REF!</definedName>
    <definedName name="UseLength" localSheetId="2">[2]Defaults!#REF!</definedName>
    <definedName name="UseLength" localSheetId="3">[2]Defaults!#REF!</definedName>
    <definedName name="UseLength">#REF!</definedName>
    <definedName name="WW_ID" localSheetId="0">[3]Survey!$B$3</definedName>
    <definedName name="WW_ID">[4]Survey!$B$3</definedName>
    <definedName name="WW_Solve" localSheetId="0">[1]Defaults!$B$8</definedName>
    <definedName name="WW_Solve" localSheetId="1">[2]Defaults!$B$8</definedName>
    <definedName name="WW_Solve" localSheetId="2">[2]Defaults!$B$8</definedName>
    <definedName name="WW_Solve" localSheetId="3">[2]Defaults!$B$8</definedName>
    <definedName name="WW_Solve">#REF!</definedName>
    <definedName name="WW_Solve_Table" localSheetId="0">[1]Defaults!$P$5:$P$6</definedName>
    <definedName name="WW_Solve_Table" localSheetId="1">[2]Defaults!$P$5:$P$6</definedName>
    <definedName name="WW_Solve_Table" localSheetId="2">[2]Defaults!$P$5:$P$6</definedName>
    <definedName name="WW_Solve_Table" localSheetId="3">[2]Defaults!$P$5:$P$6</definedName>
    <definedName name="WW_Solve_Table">#REF!</definedName>
    <definedName name="WW_Type" localSheetId="0">#REF!</definedName>
    <definedName name="WW_Type" localSheetId="1">#REF!</definedName>
    <definedName name="WW_Type" localSheetId="2">#REF!</definedName>
    <definedName name="WW_Type" localSheetId="3">#REF!</definedName>
    <definedName name="WW_Type">#REF!</definedName>
    <definedName name="WW_Type_Table" localSheetId="0">#REF!</definedName>
    <definedName name="WW_Type_Table" localSheetId="1">#REF!</definedName>
    <definedName name="WW_Type_Table" localSheetId="2">#REF!</definedName>
    <definedName name="WW_Type_Table" localSheetId="3">#REF!</definedName>
    <definedName name="WW_Type_Tabl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 i="61" l="1"/>
  <c r="W54" i="61" l="1"/>
  <c r="G54" i="61"/>
  <c r="W53" i="61"/>
  <c r="G52" i="61"/>
  <c r="B35" i="61"/>
  <c r="W55" i="56" l="1"/>
  <c r="W54" i="56"/>
  <c r="W55" i="49"/>
  <c r="W54" i="49"/>
  <c r="W54" i="57"/>
  <c r="W53" i="57"/>
  <c r="A5" i="40" l="1"/>
  <c r="A4" i="40"/>
  <c r="A2" i="40"/>
  <c r="G55" i="56"/>
  <c r="G53" i="56"/>
  <c r="G55" i="49"/>
  <c r="G53" i="49"/>
  <c r="G58" i="57"/>
  <c r="G52" i="57"/>
  <c r="B36" i="57"/>
  <c r="M30" i="49" l="1"/>
  <c r="M32" i="56"/>
  <c r="E38" i="56" s="1"/>
  <c r="M30" i="56"/>
  <c r="E37" i="56" l="1"/>
  <c r="B36" i="56"/>
  <c r="M28" i="56"/>
  <c r="E36" i="56" s="1"/>
  <c r="E37" i="49"/>
  <c r="M28" i="49"/>
  <c r="E36" i="49" s="1"/>
  <c r="B36" i="49" l="1"/>
  <c r="A48" i="40" l="1"/>
  <c r="A9" i="40"/>
  <c r="A10" i="40" s="1"/>
  <c r="A11" i="40" s="1"/>
  <c r="C58" i="40"/>
  <c r="D58" i="40"/>
  <c r="C59" i="40"/>
  <c r="D59" i="40"/>
  <c r="C60" i="40"/>
  <c r="D60" i="40"/>
  <c r="C61" i="40"/>
  <c r="D61" i="40"/>
  <c r="C62" i="40"/>
  <c r="D62" i="40"/>
  <c r="C63" i="40"/>
  <c r="D63" i="40"/>
  <c r="C64" i="40"/>
  <c r="D64" i="40"/>
  <c r="C65" i="40"/>
  <c r="D65" i="40"/>
  <c r="C66" i="40"/>
  <c r="D66" i="40"/>
  <c r="C67" i="40"/>
  <c r="D67" i="40"/>
  <c r="C68" i="40"/>
  <c r="D68" i="40"/>
  <c r="C69" i="40"/>
  <c r="D69" i="40"/>
  <c r="B58" i="40"/>
  <c r="B59" i="40"/>
  <c r="B60" i="40"/>
  <c r="B61" i="40"/>
  <c r="B62" i="40"/>
  <c r="B63" i="40"/>
  <c r="B64" i="40"/>
  <c r="B65" i="40"/>
  <c r="B66" i="40"/>
  <c r="B67" i="40"/>
  <c r="B68" i="40"/>
  <c r="B69" i="40"/>
  <c r="B70" i="40"/>
  <c r="B71" i="40"/>
  <c r="A28" i="40"/>
  <c r="A71" i="40" s="1"/>
  <c r="A6" i="40"/>
  <c r="F8" i="40"/>
  <c r="A29" i="40"/>
  <c r="F29" i="40" s="1"/>
  <c r="A45" i="40"/>
  <c r="B45" i="40"/>
  <c r="C45" i="40"/>
  <c r="D45" i="40"/>
  <c r="E45" i="40"/>
  <c r="F45" i="40"/>
  <c r="A46" i="40"/>
  <c r="B46" i="40"/>
  <c r="C46" i="40"/>
  <c r="D46" i="40"/>
  <c r="E46" i="40"/>
  <c r="F46" i="40"/>
  <c r="A47" i="40"/>
  <c r="B47" i="40"/>
  <c r="C47" i="40"/>
  <c r="D47" i="40"/>
  <c r="E47" i="40"/>
  <c r="F47" i="40"/>
  <c r="B48" i="40"/>
  <c r="C48" i="40"/>
  <c r="D48" i="40"/>
  <c r="E48" i="40"/>
  <c r="F48" i="40"/>
  <c r="A51" i="40"/>
  <c r="B51" i="40"/>
  <c r="C51" i="40"/>
  <c r="D51" i="40"/>
  <c r="B52" i="40"/>
  <c r="C52" i="40"/>
  <c r="D52" i="40"/>
  <c r="B53" i="40"/>
  <c r="C53" i="40"/>
  <c r="D53" i="40"/>
  <c r="B54" i="40"/>
  <c r="C54" i="40"/>
  <c r="D54" i="40"/>
  <c r="B55" i="40"/>
  <c r="C55" i="40"/>
  <c r="D55" i="40"/>
  <c r="B56" i="40"/>
  <c r="C56" i="40"/>
  <c r="D56" i="40"/>
  <c r="B57" i="40"/>
  <c r="C57" i="40"/>
  <c r="D57" i="40"/>
  <c r="C70" i="40"/>
  <c r="D70" i="40"/>
  <c r="C71" i="40"/>
  <c r="D71" i="40"/>
  <c r="B72" i="40"/>
  <c r="C72" i="40"/>
  <c r="D72" i="40"/>
  <c r="A52" i="40" l="1"/>
  <c r="F9" i="40"/>
  <c r="F28" i="40"/>
  <c r="A72" i="40"/>
  <c r="F11" i="40"/>
  <c r="A54" i="40"/>
  <c r="A12" i="40"/>
  <c r="A53" i="40"/>
  <c r="F10" i="40"/>
  <c r="A13" i="40" l="1"/>
  <c r="F12" i="40"/>
  <c r="A55" i="40"/>
  <c r="F13" i="40" l="1"/>
  <c r="A56" i="40"/>
  <c r="A14" i="40"/>
  <c r="A15" i="40" l="1"/>
  <c r="F14" i="40"/>
  <c r="A57" i="40"/>
  <c r="F15" i="40" l="1"/>
  <c r="A16" i="40"/>
  <c r="A58" i="40"/>
  <c r="F16" i="40" l="1"/>
  <c r="A59" i="40"/>
  <c r="A17" i="40"/>
  <c r="F17" i="40" l="1"/>
  <c r="A18" i="40"/>
  <c r="A60" i="40"/>
  <c r="F18" i="40" l="1"/>
  <c r="A61" i="40"/>
  <c r="A19" i="40"/>
  <c r="F19" i="40" l="1"/>
  <c r="A20" i="40"/>
  <c r="A62" i="40"/>
  <c r="F20" i="40" l="1"/>
  <c r="A63" i="40"/>
  <c r="A21" i="40"/>
  <c r="F21" i="40" l="1"/>
  <c r="A22" i="40"/>
  <c r="A64" i="40"/>
  <c r="F22" i="40" l="1"/>
  <c r="A65" i="40"/>
  <c r="A23" i="40"/>
  <c r="F23" i="40" l="1"/>
  <c r="A24" i="40"/>
  <c r="A66" i="40"/>
  <c r="F24" i="40" l="1"/>
  <c r="A67" i="40"/>
  <c r="A25" i="40"/>
  <c r="F25" i="40" l="1"/>
  <c r="A26" i="40"/>
  <c r="A68" i="40"/>
  <c r="A27" i="40" l="1"/>
  <c r="F26" i="40"/>
  <c r="A69" i="40"/>
  <c r="F27" i="40" l="1"/>
  <c r="F30" i="40" s="1"/>
  <c r="A70" i="40"/>
  <c r="F31" i="40" l="1"/>
  <c r="F32" i="40" s="1"/>
</calcChain>
</file>

<file path=xl/sharedStrings.xml><?xml version="1.0" encoding="utf-8"?>
<sst xmlns="http://schemas.openxmlformats.org/spreadsheetml/2006/main" count="192" uniqueCount="116">
  <si>
    <t>COST ESTIMATE</t>
  </si>
  <si>
    <t>NATURAL RESOURCES CONSERVATION SERVICE</t>
  </si>
  <si>
    <t>T</t>
  </si>
  <si>
    <t>R</t>
  </si>
  <si>
    <t>INDEX OF SHEETS</t>
  </si>
  <si>
    <t>TITLE</t>
  </si>
  <si>
    <t>SHEET NO.</t>
  </si>
  <si>
    <t>Cover Sheet</t>
  </si>
  <si>
    <t>COOPERATORS SIGNATURE</t>
  </si>
  <si>
    <t>DATE</t>
  </si>
  <si>
    <t>Prepared By:</t>
  </si>
  <si>
    <t>ITEM NO.</t>
  </si>
  <si>
    <t>WORK OR MATERIAL</t>
  </si>
  <si>
    <t xml:space="preserve">                QUANTITY</t>
  </si>
  <si>
    <t>UNIT PRICE</t>
  </si>
  <si>
    <t>AMOUNT</t>
  </si>
  <si>
    <t>SUBTOTAL</t>
  </si>
  <si>
    <t>10% CONTINGENCY</t>
  </si>
  <si>
    <t xml:space="preserve">TOTAL </t>
  </si>
  <si>
    <t>BID SCHEDULE</t>
  </si>
  <si>
    <t>ALL SALES TAX PAID BY THE CONTRACTOR IN SECURING PRODUCT FOR</t>
  </si>
  <si>
    <t>THIS BID SHALL BE INCLUDED AS PART OF THE TOTAL BID PRICE.</t>
  </si>
  <si>
    <r>
      <t xml:space="preserve">BIDDERS SIGNATURE: _____________________________________  DATE: _____________                   </t>
    </r>
    <r>
      <rPr>
        <u/>
        <sz val="10"/>
        <rFont val="Times New Roman"/>
        <family val="1"/>
      </rPr>
      <t xml:space="preserve">     </t>
    </r>
  </si>
  <si>
    <t>L.S.</t>
  </si>
  <si>
    <t>of</t>
  </si>
  <si>
    <t>Sheet</t>
  </si>
  <si>
    <t>Approved</t>
  </si>
  <si>
    <t>Checked</t>
  </si>
  <si>
    <t>Drawing Name</t>
  </si>
  <si>
    <t>Drawn</t>
  </si>
  <si>
    <t>File Name</t>
  </si>
  <si>
    <t>Date</t>
  </si>
  <si>
    <t>Designed</t>
  </si>
  <si>
    <t>Engineering Job Class</t>
  </si>
  <si>
    <t>Feet</t>
  </si>
  <si>
    <t>Section</t>
  </si>
  <si>
    <t>N</t>
  </si>
  <si>
    <t>W</t>
  </si>
  <si>
    <t>County, Minnesota</t>
  </si>
  <si>
    <t>Construction Plans For</t>
  </si>
  <si>
    <t>Location Map</t>
  </si>
  <si>
    <t>Sq. Ft.</t>
  </si>
  <si>
    <t>Cu. Yd.</t>
  </si>
  <si>
    <t>Nonwoven Geotextile</t>
  </si>
  <si>
    <t>Area=</t>
  </si>
  <si>
    <t>Volume=</t>
  </si>
  <si>
    <t>Quantity</t>
  </si>
  <si>
    <t>Unit</t>
  </si>
  <si>
    <t>Item</t>
  </si>
  <si>
    <t>Site Preparation</t>
  </si>
  <si>
    <t>Coarse Aggregate</t>
  </si>
  <si>
    <t>Feet (12 to 24)</t>
  </si>
  <si>
    <t>Width =</t>
  </si>
  <si>
    <t>Length=</t>
  </si>
  <si>
    <t>Option:</t>
  </si>
  <si>
    <t>(B or C)</t>
  </si>
  <si>
    <t>(D or E)</t>
  </si>
  <si>
    <t>E</t>
  </si>
  <si>
    <t>Graded Rock</t>
  </si>
  <si>
    <r>
      <t>Volume</t>
    </r>
    <r>
      <rPr>
        <vertAlign val="subscript"/>
        <sz val="11"/>
        <rFont val="Calibri"/>
        <family val="2"/>
        <scheme val="minor"/>
      </rPr>
      <t>Rock</t>
    </r>
    <r>
      <rPr>
        <sz val="11"/>
        <rFont val="Calibri"/>
        <family val="2"/>
        <scheme val="minor"/>
      </rPr>
      <t>=</t>
    </r>
  </si>
  <si>
    <t xml:space="preserve">MNDOT Class V </t>
  </si>
  <si>
    <t>UNITED STATES DEPARTMENT OF AGRICULTURE</t>
  </si>
  <si>
    <t>Ver. 9/27/2017</t>
  </si>
  <si>
    <t>Aerial Map</t>
  </si>
  <si>
    <t>B</t>
  </si>
  <si>
    <t>X</t>
  </si>
  <si>
    <t>Y</t>
  </si>
  <si>
    <t>Geotextile</t>
  </si>
  <si>
    <t>Z</t>
  </si>
  <si>
    <r>
      <t>Volume</t>
    </r>
    <r>
      <rPr>
        <vertAlign val="subscript"/>
        <sz val="11"/>
        <rFont val="Calibri"/>
        <family val="2"/>
        <scheme val="minor"/>
      </rPr>
      <t xml:space="preserve"> Aggregate</t>
    </r>
    <r>
      <rPr>
        <sz val="11"/>
        <rFont val="Calibri"/>
        <family val="2"/>
        <scheme val="minor"/>
      </rPr>
      <t>=</t>
    </r>
  </si>
  <si>
    <t xml:space="preserve">1/2000 created- E. Soupir </t>
  </si>
  <si>
    <t>2/28/2020 defined terms.-M Krcmarik</t>
  </si>
  <si>
    <t xml:space="preserve">MnDOT Class V is assumed to be a good gradation for this purpose, note however it does have a top end of 1.5" instead of 3/4". </t>
  </si>
  <si>
    <t>http://marshallconcreteproducts.com/product/bulk-materials/</t>
  </si>
  <si>
    <t>https://www.tillercorp.com/barton-sand-gravel-co/products</t>
  </si>
  <si>
    <t>https://plaistedcompanies.com/store/</t>
  </si>
  <si>
    <t>It is well graded to provide strength through interlocking and filling void space. Cu&gt;4 and 1&lt;Cc&lt;3  is well graded per ASTM D2487.</t>
  </si>
  <si>
    <t xml:space="preserve">Well graded rock in this instance is mostly crushed stone, crushed recycled concrete or asphalt, and sometimes crushed gravel. The material is generally minus 3" and greater than 3/4". It  is larger than the coarse aggregate that overlies it.  </t>
  </si>
  <si>
    <t xml:space="preserve">Coarse aggregate in this instance is mostly crushed stone or crushed gravel material that is smaller than 3/4" and greater than the #200. </t>
  </si>
  <si>
    <t xml:space="preserve"> Trails &amp; Walkways</t>
  </si>
  <si>
    <t>Landowner</t>
  </si>
  <si>
    <t>C</t>
  </si>
  <si>
    <t>Trails &amp; Walkways</t>
  </si>
  <si>
    <t xml:space="preserve">Trails and Walkways </t>
  </si>
  <si>
    <t xml:space="preserve">Generally all stone in this instance is assumed to have been crushed and has good angularity. Stone is synonymous with crushed stone most often when talking with suppliers. </t>
  </si>
  <si>
    <t>Gravel may or may not be crushed, gravel that has been crushed is called crushed gravel and generally has good angularity. It is possible for gravel that has not been crushed to have enough angularity. Gravel and crushed gravel are not assumed to be the same thing when talking with suppliers.</t>
  </si>
  <si>
    <t xml:space="preserve">Fines (passing the #200 sieve) in small amounts are needed to act as a binder and help hold the mix together. 3-10% is the limit on MnDOT Class V. Sand (like the stuff you see at the beach) is also needed within your gravel and binder mixture. </t>
  </si>
  <si>
    <t xml:space="preserve">It is well graded to provide strength through interlocking. Cu&gt;4 and 1&lt;Cc&lt;3  is well graded per ASTM D2487. This may be not easy to get at times. </t>
  </si>
  <si>
    <t xml:space="preserve">There is no MnDOT mix that readily matches this gradation such as was with the MnDOT Class V for Coarse Aggregate. </t>
  </si>
  <si>
    <t>Geotextile Definitions, NRCS Design Note 24 Guide to Geotextile Design, Table 1 and 2, page 9 and 10.</t>
  </si>
  <si>
    <t>Typical Section</t>
  </si>
  <si>
    <t>V</t>
  </si>
  <si>
    <t>Removed Animal from Animal Trails and Walkways to be consistent. Added geotextile spec. Spellings. -Krcmarik</t>
  </si>
  <si>
    <t xml:space="preserve">Added explicit coarse aggregate and graded rock definitions on "Option B or C" and  "Option D or E" tabs. </t>
  </si>
  <si>
    <t xml:space="preserve">It contains angular particles to provide for interlocking which creates strength.  Min. angularity can be specified by percent of fractured faces on each aggregate per ASTM  D5821. In practice visual inspection is used instead of testing. </t>
  </si>
  <si>
    <t xml:space="preserve">MnDOT does not specific min. fractured faces directly, instead at least 10% of the material must come from a quarry and if it comes from a quarry MnDOT assumes it is crushed and therefore contains sufficient fractures faces. </t>
  </si>
  <si>
    <t>Smooth, rounded gravel is generally to be avoided as it does not have sufficient angularity. River rock, pit run, bank run, septic stone, decorative or landscape rock are generally avoided or require close inspection as they often do not have sufficient angularity, may be too uniform of a gradation, or washed of fines.</t>
  </si>
  <si>
    <t xml:space="preserve">There is some finer (5-10% below the 3/4") material that gets into the mix during processing, however voids in this mix can be readily visible  unlike the coarse aggregate surface layer which appears solid. </t>
  </si>
  <si>
    <t xml:space="preserve">Suppliers may not have or be able to make such a gradation. They may have a close material  sometimes used to stabilize sites during construction, sometimes referred to as 3" minus recycled, or crushed construction entry rock. The important thing is the material is of mostly the larger particle sizes (3/4"-2.5") and is well graded.   </t>
  </si>
  <si>
    <t xml:space="preserve">From CPS575 Mn Trails and Walkways 5/2009, this table is used for design purposes in Mn and the basis for this spreadsheet. These terms in this table are the ones being defined. </t>
  </si>
  <si>
    <t>ASTM D5821-17 representative examples of graded rock.</t>
  </si>
  <si>
    <t>STATE LAW AND NRCS POLICY REQUIRE THAT THE EXCAVATOR CONTACT GOPHER STATE ONE-CALL AT LEAST 48 HOURS PRIOR TO THE START OF EXCAVATION WORK. (800-252-1166)</t>
  </si>
  <si>
    <t>I HAVE REVIEWED AND UNDERSTAND THE CONSTRUCTION PLANS AND SPECIFICATIONS AND AGREE TO COMPLETE THE WORK  ACCORDINGLY.  FAILURE TO MEET THESE PLANS AND SPECIFICATIONS MAY JEOPARDIZE ANY CONTINUED NRCS TECHNICAL ASSISTANCE.  I UNDERSTAND THAT IT IS MY RESPONSIBILITY TO SECURE ALL NECESSARY PERMITS AND LICENSES, AND TO COMPLETE THE WORK IN ACCORDANCE WITH ALL LOCAL, STATE, AND FEDERAL LAWS.  MODIFICATIONS OF THESE CONSTRUCTION PLANS OR SPECIFICATIONS MUST BE APPROVED BY THE NRCS BEFORE INSTALLATION.  I ASSUME RESPONSIBILITY FOR NEGOTIATIONS AND AGREEMENTS WITH THE CONSTRUCTION CONTRACTORS.</t>
  </si>
  <si>
    <t xml:space="preserve">Feet </t>
  </si>
  <si>
    <t>Spacing</t>
  </si>
  <si>
    <t>Geotextile (Y/N)</t>
  </si>
  <si>
    <t>Waterbar</t>
  </si>
  <si>
    <t>L.F.</t>
  </si>
  <si>
    <t xml:space="preserve"> Graded Rock (Y/N)</t>
  </si>
  <si>
    <t>Waterbars</t>
  </si>
  <si>
    <t>Depth A</t>
  </si>
  <si>
    <t>Count</t>
  </si>
  <si>
    <t xml:space="preserve"># Waterbars </t>
  </si>
  <si>
    <t>Inch</t>
  </si>
  <si>
    <t>Length B</t>
  </si>
  <si>
    <t xml:space="preserve">Changed wording, added waterbar sheet (NRCS PA earthern waterbar approach).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</si>
</sst>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quot;$&quot;#,##0.00"/>
    <numFmt numFmtId="167" formatCode="&quot;$&quot;#,##0"/>
    <numFmt numFmtId="168" formatCode="m/dd/yyyy"/>
    <numFmt numFmtId="169" formatCode="#,##0.0"/>
    <numFmt numFmtId="170" formatCode="m\-yy"/>
    <numFmt numFmtId="171" formatCode="m/yy"/>
    <numFmt numFmtId="172" formatCode="0\+00"/>
  </numFmts>
  <fonts count="44" x14ac:knownFonts="1">
    <font>
      <sz val="10"/>
      <name val="Arial"/>
      <family val="2"/>
    </font>
    <font>
      <sz val="12"/>
      <name val="Arial"/>
      <family val="2"/>
    </font>
    <font>
      <b/>
      <sz val="10"/>
      <name val="Arial"/>
      <family val="2"/>
    </font>
    <font>
      <sz val="10"/>
      <name val="Arial"/>
      <family val="2"/>
    </font>
    <font>
      <b/>
      <sz val="8"/>
      <name val="Arial"/>
      <family val="2"/>
    </font>
    <font>
      <b/>
      <sz val="12"/>
      <name val="Arial"/>
      <family val="2"/>
    </font>
    <font>
      <sz val="10"/>
      <name val="Arial"/>
      <family val="2"/>
    </font>
    <font>
      <sz val="8"/>
      <name val="Arial"/>
      <family val="2"/>
    </font>
    <font>
      <b/>
      <sz val="14"/>
      <name val="Arial"/>
      <family val="2"/>
    </font>
    <font>
      <b/>
      <i/>
      <sz val="16"/>
      <name val="Arial"/>
      <family val="2"/>
    </font>
    <font>
      <sz val="7"/>
      <name val="Arial"/>
      <family val="2"/>
    </font>
    <font>
      <i/>
      <sz val="10"/>
      <name val="Arial"/>
      <family val="2"/>
    </font>
    <font>
      <b/>
      <u/>
      <sz val="6"/>
      <name val="Arial"/>
      <family val="2"/>
    </font>
    <font>
      <i/>
      <sz val="6"/>
      <name val="Arial"/>
      <family val="2"/>
    </font>
    <font>
      <b/>
      <sz val="14"/>
      <name val="Times New Roman"/>
      <family val="1"/>
    </font>
    <font>
      <u/>
      <sz val="28"/>
      <name val="Arial"/>
      <family val="2"/>
    </font>
    <font>
      <b/>
      <sz val="12"/>
      <name val="Times New Roman"/>
      <family val="1"/>
    </font>
    <font>
      <b/>
      <i/>
      <sz val="14"/>
      <name val="Arial"/>
      <family val="2"/>
    </font>
    <font>
      <b/>
      <sz val="10"/>
      <name val="Times New Roman"/>
      <family val="1"/>
    </font>
    <font>
      <sz val="9"/>
      <name val="Times New Roman"/>
      <family val="1"/>
    </font>
    <font>
      <sz val="10"/>
      <name val="Times New Roman"/>
      <family val="1"/>
    </font>
    <font>
      <u/>
      <sz val="10"/>
      <name val="Times New Roman"/>
      <family val="1"/>
    </font>
    <font>
      <b/>
      <sz val="11"/>
      <name val="Times New Roman"/>
      <family val="1"/>
    </font>
    <font>
      <sz val="6"/>
      <name val="Arial"/>
      <family val="2"/>
    </font>
    <font>
      <b/>
      <sz val="6"/>
      <name val="Arial"/>
      <family val="2"/>
    </font>
    <font>
      <sz val="5"/>
      <name val="Arial"/>
      <family val="2"/>
    </font>
    <font>
      <b/>
      <i/>
      <sz val="6"/>
      <name val="Arial"/>
      <family val="2"/>
    </font>
    <font>
      <i/>
      <sz val="5"/>
      <name val="Arial"/>
      <family val="2"/>
    </font>
    <font>
      <b/>
      <sz val="5"/>
      <name val="Arial"/>
      <family val="2"/>
    </font>
    <font>
      <b/>
      <i/>
      <sz val="5"/>
      <name val="Arial"/>
      <family val="2"/>
    </font>
    <font>
      <b/>
      <sz val="8"/>
      <name val="Times New Roman"/>
      <family val="1"/>
    </font>
    <font>
      <b/>
      <i/>
      <sz val="12"/>
      <name val="Arial"/>
      <family val="2"/>
    </font>
    <font>
      <u/>
      <sz val="10"/>
      <color indexed="12"/>
      <name val="Arial"/>
      <family val="2"/>
    </font>
    <font>
      <b/>
      <sz val="11"/>
      <name val="Arial"/>
      <family val="2"/>
    </font>
    <font>
      <sz val="11"/>
      <name val="Arial"/>
      <family val="2"/>
    </font>
    <font>
      <b/>
      <u/>
      <sz val="11"/>
      <name val="Arial"/>
      <family val="2"/>
    </font>
    <font>
      <sz val="11"/>
      <name val="Calibri"/>
      <family val="2"/>
      <scheme val="minor"/>
    </font>
    <font>
      <vertAlign val="subscript"/>
      <sz val="11"/>
      <name val="Calibri"/>
      <family val="2"/>
      <scheme val="minor"/>
    </font>
    <font>
      <b/>
      <sz val="11"/>
      <name val="Calibri"/>
      <family val="2"/>
      <scheme val="minor"/>
    </font>
    <font>
      <i/>
      <sz val="11"/>
      <name val="Calibri"/>
      <family val="2"/>
      <scheme val="minor"/>
    </font>
    <font>
      <u/>
      <sz val="11"/>
      <name val="Calibri"/>
      <family val="2"/>
      <scheme val="minor"/>
    </font>
    <font>
      <i/>
      <sz val="11"/>
      <name val="Arial"/>
      <family val="2"/>
    </font>
    <font>
      <u/>
      <sz val="10"/>
      <color theme="10"/>
      <name val="Arial"/>
      <family val="2"/>
    </font>
    <font>
      <sz val="10"/>
      <color rgb="FF000000"/>
      <name val="Calibri"/>
      <family val="2"/>
    </font>
  </fonts>
  <fills count="4">
    <fill>
      <patternFill patternType="none"/>
    </fill>
    <fill>
      <patternFill patternType="gray125"/>
    </fill>
    <fill>
      <patternFill patternType="solid">
        <fgColor indexed="41"/>
        <bgColor indexed="41"/>
      </patternFill>
    </fill>
    <fill>
      <patternFill patternType="solid">
        <fgColor rgb="FFCC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0" fontId="32" fillId="0" borderId="0" applyNumberFormat="0" applyFill="0" applyBorder="0" applyAlignment="0" applyProtection="0">
      <alignment vertical="top"/>
      <protection locked="0"/>
    </xf>
    <xf numFmtId="0" fontId="20" fillId="0" borderId="0"/>
    <xf numFmtId="0" fontId="3" fillId="0" borderId="0"/>
    <xf numFmtId="0" fontId="3" fillId="0" borderId="0"/>
    <xf numFmtId="0" fontId="42" fillId="0" borderId="0" applyNumberFormat="0" applyFill="0" applyBorder="0" applyAlignment="0" applyProtection="0"/>
  </cellStyleXfs>
  <cellXfs count="526">
    <xf numFmtId="0" fontId="0" fillId="0" borderId="0" xfId="0"/>
    <xf numFmtId="0" fontId="0" fillId="0" borderId="0" xfId="0" applyBorder="1"/>
    <xf numFmtId="0" fontId="6" fillId="0" borderId="0" xfId="3"/>
    <xf numFmtId="0" fontId="6" fillId="0" borderId="0" xfId="3" applyBorder="1" applyAlignment="1"/>
    <xf numFmtId="0" fontId="6" fillId="0" borderId="0" xfId="3" applyBorder="1"/>
    <xf numFmtId="0" fontId="6" fillId="0" borderId="0" xfId="3" applyBorder="1" applyAlignment="1">
      <alignment horizontal="center"/>
    </xf>
    <xf numFmtId="0" fontId="6" fillId="0" borderId="0" xfId="3" applyBorder="1" applyAlignment="1" applyProtection="1"/>
    <xf numFmtId="0" fontId="15" fillId="0" borderId="0" xfId="3" applyFont="1" applyBorder="1" applyAlignment="1">
      <alignment horizontal="center"/>
    </xf>
    <xf numFmtId="0" fontId="15" fillId="0" borderId="0" xfId="3" applyFont="1" applyBorder="1" applyAlignment="1"/>
    <xf numFmtId="0" fontId="17" fillId="0" borderId="0" xfId="3" applyFont="1" applyBorder="1" applyAlignment="1">
      <alignment horizontal="center"/>
    </xf>
    <xf numFmtId="0" fontId="17" fillId="0" borderId="0" xfId="3" applyFont="1" applyBorder="1" applyAlignment="1"/>
    <xf numFmtId="0" fontId="6" fillId="0" borderId="0" xfId="3" applyBorder="1" applyAlignment="1">
      <alignment horizontal="right"/>
    </xf>
    <xf numFmtId="14" fontId="6" fillId="0" borderId="0" xfId="3" applyNumberFormat="1" applyBorder="1" applyAlignment="1" applyProtection="1"/>
    <xf numFmtId="0" fontId="6" fillId="0" borderId="0" xfId="3" applyBorder="1" applyAlignment="1" applyProtection="1">
      <alignment horizontal="center"/>
    </xf>
    <xf numFmtId="14" fontId="6" fillId="0" borderId="0" xfId="3" applyNumberFormat="1" applyBorder="1" applyAlignment="1" applyProtection="1">
      <alignment horizontal="center"/>
    </xf>
    <xf numFmtId="168" fontId="19" fillId="0" borderId="15" xfId="3" applyNumberFormat="1" applyFont="1" applyBorder="1" applyAlignment="1">
      <alignment horizontal="center"/>
    </xf>
    <xf numFmtId="0" fontId="20" fillId="0" borderId="15" xfId="3" applyFont="1" applyBorder="1"/>
    <xf numFmtId="0" fontId="20" fillId="0" borderId="15" xfId="3" applyFont="1" applyBorder="1" applyAlignment="1">
      <alignment horizontal="right"/>
    </xf>
    <xf numFmtId="0" fontId="20" fillId="0" borderId="15" xfId="3" applyFont="1" applyFill="1" applyBorder="1" applyAlignment="1">
      <alignment horizontal="center"/>
    </xf>
    <xf numFmtId="0" fontId="18" fillId="0" borderId="19" xfId="3" applyFont="1" applyBorder="1" applyAlignment="1">
      <alignment horizontal="center" vertical="center"/>
    </xf>
    <xf numFmtId="0" fontId="18" fillId="0" borderId="20" xfId="3" applyFont="1" applyBorder="1" applyAlignment="1">
      <alignment horizontal="center" vertical="center"/>
    </xf>
    <xf numFmtId="0" fontId="18" fillId="0" borderId="16" xfId="3" applyFont="1" applyBorder="1" applyAlignment="1">
      <alignment horizontal="center" vertical="center"/>
    </xf>
    <xf numFmtId="0" fontId="18" fillId="0" borderId="17" xfId="3" applyFont="1" applyBorder="1" applyAlignment="1">
      <alignment horizontal="centerContinuous" vertical="center"/>
    </xf>
    <xf numFmtId="0" fontId="18" fillId="0" borderId="21" xfId="3" applyFont="1" applyBorder="1" applyAlignment="1">
      <alignment horizontal="centerContinuous" vertical="center"/>
    </xf>
    <xf numFmtId="0" fontId="2" fillId="0" borderId="0" xfId="3" applyFont="1" applyBorder="1" applyAlignment="1"/>
    <xf numFmtId="0" fontId="20" fillId="0" borderId="22" xfId="3" applyFont="1" applyBorder="1" applyAlignment="1">
      <alignment horizontal="center" vertical="center"/>
    </xf>
    <xf numFmtId="0" fontId="20" fillId="0" borderId="23" xfId="3" applyFont="1" applyBorder="1" applyAlignment="1" applyProtection="1">
      <alignment vertical="center" wrapText="1"/>
      <protection locked="0"/>
    </xf>
    <xf numFmtId="3" fontId="20" fillId="0" borderId="23" xfId="3" applyNumberFormat="1" applyFont="1" applyBorder="1" applyAlignment="1" applyProtection="1">
      <alignment horizontal="center" vertical="center"/>
      <protection locked="0"/>
    </xf>
    <xf numFmtId="0" fontId="20" fillId="0" borderId="24" xfId="3" applyFont="1" applyBorder="1" applyAlignment="1" applyProtection="1">
      <alignment horizontal="center" vertical="center"/>
      <protection locked="0"/>
    </xf>
    <xf numFmtId="166" fontId="20" fillId="0" borderId="24" xfId="3" applyNumberFormat="1" applyFont="1" applyBorder="1" applyAlignment="1" applyProtection="1">
      <alignment horizontal="center" vertical="center"/>
      <protection locked="0"/>
    </xf>
    <xf numFmtId="167" fontId="20" fillId="0" borderId="25" xfId="3" applyNumberFormat="1" applyFont="1" applyBorder="1" applyAlignment="1">
      <alignment horizontal="center" vertical="center"/>
    </xf>
    <xf numFmtId="44" fontId="6" fillId="0" borderId="0" xfId="2" applyFont="1" applyFill="1" applyBorder="1" applyProtection="1">
      <protection locked="0"/>
    </xf>
    <xf numFmtId="0" fontId="6" fillId="0" borderId="0" xfId="3" quotePrefix="1" applyBorder="1" applyAlignment="1">
      <alignment horizontal="center"/>
    </xf>
    <xf numFmtId="44" fontId="6" fillId="0" borderId="0" xfId="2" applyFont="1" applyBorder="1"/>
    <xf numFmtId="0" fontId="20" fillId="0" borderId="26" xfId="3" applyFont="1" applyBorder="1" applyAlignment="1">
      <alignment horizontal="center" vertical="center"/>
    </xf>
    <xf numFmtId="0" fontId="20" fillId="0" borderId="27" xfId="3" applyFont="1" applyBorder="1" applyAlignment="1" applyProtection="1">
      <alignment vertical="center" wrapText="1"/>
      <protection locked="0"/>
    </xf>
    <xf numFmtId="3" fontId="20" fillId="0" borderId="27" xfId="3" applyNumberFormat="1" applyFont="1" applyBorder="1" applyAlignment="1" applyProtection="1">
      <alignment horizontal="center" vertical="center"/>
      <protection locked="0"/>
    </xf>
    <xf numFmtId="0" fontId="20" fillId="0" borderId="28" xfId="3" applyFont="1" applyBorder="1" applyAlignment="1" applyProtection="1">
      <alignment horizontal="center" vertical="center"/>
      <protection locked="0"/>
    </xf>
    <xf numFmtId="166" fontId="20" fillId="0" borderId="28" xfId="3" applyNumberFormat="1" applyFont="1" applyBorder="1" applyAlignment="1" applyProtection="1">
      <alignment horizontal="center" vertical="center"/>
      <protection locked="0"/>
    </xf>
    <xf numFmtId="0" fontId="20" fillId="0" borderId="29" xfId="3" applyFont="1" applyBorder="1" applyAlignment="1">
      <alignment horizontal="center" vertical="center"/>
    </xf>
    <xf numFmtId="0" fontId="20" fillId="0" borderId="30" xfId="3" applyFont="1" applyBorder="1" applyAlignment="1" applyProtection="1">
      <alignment horizontal="left" vertical="center"/>
      <protection locked="0"/>
    </xf>
    <xf numFmtId="169" fontId="20" fillId="0" borderId="31" xfId="3" applyNumberFormat="1" applyFont="1" applyBorder="1" applyAlignment="1" applyProtection="1">
      <alignment horizontal="center" vertical="center"/>
      <protection locked="0"/>
    </xf>
    <xf numFmtId="0" fontId="20" fillId="0" borderId="32" xfId="3" applyFont="1" applyBorder="1" applyAlignment="1" applyProtection="1">
      <alignment horizontal="center" vertical="center"/>
      <protection locked="0"/>
    </xf>
    <xf numFmtId="8" fontId="20" fillId="0" borderId="32" xfId="3" applyNumberFormat="1" applyFont="1" applyBorder="1" applyAlignment="1" applyProtection="1">
      <alignment horizontal="center" vertical="center"/>
      <protection locked="0"/>
    </xf>
    <xf numFmtId="167" fontId="20" fillId="0" borderId="33" xfId="3" applyNumberFormat="1" applyFont="1" applyBorder="1" applyAlignment="1">
      <alignment horizontal="center" vertical="center"/>
    </xf>
    <xf numFmtId="0" fontId="20" fillId="0" borderId="0" xfId="3" applyFont="1" applyAlignment="1">
      <alignment vertical="center"/>
    </xf>
    <xf numFmtId="0" fontId="20" fillId="0" borderId="0" xfId="3" applyFont="1" applyBorder="1" applyAlignment="1">
      <alignment vertical="center"/>
    </xf>
    <xf numFmtId="0" fontId="20" fillId="0" borderId="0" xfId="3" applyFont="1" applyBorder="1" applyAlignment="1">
      <alignment horizontal="center" vertical="center"/>
    </xf>
    <xf numFmtId="0" fontId="20" fillId="0" borderId="0" xfId="3" applyFont="1" applyAlignment="1">
      <alignment horizontal="right"/>
    </xf>
    <xf numFmtId="167" fontId="20" fillId="0" borderId="34" xfId="3" applyNumberFormat="1" applyFont="1" applyBorder="1" applyAlignment="1">
      <alignment horizontal="center" vertical="center"/>
    </xf>
    <xf numFmtId="0" fontId="20" fillId="0" borderId="0" xfId="3" applyFont="1"/>
    <xf numFmtId="0" fontId="20" fillId="0" borderId="0" xfId="3" applyFont="1" applyBorder="1" applyAlignment="1" applyProtection="1">
      <alignment horizontal="right" vertical="center"/>
      <protection locked="0"/>
    </xf>
    <xf numFmtId="167" fontId="20" fillId="0" borderId="35" xfId="3" applyNumberFormat="1" applyFont="1" applyBorder="1" applyAlignment="1" applyProtection="1">
      <alignment horizontal="center" vertical="center"/>
      <protection locked="0"/>
    </xf>
    <xf numFmtId="0" fontId="20" fillId="0" borderId="0" xfId="3" applyFont="1" applyAlignment="1"/>
    <xf numFmtId="0" fontId="20" fillId="0" borderId="0" xfId="3" applyFont="1" applyBorder="1" applyAlignment="1">
      <alignment horizontal="right" vertical="center"/>
    </xf>
    <xf numFmtId="167" fontId="20" fillId="0" borderId="35" xfId="1" applyNumberFormat="1" applyFont="1" applyBorder="1" applyAlignment="1">
      <alignment horizontal="center" vertical="center"/>
    </xf>
    <xf numFmtId="0" fontId="6" fillId="0" borderId="0" xfId="3" applyFill="1" applyBorder="1" applyAlignment="1" applyProtection="1">
      <protection locked="0"/>
    </xf>
    <xf numFmtId="0" fontId="6" fillId="0" borderId="0" xfId="3" applyFill="1" applyBorder="1" applyAlignment="1" applyProtection="1">
      <alignment horizontal="center"/>
      <protection locked="0"/>
    </xf>
    <xf numFmtId="0" fontId="6" fillId="0" borderId="0" xfId="3" applyFill="1" applyBorder="1" applyProtection="1">
      <protection locked="0"/>
    </xf>
    <xf numFmtId="165" fontId="6" fillId="0" borderId="0" xfId="2" applyNumberFormat="1" applyFont="1" applyBorder="1"/>
    <xf numFmtId="165" fontId="6" fillId="0" borderId="0" xfId="3" applyNumberFormat="1" applyBorder="1"/>
    <xf numFmtId="9" fontId="6" fillId="0" borderId="0" xfId="3" applyNumberFormat="1" applyBorder="1" applyAlignment="1">
      <alignment horizontal="right"/>
    </xf>
    <xf numFmtId="0" fontId="5" fillId="0" borderId="0" xfId="3" applyFont="1" applyBorder="1"/>
    <xf numFmtId="165" fontId="5" fillId="0" borderId="0" xfId="3" applyNumberFormat="1" applyFont="1" applyBorder="1"/>
    <xf numFmtId="0" fontId="20" fillId="0" borderId="15" xfId="3" applyFont="1" applyBorder="1" applyAlignment="1">
      <alignment horizontal="center"/>
    </xf>
    <xf numFmtId="0" fontId="20" fillId="0" borderId="23" xfId="3" applyFont="1" applyBorder="1" applyAlignment="1">
      <alignment vertical="center" wrapText="1"/>
    </xf>
    <xf numFmtId="3" fontId="20" fillId="0" borderId="27" xfId="3" applyNumberFormat="1" applyFont="1" applyBorder="1" applyAlignment="1">
      <alignment horizontal="center" vertical="center"/>
    </xf>
    <xf numFmtId="0" fontId="20" fillId="0" borderId="28" xfId="3" applyFont="1" applyBorder="1" applyAlignment="1">
      <alignment horizontal="center" vertical="center"/>
    </xf>
    <xf numFmtId="166" fontId="20" fillId="0" borderId="24" xfId="3" applyNumberFormat="1" applyFont="1" applyBorder="1" applyAlignment="1">
      <alignment horizontal="center" vertical="center"/>
    </xf>
    <xf numFmtId="0" fontId="20" fillId="0" borderId="27" xfId="3" applyFont="1" applyBorder="1" applyAlignment="1">
      <alignment vertical="center" wrapText="1"/>
    </xf>
    <xf numFmtId="166" fontId="20" fillId="0" borderId="28" xfId="3" applyNumberFormat="1" applyFont="1" applyBorder="1" applyAlignment="1">
      <alignment horizontal="center" vertical="center"/>
    </xf>
    <xf numFmtId="0" fontId="20" fillId="0" borderId="31" xfId="3" applyFont="1" applyBorder="1" applyAlignment="1">
      <alignment vertical="center" wrapText="1"/>
    </xf>
    <xf numFmtId="3" fontId="20" fillId="0" borderId="31" xfId="3" applyNumberFormat="1" applyFont="1" applyBorder="1" applyAlignment="1">
      <alignment horizontal="center" vertical="center"/>
    </xf>
    <xf numFmtId="0" fontId="20" fillId="0" borderId="32" xfId="3" applyFont="1" applyBorder="1" applyAlignment="1">
      <alignment horizontal="center" vertical="center"/>
    </xf>
    <xf numFmtId="166" fontId="20" fillId="0" borderId="32" xfId="3" applyNumberFormat="1" applyFont="1" applyBorder="1" applyAlignment="1">
      <alignment horizontal="center" vertical="center"/>
    </xf>
    <xf numFmtId="0" fontId="20" fillId="0" borderId="0" xfId="3" applyFont="1" applyAlignment="1">
      <alignment horizontal="left"/>
    </xf>
    <xf numFmtId="0" fontId="2" fillId="0" borderId="0" xfId="3" applyFont="1" applyBorder="1" applyAlignment="1" applyProtection="1">
      <protection locked="0"/>
    </xf>
    <xf numFmtId="0" fontId="2" fillId="0" borderId="0" xfId="3" applyFont="1" applyBorder="1" applyProtection="1">
      <protection locked="0"/>
    </xf>
    <xf numFmtId="0" fontId="2" fillId="0" borderId="0" xfId="3" applyFont="1" applyBorder="1" applyAlignment="1" applyProtection="1">
      <alignment horizontal="center"/>
      <protection locked="0"/>
    </xf>
    <xf numFmtId="0" fontId="6" fillId="0" borderId="0" xfId="3" applyBorder="1" applyProtection="1">
      <protection locked="0"/>
    </xf>
    <xf numFmtId="0" fontId="0" fillId="0" borderId="0" xfId="0" applyProtection="1">
      <protection locked="0"/>
    </xf>
    <xf numFmtId="0" fontId="0" fillId="0" borderId="0" xfId="0" applyAlignment="1" applyProtection="1">
      <alignment horizontal="right"/>
      <protection locked="0"/>
    </xf>
    <xf numFmtId="44" fontId="3" fillId="0" borderId="0" xfId="2" applyFont="1" applyBorder="1" applyAlignment="1" applyProtection="1">
      <protection locked="0"/>
    </xf>
    <xf numFmtId="44" fontId="0" fillId="0" borderId="0" xfId="2" applyFont="1" applyProtection="1">
      <protection locked="0"/>
    </xf>
    <xf numFmtId="0" fontId="0" fillId="0" borderId="0" xfId="0" applyBorder="1" applyAlignment="1" applyProtection="1">
      <alignment horizontal="right"/>
      <protection locked="0"/>
    </xf>
    <xf numFmtId="0" fontId="6" fillId="0" borderId="0" xfId="3" quotePrefix="1" applyBorder="1" applyAlignment="1" applyProtection="1">
      <alignment horizontal="center"/>
      <protection locked="0"/>
    </xf>
    <xf numFmtId="44" fontId="6" fillId="0" borderId="0" xfId="2" applyFont="1" applyBorder="1" applyProtection="1">
      <protection locked="0"/>
    </xf>
    <xf numFmtId="0" fontId="2" fillId="0" borderId="0" xfId="0" applyFont="1" applyProtection="1">
      <protection locked="0"/>
    </xf>
    <xf numFmtId="0" fontId="6" fillId="0" borderId="0" xfId="3" applyProtection="1">
      <protection locked="0"/>
    </xf>
    <xf numFmtId="0" fontId="3" fillId="0" borderId="0" xfId="0" quotePrefix="1" applyFont="1" applyProtection="1">
      <protection locked="0"/>
    </xf>
    <xf numFmtId="0" fontId="0" fillId="0" borderId="0" xfId="0" quotePrefix="1" applyProtection="1">
      <protection locked="0"/>
    </xf>
    <xf numFmtId="0" fontId="0" fillId="0" borderId="0" xfId="0" applyAlignment="1"/>
    <xf numFmtId="0" fontId="23" fillId="0" borderId="0" xfId="0" applyFont="1" applyFill="1" applyBorder="1" applyAlignment="1"/>
    <xf numFmtId="0" fontId="24" fillId="0" borderId="0" xfId="0" applyFont="1" applyFill="1" applyBorder="1" applyAlignment="1">
      <alignment vertical="center"/>
    </xf>
    <xf numFmtId="0" fontId="25" fillId="0" borderId="0" xfId="0" applyFont="1" applyFill="1" applyBorder="1" applyAlignment="1">
      <alignment vertical="center"/>
    </xf>
    <xf numFmtId="0" fontId="0" fillId="0" borderId="0" xfId="0" applyBorder="1" applyAlignment="1"/>
    <xf numFmtId="0" fontId="0" fillId="0" borderId="0" xfId="0" applyBorder="1" applyAlignment="1">
      <alignment horizontal="center"/>
    </xf>
    <xf numFmtId="170" fontId="26" fillId="0" borderId="0" xfId="0" applyNumberFormat="1" applyFont="1" applyBorder="1" applyAlignment="1"/>
    <xf numFmtId="0" fontId="27" fillId="0" borderId="0" xfId="0" applyFont="1" applyBorder="1" applyAlignment="1"/>
    <xf numFmtId="0" fontId="26" fillId="0" borderId="0" xfId="0" applyFont="1" applyBorder="1" applyAlignment="1"/>
    <xf numFmtId="0" fontId="23" fillId="0" borderId="0" xfId="0" applyFont="1" applyBorder="1" applyAlignment="1"/>
    <xf numFmtId="0" fontId="10" fillId="0" borderId="0" xfId="0" applyFont="1" applyBorder="1" applyAlignment="1">
      <alignment horizontal="center"/>
    </xf>
    <xf numFmtId="0" fontId="10" fillId="0" borderId="0" xfId="0" applyFont="1" applyBorder="1" applyAlignment="1"/>
    <xf numFmtId="0" fontId="0" fillId="0" borderId="0" xfId="0" applyBorder="1" applyAlignment="1">
      <alignment horizontal="left" wrapText="1"/>
    </xf>
    <xf numFmtId="0" fontId="2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171" fontId="29" fillId="0" borderId="0" xfId="0" applyNumberFormat="1"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0" fillId="0" borderId="0" xfId="0" applyProtection="1"/>
    <xf numFmtId="0" fontId="13" fillId="0" borderId="0" xfId="0" applyFont="1" applyProtection="1">
      <protection locked="0"/>
    </xf>
    <xf numFmtId="0" fontId="25" fillId="0" borderId="18" xfId="0" applyFont="1" applyBorder="1" applyAlignment="1">
      <alignment vertical="top"/>
    </xf>
    <xf numFmtId="0" fontId="13" fillId="0" borderId="18" xfId="0" applyFont="1" applyBorder="1" applyAlignment="1"/>
    <xf numFmtId="0" fontId="13" fillId="0" borderId="15" xfId="0" applyFont="1" applyBorder="1" applyAlignment="1"/>
    <xf numFmtId="0" fontId="13" fillId="0" borderId="15" xfId="0" applyFont="1" applyBorder="1" applyAlignment="1" applyProtection="1">
      <alignment horizontal="center" vertical="center" shrinkToFit="1"/>
    </xf>
    <xf numFmtId="0" fontId="25" fillId="0" borderId="15" xfId="0" applyFont="1" applyBorder="1" applyAlignment="1">
      <alignment vertical="center"/>
    </xf>
    <xf numFmtId="0" fontId="0" fillId="0" borderId="15" xfId="0" applyBorder="1"/>
    <xf numFmtId="0" fontId="0" fillId="0" borderId="15" xfId="0" applyBorder="1" applyAlignment="1"/>
    <xf numFmtId="0" fontId="10" fillId="0" borderId="18" xfId="0" applyFont="1" applyBorder="1" applyAlignment="1">
      <alignment vertical="center"/>
    </xf>
    <xf numFmtId="0" fontId="10" fillId="0" borderId="15" xfId="0" applyFont="1" applyBorder="1" applyAlignment="1">
      <alignment vertical="center"/>
    </xf>
    <xf numFmtId="0" fontId="10" fillId="0" borderId="14" xfId="0" applyFont="1" applyBorder="1" applyAlignment="1">
      <alignment vertical="center"/>
    </xf>
    <xf numFmtId="0" fontId="0" fillId="0" borderId="14" xfId="0" applyBorder="1"/>
    <xf numFmtId="0" fontId="25" fillId="0" borderId="8" xfId="0" applyFont="1" applyBorder="1" applyAlignment="1">
      <alignment vertical="top"/>
    </xf>
    <xf numFmtId="0" fontId="13" fillId="0" borderId="8" xfId="0" applyFont="1" applyBorder="1" applyAlignment="1"/>
    <xf numFmtId="0" fontId="25" fillId="0" borderId="0" xfId="0" applyFont="1" applyBorder="1" applyAlignment="1">
      <alignment vertical="top"/>
    </xf>
    <xf numFmtId="0" fontId="11" fillId="0" borderId="0" xfId="0" applyFont="1" applyBorder="1" applyAlignment="1"/>
    <xf numFmtId="0" fontId="0" fillId="0" borderId="7" xfId="0" applyBorder="1"/>
    <xf numFmtId="0" fontId="25" fillId="0" borderId="39" xfId="0" applyFont="1" applyBorder="1" applyAlignment="1">
      <alignment vertical="top"/>
    </xf>
    <xf numFmtId="0" fontId="25" fillId="0" borderId="10" xfId="0" applyFont="1" applyBorder="1" applyAlignment="1">
      <alignment vertical="top"/>
    </xf>
    <xf numFmtId="0" fontId="25" fillId="0" borderId="40" xfId="0" applyFont="1" applyBorder="1" applyAlignment="1">
      <alignment vertical="top"/>
    </xf>
    <xf numFmtId="0" fontId="25" fillId="0" borderId="0" xfId="0" applyFont="1" applyBorder="1" applyAlignment="1"/>
    <xf numFmtId="0" fontId="0" fillId="0" borderId="8" xfId="0" applyBorder="1"/>
    <xf numFmtId="0" fontId="25" fillId="0" borderId="8" xfId="0" applyFont="1" applyBorder="1" applyAlignment="1"/>
    <xf numFmtId="0" fontId="25" fillId="0" borderId="0" xfId="0" applyFont="1" applyBorder="1"/>
    <xf numFmtId="0" fontId="25" fillId="0" borderId="0" xfId="0" applyFont="1" applyBorder="1" applyAlignment="1">
      <alignment vertical="center"/>
    </xf>
    <xf numFmtId="0" fontId="0" fillId="0" borderId="6" xfId="0" applyBorder="1" applyAlignment="1">
      <alignment horizontal="center"/>
    </xf>
    <xf numFmtId="0" fontId="0" fillId="0" borderId="0" xfId="0" applyBorder="1" applyProtection="1"/>
    <xf numFmtId="0" fontId="30" fillId="0" borderId="18" xfId="0" applyFont="1" applyBorder="1" applyAlignment="1" applyProtection="1"/>
    <xf numFmtId="0" fontId="30" fillId="0" borderId="15" xfId="0" applyFont="1" applyBorder="1" applyAlignment="1" applyProtection="1"/>
    <xf numFmtId="0" fontId="0" fillId="0" borderId="15" xfId="0" applyBorder="1" applyProtection="1"/>
    <xf numFmtId="0" fontId="0" fillId="0" borderId="15" xfId="0" applyBorder="1" applyAlignment="1" applyProtection="1"/>
    <xf numFmtId="0" fontId="3" fillId="0" borderId="15" xfId="0" applyFont="1" applyBorder="1" applyAlignment="1" applyProtection="1"/>
    <xf numFmtId="1" fontId="11" fillId="0" borderId="15" xfId="0" applyNumberFormat="1" applyFont="1" applyBorder="1" applyAlignment="1" applyProtection="1"/>
    <xf numFmtId="0" fontId="0" fillId="0" borderId="14" xfId="0" applyBorder="1" applyProtection="1"/>
    <xf numFmtId="0" fontId="30" fillId="0" borderId="8" xfId="0" applyFont="1" applyBorder="1" applyAlignment="1" applyProtection="1"/>
    <xf numFmtId="0" fontId="30" fillId="0" borderId="0" xfId="0" applyFont="1" applyBorder="1" applyAlignment="1" applyProtection="1"/>
    <xf numFmtId="0" fontId="3" fillId="0" borderId="0" xfId="0" applyFont="1" applyBorder="1" applyAlignment="1" applyProtection="1"/>
    <xf numFmtId="0" fontId="0" fillId="0" borderId="0" xfId="0" applyBorder="1" applyAlignment="1" applyProtection="1"/>
    <xf numFmtId="0" fontId="0" fillId="0" borderId="7" xfId="0" applyBorder="1" applyProtection="1"/>
    <xf numFmtId="0" fontId="31" fillId="0" borderId="8" xfId="0" applyFont="1" applyBorder="1" applyAlignment="1" applyProtection="1">
      <alignment vertical="center"/>
    </xf>
    <xf numFmtId="0" fontId="31" fillId="0" borderId="0" xfId="0" applyFont="1" applyBorder="1" applyAlignment="1" applyProtection="1">
      <alignment vertical="center"/>
    </xf>
    <xf numFmtId="1" fontId="11" fillId="0" borderId="0" xfId="0" applyNumberFormat="1" applyFont="1" applyBorder="1" applyAlignment="1" applyProtection="1"/>
    <xf numFmtId="0" fontId="0" fillId="0" borderId="8" xfId="0" applyBorder="1" applyProtection="1"/>
    <xf numFmtId="2" fontId="0" fillId="0" borderId="0" xfId="0" applyNumberFormat="1"/>
    <xf numFmtId="1" fontId="0" fillId="0" borderId="0" xfId="0" applyNumberFormat="1"/>
    <xf numFmtId="172" fontId="0" fillId="0" borderId="0" xfId="0" applyNumberFormat="1"/>
    <xf numFmtId="0" fontId="11" fillId="0" borderId="0" xfId="0" applyFont="1" applyBorder="1" applyAlignment="1" applyProtection="1"/>
    <xf numFmtId="0" fontId="0" fillId="0" borderId="0" xfId="0" applyFill="1" applyBorder="1" applyAlignment="1">
      <alignment vertical="top" wrapText="1"/>
    </xf>
    <xf numFmtId="0" fontId="0" fillId="0" borderId="0" xfId="0" applyFill="1" applyBorder="1" applyAlignment="1">
      <alignment horizontal="center" wrapText="1"/>
    </xf>
    <xf numFmtId="2" fontId="11" fillId="0" borderId="8" xfId="0" applyNumberFormat="1" applyFont="1" applyBorder="1" applyAlignment="1"/>
    <xf numFmtId="0" fontId="0" fillId="0" borderId="8" xfId="0" applyFill="1" applyBorder="1" applyAlignment="1">
      <alignment vertical="top" wrapText="1"/>
    </xf>
    <xf numFmtId="2" fontId="11" fillId="0" borderId="7" xfId="0" applyNumberFormat="1" applyFont="1" applyBorder="1" applyAlignment="1"/>
    <xf numFmtId="0" fontId="25" fillId="0" borderId="0" xfId="0" applyFont="1" applyBorder="1" applyAlignment="1" applyProtection="1"/>
    <xf numFmtId="0" fontId="23" fillId="0" borderId="0" xfId="0" applyFont="1" applyBorder="1" applyProtection="1"/>
    <xf numFmtId="0" fontId="25" fillId="0" borderId="0" xfId="0" applyFont="1" applyBorder="1" applyAlignment="1" applyProtection="1">
      <alignment vertical="top"/>
    </xf>
    <xf numFmtId="0" fontId="0" fillId="0" borderId="0" xfId="0" applyAlignment="1" applyProtection="1"/>
    <xf numFmtId="0" fontId="3" fillId="0" borderId="0" xfId="0" applyFont="1" applyBorder="1" applyAlignment="1" applyProtection="1">
      <alignment vertical="top" wrapText="1"/>
    </xf>
    <xf numFmtId="172" fontId="0" fillId="0" borderId="0" xfId="0" applyNumberFormat="1" applyFont="1" applyFill="1" applyBorder="1" applyAlignment="1" applyProtection="1">
      <alignment horizontal="center" vertical="center"/>
    </xf>
    <xf numFmtId="172" fontId="11" fillId="0" borderId="0" xfId="0" applyNumberFormat="1" applyFont="1" applyFill="1" applyBorder="1" applyAlignment="1" applyProtection="1"/>
    <xf numFmtId="1" fontId="0" fillId="0" borderId="0" xfId="0" applyNumberFormat="1" applyFont="1" applyBorder="1" applyAlignment="1" applyProtection="1">
      <alignment horizontal="left"/>
    </xf>
    <xf numFmtId="0" fontId="11" fillId="0" borderId="7" xfId="0" applyFont="1" applyBorder="1" applyAlignment="1" applyProtection="1"/>
    <xf numFmtId="0" fontId="11" fillId="0" borderId="8" xfId="0" applyFont="1" applyBorder="1" applyAlignment="1" applyProtection="1"/>
    <xf numFmtId="0" fontId="5" fillId="0" borderId="7" xfId="0" applyFont="1" applyBorder="1" applyAlignment="1" applyProtection="1"/>
    <xf numFmtId="2" fontId="11" fillId="0" borderId="0" xfId="0" applyNumberFormat="1" applyFont="1" applyBorder="1" applyAlignment="1" applyProtection="1"/>
    <xf numFmtId="2" fontId="11" fillId="0" borderId="8" xfId="0" applyNumberFormat="1" applyFont="1" applyBorder="1" applyAlignment="1" applyProtection="1"/>
    <xf numFmtId="0" fontId="2" fillId="0" borderId="0" xfId="0" applyFont="1" applyBorder="1" applyProtection="1"/>
    <xf numFmtId="0" fontId="8" fillId="0" borderId="7" xfId="0" applyFont="1" applyBorder="1" applyAlignment="1" applyProtection="1">
      <alignment vertical="center"/>
    </xf>
    <xf numFmtId="0" fontId="8" fillId="0" borderId="0" xfId="0" applyFont="1" applyBorder="1" applyAlignment="1" applyProtection="1">
      <alignment vertical="center"/>
    </xf>
    <xf numFmtId="0" fontId="8" fillId="0" borderId="8" xfId="0" applyFont="1" applyBorder="1" applyAlignment="1" applyProtection="1">
      <alignment vertical="center"/>
    </xf>
    <xf numFmtId="0" fontId="33" fillId="0" borderId="0" xfId="0" quotePrefix="1" applyFont="1" applyBorder="1" applyAlignment="1" applyProtection="1">
      <alignment wrapText="1"/>
    </xf>
    <xf numFmtId="0" fontId="5" fillId="0" borderId="0" xfId="0" applyFont="1" applyProtection="1"/>
    <xf numFmtId="0" fontId="0" fillId="0" borderId="0" xfId="0" applyBorder="1" applyAlignment="1" applyProtection="1">
      <alignment horizontal="center" wrapText="1"/>
    </xf>
    <xf numFmtId="0" fontId="0" fillId="0" borderId="0" xfId="0" applyFill="1" applyBorder="1" applyAlignment="1" applyProtection="1">
      <alignment vertical="top" wrapText="1"/>
    </xf>
    <xf numFmtId="0" fontId="33" fillId="0" borderId="0" xfId="0" quotePrefix="1" applyFont="1" applyFill="1" applyBorder="1" applyAlignment="1" applyProtection="1">
      <alignment wrapText="1"/>
    </xf>
    <xf numFmtId="0" fontId="11" fillId="0" borderId="0" xfId="0" applyFont="1" applyFill="1" applyBorder="1" applyAlignment="1" applyProtection="1">
      <alignment wrapText="1"/>
    </xf>
    <xf numFmtId="0" fontId="33" fillId="0" borderId="0" xfId="0" quotePrefix="1" applyFont="1" applyFill="1" applyBorder="1" applyAlignment="1" applyProtection="1"/>
    <xf numFmtId="0" fontId="0" fillId="0" borderId="0" xfId="0" applyFill="1" applyBorder="1" applyAlignment="1" applyProtection="1">
      <alignment horizontal="center"/>
    </xf>
    <xf numFmtId="0" fontId="11" fillId="0" borderId="0" xfId="0" applyFont="1" applyFill="1" applyBorder="1" applyAlignment="1" applyProtection="1"/>
    <xf numFmtId="0" fontId="11" fillId="0" borderId="0" xfId="0" applyFont="1" applyFill="1" applyBorder="1" applyAlignment="1" applyProtection="1">
      <alignment horizontal="center" wrapText="1"/>
    </xf>
    <xf numFmtId="0" fontId="33" fillId="0" borderId="0" xfId="0" quotePrefix="1" applyFont="1" applyBorder="1" applyAlignment="1" applyProtection="1"/>
    <xf numFmtId="0" fontId="5" fillId="0" borderId="0" xfId="0" applyFont="1" applyBorder="1" applyAlignment="1" applyProtection="1">
      <alignment horizontal="left"/>
    </xf>
    <xf numFmtId="0" fontId="0" fillId="0" borderId="0" xfId="0" applyFill="1" applyBorder="1" applyAlignment="1" applyProtection="1">
      <alignment horizontal="left" vertical="top" wrapText="1"/>
    </xf>
    <xf numFmtId="0" fontId="23" fillId="0" borderId="0" xfId="0" applyFont="1" applyFill="1" applyBorder="1" applyAlignment="1" applyProtection="1">
      <alignment wrapText="1"/>
    </xf>
    <xf numFmtId="0" fontId="23" fillId="0" borderId="0" xfId="0" quotePrefix="1" applyFont="1" applyFill="1" applyBorder="1" applyAlignment="1" applyProtection="1">
      <alignment wrapText="1"/>
    </xf>
    <xf numFmtId="2" fontId="11" fillId="0" borderId="0" xfId="0" applyNumberFormat="1" applyFont="1" applyFill="1" applyBorder="1" applyAlignment="1" applyProtection="1"/>
    <xf numFmtId="0" fontId="0" fillId="0" borderId="0" xfId="0" applyFont="1" applyFill="1" applyBorder="1" applyAlignment="1" applyProtection="1"/>
    <xf numFmtId="2" fontId="0" fillId="0" borderId="0" xfId="0" applyNumberFormat="1" applyFill="1" applyBorder="1" applyAlignment="1" applyProtection="1"/>
    <xf numFmtId="49" fontId="3" fillId="0" borderId="0" xfId="0" applyNumberFormat="1" applyFont="1" applyFill="1" applyBorder="1" applyAlignment="1" applyProtection="1">
      <alignment vertical="top" wrapText="1"/>
    </xf>
    <xf numFmtId="0" fontId="0" fillId="0" borderId="0" xfId="0" applyBorder="1" applyAlignment="1" applyProtection="1">
      <alignment wrapText="1"/>
    </xf>
    <xf numFmtId="0" fontId="5" fillId="0" borderId="7" xfId="0" applyFont="1" applyBorder="1" applyAlignment="1" applyProtection="1">
      <alignment horizontal="left"/>
    </xf>
    <xf numFmtId="0" fontId="0" fillId="0" borderId="7" xfId="0" applyBorder="1" applyAlignment="1" applyProtection="1"/>
    <xf numFmtId="0" fontId="0" fillId="0" borderId="7" xfId="0" applyBorder="1" applyAlignment="1" applyProtection="1">
      <alignment wrapText="1"/>
    </xf>
    <xf numFmtId="0" fontId="11" fillId="0" borderId="7" xfId="0" applyFont="1" applyFill="1" applyBorder="1" applyAlignment="1" applyProtection="1">
      <alignment wrapText="1"/>
    </xf>
    <xf numFmtId="0" fontId="11" fillId="0" borderId="7" xfId="0" applyFont="1" applyFill="1" applyBorder="1" applyAlignment="1" applyProtection="1"/>
    <xf numFmtId="2" fontId="11" fillId="0" borderId="7" xfId="0" applyNumberFormat="1" applyFont="1" applyBorder="1" applyAlignment="1" applyProtection="1"/>
    <xf numFmtId="0" fontId="0" fillId="0" borderId="8" xfId="0" applyBorder="1" applyAlignment="1" applyProtection="1">
      <alignment wrapText="1"/>
    </xf>
    <xf numFmtId="0" fontId="0" fillId="0" borderId="8" xfId="0" applyBorder="1" applyAlignment="1" applyProtection="1"/>
    <xf numFmtId="49" fontId="3" fillId="0" borderId="8" xfId="0" applyNumberFormat="1" applyFont="1" applyFill="1" applyBorder="1" applyAlignment="1" applyProtection="1">
      <alignment vertical="top" wrapText="1"/>
    </xf>
    <xf numFmtId="0" fontId="13" fillId="0" borderId="0" xfId="0" applyFont="1" applyProtection="1"/>
    <xf numFmtId="0" fontId="2" fillId="0" borderId="0" xfId="0" applyFont="1" applyBorder="1" applyAlignment="1" applyProtection="1">
      <alignment vertical="center"/>
    </xf>
    <xf numFmtId="0" fontId="23" fillId="0" borderId="0" xfId="0" applyFont="1" applyBorder="1" applyAlignment="1" applyProtection="1"/>
    <xf numFmtId="0" fontId="26" fillId="0" borderId="0" xfId="0" applyFont="1" applyBorder="1" applyAlignment="1" applyProtection="1"/>
    <xf numFmtId="0" fontId="27" fillId="0" borderId="0" xfId="0" applyFont="1" applyBorder="1" applyAlignment="1" applyProtection="1"/>
    <xf numFmtId="0" fontId="23" fillId="0" borderId="0" xfId="0" applyFont="1" applyBorder="1" applyAlignment="1" applyProtection="1">
      <alignment vertical="center"/>
    </xf>
    <xf numFmtId="0" fontId="23" fillId="0" borderId="0" xfId="0" applyFont="1" applyBorder="1" applyAlignment="1" applyProtection="1">
      <alignment horizontal="center" vertical="center"/>
    </xf>
    <xf numFmtId="0" fontId="25" fillId="0" borderId="0" xfId="0" applyFont="1" applyFill="1" applyBorder="1" applyAlignment="1" applyProtection="1">
      <alignment vertical="center"/>
    </xf>
    <xf numFmtId="170" fontId="26" fillId="0" borderId="0" xfId="0" applyNumberFormat="1" applyFont="1" applyBorder="1" applyAlignment="1" applyProtection="1"/>
    <xf numFmtId="171" fontId="29" fillId="0" borderId="0" xfId="0" applyNumberFormat="1" applyFont="1" applyBorder="1" applyAlignment="1" applyProtection="1">
      <alignment horizontal="center"/>
    </xf>
    <xf numFmtId="0" fontId="28" fillId="0" borderId="0" xfId="0" applyFont="1" applyFill="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0" fillId="0" borderId="0" xfId="0" applyBorder="1" applyAlignment="1" applyProtection="1">
      <alignment horizontal="left" wrapText="1"/>
    </xf>
    <xf numFmtId="0" fontId="10" fillId="0" borderId="0" xfId="0" applyFont="1" applyBorder="1" applyAlignment="1" applyProtection="1"/>
    <xf numFmtId="0" fontId="10" fillId="0" borderId="0" xfId="0" applyFont="1" applyBorder="1" applyAlignment="1" applyProtection="1">
      <alignment horizontal="center"/>
    </xf>
    <xf numFmtId="0" fontId="23" fillId="0" borderId="0" xfId="0" applyFont="1" applyFill="1" applyBorder="1" applyAlignment="1" applyProtection="1"/>
    <xf numFmtId="0" fontId="24" fillId="0" borderId="0" xfId="0" applyFont="1" applyFill="1" applyBorder="1" applyAlignment="1" applyProtection="1">
      <alignment vertical="center"/>
    </xf>
    <xf numFmtId="0" fontId="0" fillId="0" borderId="8" xfId="0" applyFill="1" applyBorder="1" applyAlignment="1" applyProtection="1">
      <alignment vertical="top" wrapText="1"/>
    </xf>
    <xf numFmtId="49" fontId="3" fillId="0" borderId="0" xfId="0" applyNumberFormat="1" applyFont="1" applyFill="1" applyBorder="1" applyAlignment="1" applyProtection="1">
      <alignment horizontal="left" vertical="top" wrapText="1"/>
    </xf>
    <xf numFmtId="0" fontId="25" fillId="0" borderId="8" xfId="0" applyFont="1" applyBorder="1" applyAlignment="1" applyProtection="1"/>
    <xf numFmtId="0" fontId="25" fillId="0" borderId="8" xfId="0" applyFont="1" applyBorder="1" applyAlignment="1" applyProtection="1">
      <alignment vertical="top"/>
    </xf>
    <xf numFmtId="0" fontId="13" fillId="0" borderId="8" xfId="0" applyFont="1" applyBorder="1" applyAlignment="1" applyProtection="1"/>
    <xf numFmtId="0" fontId="25" fillId="0" borderId="15" xfId="0" applyFont="1" applyBorder="1" applyAlignment="1" applyProtection="1">
      <alignment vertical="center"/>
    </xf>
    <xf numFmtId="0" fontId="13" fillId="0" borderId="15" xfId="0" applyFont="1" applyBorder="1" applyAlignment="1" applyProtection="1"/>
    <xf numFmtId="0" fontId="13" fillId="0" borderId="18" xfId="0" applyFont="1" applyBorder="1" applyAlignment="1" applyProtection="1"/>
    <xf numFmtId="0" fontId="0" fillId="0" borderId="6" xfId="0" applyBorder="1" applyAlignment="1">
      <alignment horizontal="center"/>
    </xf>
    <xf numFmtId="172" fontId="11" fillId="0" borderId="0" xfId="0" applyNumberFormat="1" applyFont="1" applyFill="1" applyBorder="1" applyAlignment="1" applyProtection="1">
      <alignment horizontal="center"/>
    </xf>
    <xf numFmtId="0" fontId="0" fillId="0" borderId="0" xfId="0" applyBorder="1" applyAlignment="1" applyProtection="1">
      <alignment horizontal="center"/>
    </xf>
    <xf numFmtId="0" fontId="0" fillId="0" borderId="0" xfId="0" applyProtection="1"/>
    <xf numFmtId="0" fontId="0" fillId="0" borderId="0" xfId="0" applyBorder="1" applyProtection="1"/>
    <xf numFmtId="1" fontId="11" fillId="0" borderId="0" xfId="0" applyNumberFormat="1" applyFont="1" applyBorder="1" applyAlignment="1" applyProtection="1">
      <alignment horizontal="center"/>
    </xf>
    <xf numFmtId="164" fontId="11" fillId="0" borderId="0" xfId="0" applyNumberFormat="1" applyFont="1" applyBorder="1" applyAlignment="1" applyProtection="1">
      <alignment horizontal="center"/>
    </xf>
    <xf numFmtId="0" fontId="0" fillId="0" borderId="0" xfId="0" applyBorder="1" applyAlignment="1" applyProtection="1">
      <alignment horizontal="center" vertical="top" wrapText="1"/>
    </xf>
    <xf numFmtId="0" fontId="0" fillId="0" borderId="0" xfId="0"/>
    <xf numFmtId="0" fontId="0" fillId="0" borderId="0" xfId="0" applyFont="1" applyFill="1" applyBorder="1" applyAlignment="1" applyProtection="1">
      <alignment horizontal="left"/>
    </xf>
    <xf numFmtId="0" fontId="0" fillId="0" borderId="0" xfId="0" applyBorder="1" applyAlignment="1">
      <alignment horizontal="center"/>
    </xf>
    <xf numFmtId="172" fontId="11" fillId="0" borderId="0" xfId="0" applyNumberFormat="1" applyFont="1" applyBorder="1" applyAlignment="1" applyProtection="1">
      <alignment horizontal="center"/>
    </xf>
    <xf numFmtId="0" fontId="0" fillId="0" borderId="0" xfId="0" applyBorder="1" applyProtection="1">
      <protection locked="0"/>
    </xf>
    <xf numFmtId="0" fontId="8" fillId="0" borderId="0" xfId="0" applyFont="1" applyFill="1" applyBorder="1" applyAlignment="1" applyProtection="1">
      <alignment vertical="center"/>
    </xf>
    <xf numFmtId="0" fontId="0" fillId="0" borderId="0" xfId="0" applyFill="1" applyBorder="1" applyAlignment="1" applyProtection="1">
      <alignment wrapText="1"/>
    </xf>
    <xf numFmtId="0" fontId="0" fillId="0" borderId="0" xfId="0" applyFill="1" applyBorder="1" applyAlignment="1" applyProtection="1"/>
    <xf numFmtId="0" fontId="5" fillId="0" borderId="7" xfId="0" applyFont="1" applyFill="1" applyBorder="1" applyAlignment="1" applyProtection="1">
      <alignment horizontal="left"/>
    </xf>
    <xf numFmtId="0" fontId="36" fillId="0" borderId="0" xfId="0" applyFont="1" applyFill="1" applyBorder="1" applyProtection="1"/>
    <xf numFmtId="0" fontId="36" fillId="0" borderId="0" xfId="0" applyFont="1" applyFill="1" applyBorder="1" applyAlignment="1" applyProtection="1"/>
    <xf numFmtId="0" fontId="38" fillId="0" borderId="0" xfId="0" applyFont="1" applyFill="1" applyBorder="1" applyAlignment="1" applyProtection="1">
      <alignment vertical="center"/>
    </xf>
    <xf numFmtId="0" fontId="36" fillId="0" borderId="0" xfId="0" applyFont="1" applyFill="1" applyBorder="1" applyAlignment="1" applyProtection="1">
      <alignment horizontal="center" wrapText="1"/>
    </xf>
    <xf numFmtId="0" fontId="38" fillId="0" borderId="0" xfId="0" quotePrefix="1" applyFont="1" applyFill="1" applyBorder="1" applyAlignment="1" applyProtection="1">
      <alignment wrapText="1"/>
    </xf>
    <xf numFmtId="0" fontId="38" fillId="0" borderId="0" xfId="0" applyFont="1" applyProtection="1"/>
    <xf numFmtId="172" fontId="39" fillId="0" borderId="0" xfId="0" applyNumberFormat="1" applyFont="1" applyFill="1" applyBorder="1" applyAlignment="1" applyProtection="1"/>
    <xf numFmtId="0" fontId="38" fillId="0" borderId="0" xfId="0" quotePrefix="1" applyFont="1" applyFill="1" applyBorder="1" applyAlignment="1" applyProtection="1"/>
    <xf numFmtId="0" fontId="36" fillId="0" borderId="0" xfId="0" applyFont="1" applyFill="1" applyBorder="1" applyAlignment="1" applyProtection="1">
      <alignment horizontal="center"/>
    </xf>
    <xf numFmtId="0" fontId="39" fillId="0" borderId="0" xfId="0" applyFont="1" applyFill="1" applyBorder="1" applyAlignment="1" applyProtection="1"/>
    <xf numFmtId="172" fontId="39" fillId="0" borderId="0" xfId="0" applyNumberFormat="1" applyFont="1" applyFill="1" applyBorder="1" applyAlignment="1" applyProtection="1">
      <alignment horizontal="center"/>
    </xf>
    <xf numFmtId="0" fontId="39" fillId="0" borderId="0" xfId="0" applyFont="1" applyFill="1" applyBorder="1" applyAlignment="1" applyProtection="1">
      <alignment horizontal="center" wrapText="1"/>
    </xf>
    <xf numFmtId="0" fontId="38" fillId="0" borderId="0" xfId="0" quotePrefix="1" applyFont="1" applyBorder="1" applyAlignment="1" applyProtection="1"/>
    <xf numFmtId="0" fontId="36" fillId="0" borderId="0" xfId="0" applyFont="1" applyBorder="1" applyAlignment="1" applyProtection="1">
      <alignment horizontal="center" wrapText="1"/>
    </xf>
    <xf numFmtId="0" fontId="38" fillId="0" borderId="0" xfId="0" quotePrefix="1" applyFont="1" applyBorder="1" applyAlignment="1" applyProtection="1">
      <alignment wrapText="1"/>
    </xf>
    <xf numFmtId="0" fontId="39" fillId="0" borderId="0" xfId="0" applyFont="1" applyFill="1" applyBorder="1" applyAlignment="1" applyProtection="1">
      <alignment wrapText="1"/>
    </xf>
    <xf numFmtId="2" fontId="39" fillId="0" borderId="0" xfId="0" applyNumberFormat="1" applyFont="1" applyBorder="1" applyAlignment="1" applyProtection="1"/>
    <xf numFmtId="0" fontId="36" fillId="0" borderId="0" xfId="0" applyFont="1" applyFill="1" applyBorder="1" applyAlignment="1" applyProtection="1">
      <alignment wrapText="1"/>
    </xf>
    <xf numFmtId="0" fontId="36" fillId="0" borderId="0" xfId="0" applyFont="1" applyFill="1" applyBorder="1" applyAlignment="1" applyProtection="1">
      <alignment vertical="top" wrapText="1"/>
    </xf>
    <xf numFmtId="0" fontId="36" fillId="0" borderId="0" xfId="0" applyFont="1" applyFill="1" applyBorder="1" applyAlignment="1" applyProtection="1">
      <alignment vertical="center"/>
    </xf>
    <xf numFmtId="0" fontId="38" fillId="0" borderId="0" xfId="0" applyFont="1" applyBorder="1" applyAlignment="1" applyProtection="1">
      <alignment wrapText="1"/>
    </xf>
    <xf numFmtId="0" fontId="8" fillId="0" borderId="4" xfId="0" applyFont="1" applyBorder="1" applyAlignment="1" applyProtection="1"/>
    <xf numFmtId="0" fontId="8" fillId="0" borderId="5" xfId="0" applyFont="1" applyBorder="1" applyAlignment="1" applyProtection="1"/>
    <xf numFmtId="0" fontId="8" fillId="0" borderId="6" xfId="0" applyFont="1" applyBorder="1" applyAlignment="1" applyProtection="1"/>
    <xf numFmtId="0" fontId="8" fillId="0" borderId="7" xfId="0" applyFont="1" applyBorder="1" applyAlignment="1" applyProtection="1"/>
    <xf numFmtId="0" fontId="8" fillId="0" borderId="0" xfId="0" applyFont="1" applyBorder="1" applyAlignment="1" applyProtection="1"/>
    <xf numFmtId="0" fontId="8" fillId="0" borderId="8" xfId="0" applyFont="1" applyBorder="1" applyAlignment="1" applyProtection="1"/>
    <xf numFmtId="1" fontId="0" fillId="0" borderId="0" xfId="0" applyNumberFormat="1" applyFont="1" applyFill="1" applyBorder="1" applyAlignment="1" applyProtection="1">
      <alignment horizontal="left"/>
    </xf>
    <xf numFmtId="164" fontId="11" fillId="0" borderId="0" xfId="0" applyNumberFormat="1" applyFont="1" applyFill="1" applyBorder="1" applyAlignment="1" applyProtection="1">
      <alignment horizontal="center"/>
    </xf>
    <xf numFmtId="1" fontId="11" fillId="0" borderId="0" xfId="0" applyNumberFormat="1" applyFont="1" applyFill="1" applyBorder="1" applyAlignment="1" applyProtection="1">
      <alignment horizontal="center"/>
    </xf>
    <xf numFmtId="0" fontId="5" fillId="0" borderId="7" xfId="0" applyFont="1" applyFill="1" applyBorder="1" applyAlignment="1" applyProtection="1"/>
    <xf numFmtId="1" fontId="0" fillId="0" borderId="0" xfId="0" applyNumberFormat="1" applyFill="1" applyBorder="1" applyAlignment="1" applyProtection="1"/>
    <xf numFmtId="0" fontId="36" fillId="0" borderId="7" xfId="0" applyFont="1" applyFill="1" applyBorder="1" applyAlignment="1" applyProtection="1"/>
    <xf numFmtId="172" fontId="11" fillId="0" borderId="0" xfId="0" applyNumberFormat="1" applyFont="1" applyFill="1" applyBorder="1" applyAlignment="1" applyProtection="1">
      <alignment horizontal="center"/>
    </xf>
    <xf numFmtId="0" fontId="0" fillId="0" borderId="0" xfId="0" applyBorder="1" applyAlignment="1" applyProtection="1">
      <alignment horizontal="center"/>
    </xf>
    <xf numFmtId="0" fontId="0" fillId="0" borderId="0" xfId="0" applyProtection="1"/>
    <xf numFmtId="0" fontId="0" fillId="0" borderId="0" xfId="0" applyBorder="1" applyProtection="1"/>
    <xf numFmtId="1" fontId="11" fillId="0" borderId="0" xfId="0" applyNumberFormat="1" applyFont="1" applyBorder="1" applyAlignment="1" applyProtection="1">
      <alignment horizontal="center"/>
    </xf>
    <xf numFmtId="164" fontId="11" fillId="0" borderId="0" xfId="0" applyNumberFormat="1" applyFont="1" applyBorder="1" applyAlignment="1" applyProtection="1">
      <alignment horizontal="center"/>
    </xf>
    <xf numFmtId="0" fontId="0" fillId="0" borderId="0" xfId="0" applyBorder="1" applyAlignment="1" applyProtection="1">
      <alignment horizontal="center" vertical="top" wrapText="1"/>
    </xf>
    <xf numFmtId="0" fontId="36"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wrapText="1"/>
    </xf>
    <xf numFmtId="0" fontId="0" fillId="0" borderId="0" xfId="0" applyFill="1" applyBorder="1" applyAlignment="1" applyProtection="1">
      <alignment horizontal="center"/>
    </xf>
    <xf numFmtId="0" fontId="36" fillId="0" borderId="0" xfId="0" applyFont="1" applyFill="1" applyBorder="1" applyAlignment="1" applyProtection="1">
      <alignment horizontal="center"/>
    </xf>
    <xf numFmtId="172" fontId="11" fillId="0" borderId="0" xfId="0" applyNumberFormat="1" applyFont="1" applyBorder="1" applyAlignment="1" applyProtection="1">
      <alignment horizontal="center"/>
    </xf>
    <xf numFmtId="0" fontId="2" fillId="0" borderId="0" xfId="0" applyFont="1" applyFill="1" applyBorder="1" applyAlignment="1" applyProtection="1">
      <alignment vertical="center"/>
    </xf>
    <xf numFmtId="0" fontId="36" fillId="0" borderId="0" xfId="0" applyFont="1" applyBorder="1" applyAlignment="1" applyProtection="1"/>
    <xf numFmtId="0" fontId="34" fillId="0" borderId="0" xfId="0" applyFont="1" applyFill="1" applyBorder="1" applyAlignment="1" applyProtection="1"/>
    <xf numFmtId="2" fontId="34" fillId="0" borderId="0" xfId="0" applyNumberFormat="1" applyFont="1" applyFill="1" applyBorder="1" applyAlignment="1" applyProtection="1"/>
    <xf numFmtId="2" fontId="41" fillId="0" borderId="0" xfId="0" applyNumberFormat="1" applyFont="1" applyFill="1" applyBorder="1" applyAlignment="1" applyProtection="1"/>
    <xf numFmtId="49" fontId="34" fillId="0" borderId="0" xfId="0" applyNumberFormat="1" applyFont="1" applyFill="1" applyBorder="1" applyAlignment="1" applyProtection="1">
      <alignment vertical="top" wrapText="1"/>
    </xf>
    <xf numFmtId="172" fontId="11" fillId="0" borderId="0" xfId="0" applyNumberFormat="1" applyFont="1" applyFill="1" applyBorder="1" applyAlignment="1" applyProtection="1">
      <alignment horizontal="center"/>
    </xf>
    <xf numFmtId="0" fontId="0" fillId="0" borderId="0" xfId="0" applyBorder="1" applyAlignment="1" applyProtection="1">
      <alignment horizontal="center"/>
    </xf>
    <xf numFmtId="0" fontId="0" fillId="0" borderId="0" xfId="0" applyFill="1" applyBorder="1" applyAlignment="1" applyProtection="1">
      <alignment horizontal="center" wrapText="1"/>
    </xf>
    <xf numFmtId="0" fontId="3" fillId="0" borderId="0" xfId="0" applyFont="1" applyFill="1" applyBorder="1" applyAlignment="1" applyProtection="1">
      <alignment horizontal="center" vertical="top" wrapText="1"/>
    </xf>
    <xf numFmtId="0" fontId="2" fillId="0" borderId="0" xfId="0" applyFont="1" applyBorder="1" applyAlignment="1" applyProtection="1">
      <alignment horizontal="center" vertical="center"/>
    </xf>
    <xf numFmtId="0" fontId="34" fillId="0" borderId="2" xfId="0" applyFont="1" applyBorder="1" applyAlignment="1" applyProtection="1">
      <alignment horizontal="center"/>
      <protection locked="0"/>
    </xf>
    <xf numFmtId="0" fontId="0" fillId="0" borderId="0" xfId="0" applyProtection="1"/>
    <xf numFmtId="0" fontId="0" fillId="0" borderId="0" xfId="0" applyBorder="1" applyProtection="1"/>
    <xf numFmtId="164" fontId="11" fillId="0" borderId="0" xfId="0" applyNumberFormat="1" applyFont="1" applyBorder="1" applyAlignment="1" applyProtection="1">
      <alignment horizontal="center"/>
    </xf>
    <xf numFmtId="0" fontId="0" fillId="0" borderId="0" xfId="0" applyBorder="1" applyAlignment="1" applyProtection="1">
      <alignment horizontal="center" vertical="top" wrapText="1"/>
    </xf>
    <xf numFmtId="2" fontId="11" fillId="0" borderId="0" xfId="0" applyNumberFormat="1" applyFont="1" applyFill="1" applyBorder="1" applyAlignment="1" applyProtection="1">
      <alignment horizontal="center"/>
    </xf>
    <xf numFmtId="172" fontId="11" fillId="0" borderId="0" xfId="0" applyNumberFormat="1" applyFont="1" applyBorder="1" applyAlignment="1" applyProtection="1">
      <alignment horizontal="center"/>
    </xf>
    <xf numFmtId="0" fontId="1" fillId="0" borderId="0" xfId="0" applyFont="1" applyBorder="1" applyAlignment="1" applyProtection="1"/>
    <xf numFmtId="0" fontId="1" fillId="0" borderId="0" xfId="0" applyFont="1" applyBorder="1" applyAlignment="1" applyProtection="1">
      <alignment horizontal="right"/>
    </xf>
    <xf numFmtId="0" fontId="1" fillId="0" borderId="0" xfId="7" applyFont="1" applyBorder="1" applyAlignment="1" applyProtection="1"/>
    <xf numFmtId="0" fontId="1" fillId="0" borderId="0" xfId="7" applyNumberFormat="1" applyFont="1" applyBorder="1" applyAlignment="1" applyProtection="1"/>
    <xf numFmtId="0" fontId="12" fillId="0" borderId="0" xfId="7" applyFont="1" applyBorder="1" applyAlignment="1" applyProtection="1"/>
    <xf numFmtId="0" fontId="10" fillId="0" borderId="0" xfId="7" applyFont="1" applyBorder="1" applyAlignment="1" applyProtection="1">
      <alignment vertical="top" wrapText="1"/>
    </xf>
    <xf numFmtId="0" fontId="42" fillId="0" borderId="0" xfId="8"/>
    <xf numFmtId="0" fontId="43" fillId="0" borderId="0" xfId="0" applyFont="1"/>
    <xf numFmtId="0" fontId="38" fillId="0" borderId="9" xfId="0" applyFont="1" applyBorder="1" applyProtection="1"/>
    <xf numFmtId="0" fontId="38" fillId="0" borderId="0" xfId="0" applyFont="1" applyBorder="1" applyProtection="1"/>
    <xf numFmtId="14" fontId="0" fillId="0" borderId="0" xfId="0" applyNumberFormat="1"/>
    <xf numFmtId="0" fontId="11" fillId="0" borderId="0" xfId="0" applyFont="1"/>
    <xf numFmtId="0" fontId="0" fillId="0" borderId="0" xfId="0" applyBorder="1" applyAlignment="1" applyProtection="1">
      <alignment horizontal="center"/>
    </xf>
    <xf numFmtId="0" fontId="0" fillId="0" borderId="0" xfId="0" applyBorder="1" applyAlignment="1" applyProtection="1">
      <alignment horizontal="center" vertical="top" wrapText="1"/>
    </xf>
    <xf numFmtId="0" fontId="0" fillId="0" borderId="0" xfId="0" applyProtection="1"/>
    <xf numFmtId="0" fontId="0" fillId="0" borderId="0" xfId="0" applyBorder="1" applyProtection="1"/>
    <xf numFmtId="1" fontId="11" fillId="0" borderId="0" xfId="0" applyNumberFormat="1" applyFont="1" applyBorder="1" applyAlignment="1" applyProtection="1">
      <alignment horizontal="center"/>
    </xf>
    <xf numFmtId="164" fontId="11" fillId="0" borderId="0" xfId="0" applyNumberFormat="1" applyFont="1" applyBorder="1" applyAlignment="1" applyProtection="1">
      <alignment horizontal="center"/>
    </xf>
    <xf numFmtId="172" fontId="11" fillId="0" borderId="0" xfId="0" applyNumberFormat="1" applyFont="1" applyFill="1" applyBorder="1" applyAlignment="1" applyProtection="1">
      <alignment horizontal="center"/>
    </xf>
    <xf numFmtId="172" fontId="11" fillId="0" borderId="0" xfId="0" applyNumberFormat="1" applyFont="1" applyBorder="1" applyAlignment="1" applyProtection="1">
      <alignment horizontal="center"/>
    </xf>
    <xf numFmtId="0" fontId="36"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wrapText="1"/>
    </xf>
    <xf numFmtId="0" fontId="36" fillId="0" borderId="0" xfId="0" applyFont="1" applyFill="1" applyBorder="1" applyAlignment="1" applyProtection="1">
      <alignment horizontal="center"/>
    </xf>
    <xf numFmtId="0" fontId="0" fillId="0" borderId="0" xfId="0" applyBorder="1" applyProtection="1"/>
    <xf numFmtId="0" fontId="0" fillId="0" borderId="7" xfId="0" applyBorder="1" applyAlignment="1" applyProtection="1">
      <alignment horizontal="center"/>
    </xf>
    <xf numFmtId="0" fontId="0" fillId="0" borderId="0" xfId="0" applyBorder="1" applyAlignment="1" applyProtection="1">
      <alignment horizontal="center"/>
    </xf>
    <xf numFmtId="0" fontId="0" fillId="0" borderId="9" xfId="0" applyBorder="1" applyAlignment="1" applyProtection="1">
      <alignment horizontal="center"/>
    </xf>
    <xf numFmtId="0" fontId="0" fillId="0" borderId="42" xfId="0" applyBorder="1" applyAlignment="1" applyProtection="1">
      <alignment horizontal="center"/>
    </xf>
    <xf numFmtId="0" fontId="0" fillId="0" borderId="43" xfId="0" applyBorder="1" applyAlignment="1" applyProtection="1">
      <alignment horizontal="center"/>
    </xf>
    <xf numFmtId="0" fontId="11" fillId="0" borderId="7" xfId="0" applyFont="1" applyBorder="1" applyAlignment="1" applyProtection="1">
      <alignment horizontal="center"/>
    </xf>
    <xf numFmtId="0" fontId="11" fillId="0" borderId="0" xfId="0" applyFont="1" applyBorder="1" applyAlignment="1" applyProtection="1">
      <alignment horizontal="center"/>
    </xf>
    <xf numFmtId="0" fontId="0" fillId="0" borderId="0" xfId="0" applyBorder="1" applyAlignment="1" applyProtection="1">
      <alignment horizontal="right" vertical="top" wrapText="1"/>
    </xf>
    <xf numFmtId="2" fontId="11" fillId="0" borderId="9" xfId="0" applyNumberFormat="1" applyFont="1" applyBorder="1" applyAlignment="1" applyProtection="1">
      <alignment horizontal="center"/>
    </xf>
    <xf numFmtId="2" fontId="11" fillId="0" borderId="42" xfId="0" applyNumberFormat="1" applyFont="1" applyBorder="1" applyAlignment="1" applyProtection="1">
      <alignment horizontal="center"/>
    </xf>
    <xf numFmtId="2" fontId="11" fillId="0" borderId="43" xfId="0" applyNumberFormat="1" applyFont="1" applyBorder="1" applyAlignment="1" applyProtection="1">
      <alignment horizontal="center"/>
    </xf>
    <xf numFmtId="0" fontId="8" fillId="0" borderId="7" xfId="0" applyFont="1" applyBorder="1" applyAlignment="1" applyProtection="1">
      <alignment horizontal="center"/>
    </xf>
    <xf numFmtId="0" fontId="8" fillId="0" borderId="0" xfId="0" applyFont="1" applyBorder="1" applyAlignment="1" applyProtection="1">
      <alignment horizontal="center"/>
    </xf>
    <xf numFmtId="0" fontId="8" fillId="0" borderId="8" xfId="0" applyFont="1" applyBorder="1" applyAlignment="1" applyProtection="1">
      <alignment horizontal="center"/>
    </xf>
    <xf numFmtId="0" fontId="8" fillId="0" borderId="4" xfId="0" applyFont="1" applyBorder="1" applyAlignment="1" applyProtection="1">
      <alignment horizontal="center"/>
    </xf>
    <xf numFmtId="0" fontId="8" fillId="0" borderId="5" xfId="0" applyFont="1" applyBorder="1" applyAlignment="1" applyProtection="1">
      <alignment horizontal="center"/>
    </xf>
    <xf numFmtId="0" fontId="8" fillId="0" borderId="6" xfId="0" applyFont="1" applyBorder="1" applyAlignment="1" applyProtection="1">
      <alignment horizontal="center"/>
    </xf>
    <xf numFmtId="0" fontId="0" fillId="0" borderId="0" xfId="0" applyBorder="1" applyAlignment="1" applyProtection="1">
      <alignment horizontal="center" vertical="top" wrapText="1"/>
    </xf>
    <xf numFmtId="0" fontId="1" fillId="0" borderId="7" xfId="0" applyFont="1" applyBorder="1" applyAlignment="1" applyProtection="1">
      <alignment horizontal="center"/>
    </xf>
    <xf numFmtId="0" fontId="1" fillId="0" borderId="0" xfId="0" applyFont="1" applyBorder="1" applyAlignment="1" applyProtection="1">
      <alignment horizontal="center"/>
    </xf>
    <xf numFmtId="0" fontId="1" fillId="0" borderId="8" xfId="0" applyFont="1" applyBorder="1" applyAlignment="1" applyProtection="1">
      <alignment horizontal="center"/>
    </xf>
    <xf numFmtId="0" fontId="9" fillId="0" borderId="0"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2" xfId="0" applyFont="1" applyBorder="1" applyAlignment="1" applyProtection="1">
      <alignment horizontal="center"/>
      <protection locked="0"/>
    </xf>
    <xf numFmtId="1" fontId="0" fillId="0" borderId="0" xfId="0" applyNumberFormat="1" applyBorder="1" applyAlignment="1" applyProtection="1">
      <alignment horizontal="left"/>
    </xf>
    <xf numFmtId="0" fontId="5" fillId="0" borderId="7" xfId="0" applyFont="1" applyBorder="1" applyAlignment="1" applyProtection="1">
      <alignment horizontal="right"/>
    </xf>
    <xf numFmtId="0" fontId="0" fillId="0" borderId="0" xfId="0" applyProtection="1"/>
    <xf numFmtId="0" fontId="0" fillId="0" borderId="0" xfId="0" applyBorder="1" applyProtection="1"/>
    <xf numFmtId="2" fontId="11" fillId="0" borderId="0" xfId="0" applyNumberFormat="1" applyFont="1" applyBorder="1" applyAlignment="1" applyProtection="1">
      <alignment horizontal="center"/>
    </xf>
    <xf numFmtId="1" fontId="11" fillId="0" borderId="0" xfId="0" applyNumberFormat="1" applyFont="1" applyBorder="1" applyAlignment="1" applyProtection="1">
      <alignment horizontal="center"/>
    </xf>
    <xf numFmtId="164" fontId="11" fillId="0" borderId="0" xfId="0" applyNumberFormat="1" applyFont="1" applyBorder="1" applyAlignment="1" applyProtection="1">
      <alignment horizontal="center"/>
    </xf>
    <xf numFmtId="0" fontId="0" fillId="0" borderId="0" xfId="0" applyFill="1" applyBorder="1" applyAlignment="1" applyProtection="1">
      <alignment horizontal="center" vertical="top" wrapText="1"/>
    </xf>
    <xf numFmtId="0" fontId="0" fillId="0" borderId="0" xfId="0" applyFill="1" applyBorder="1" applyAlignment="1" applyProtection="1">
      <alignment horizontal="center" wrapText="1"/>
    </xf>
    <xf numFmtId="0" fontId="5" fillId="2" borderId="38" xfId="7" applyFont="1" applyFill="1" applyBorder="1" applyAlignment="1">
      <alignment horizontal="center" vertical="center"/>
    </xf>
    <xf numFmtId="0" fontId="5" fillId="2" borderId="10" xfId="7" applyFont="1" applyFill="1" applyBorder="1" applyAlignment="1">
      <alignment horizontal="center" vertical="center"/>
    </xf>
    <xf numFmtId="0" fontId="5" fillId="2" borderId="13" xfId="7" applyFont="1" applyFill="1" applyBorder="1" applyAlignment="1">
      <alignment horizontal="center" vertical="center"/>
    </xf>
    <xf numFmtId="0" fontId="5" fillId="2" borderId="12" xfId="7" applyFont="1" applyFill="1" applyBorder="1" applyAlignment="1">
      <alignment horizontal="center" vertical="center"/>
    </xf>
    <xf numFmtId="0" fontId="5" fillId="2" borderId="2" xfId="7" applyFont="1" applyFill="1" applyBorder="1" applyAlignment="1">
      <alignment horizontal="center" vertical="center"/>
    </xf>
    <xf numFmtId="0" fontId="5" fillId="2" borderId="44" xfId="7" applyFont="1" applyFill="1" applyBorder="1" applyAlignment="1">
      <alignment horizontal="center" vertical="center"/>
    </xf>
    <xf numFmtId="0" fontId="3" fillId="0" borderId="0" xfId="0" applyFont="1" applyFill="1" applyBorder="1" applyAlignment="1" applyProtection="1">
      <alignment horizontal="center" vertical="top" wrapText="1"/>
    </xf>
    <xf numFmtId="0" fontId="4" fillId="0" borderId="38" xfId="7" applyFont="1" applyBorder="1" applyAlignment="1">
      <alignment horizontal="left"/>
    </xf>
    <xf numFmtId="0" fontId="4" fillId="0" borderId="10" xfId="7" applyFont="1" applyBorder="1" applyAlignment="1">
      <alignment horizontal="left"/>
    </xf>
    <xf numFmtId="0" fontId="4" fillId="0" borderId="13" xfId="7" applyFont="1" applyBorder="1" applyAlignment="1">
      <alignment horizontal="left"/>
    </xf>
    <xf numFmtId="0" fontId="4" fillId="0" borderId="38" xfId="7" applyFont="1" applyBorder="1" applyAlignment="1">
      <alignment horizontal="center"/>
    </xf>
    <xf numFmtId="0" fontId="4" fillId="0" borderId="10" xfId="7" applyFont="1" applyBorder="1" applyAlignment="1">
      <alignment horizontal="center"/>
    </xf>
    <xf numFmtId="0" fontId="4" fillId="0" borderId="13" xfId="7" applyFont="1" applyBorder="1" applyAlignment="1">
      <alignment horizontal="center"/>
    </xf>
    <xf numFmtId="0" fontId="1" fillId="0" borderId="0" xfId="0" applyFont="1" applyBorder="1" applyAlignment="1" applyProtection="1">
      <alignment horizontal="left"/>
    </xf>
    <xf numFmtId="0" fontId="34" fillId="0" borderId="2" xfId="0" applyFont="1" applyBorder="1" applyAlignment="1" applyProtection="1">
      <alignment horizontal="center"/>
      <protection locked="0"/>
    </xf>
    <xf numFmtId="0" fontId="1" fillId="0" borderId="2" xfId="7" applyFont="1" applyBorder="1" applyAlignment="1" applyProtection="1">
      <alignment horizontal="center"/>
      <protection locked="0"/>
    </xf>
    <xf numFmtId="0" fontId="2" fillId="0" borderId="0" xfId="0" applyFont="1" applyBorder="1" applyAlignment="1" applyProtection="1">
      <alignment horizontal="center" vertical="center"/>
    </xf>
    <xf numFmtId="0" fontId="11" fillId="0" borderId="1" xfId="7" applyFont="1" applyBorder="1" applyAlignment="1" applyProtection="1">
      <alignment horizontal="left"/>
      <protection locked="0"/>
    </xf>
    <xf numFmtId="1" fontId="0" fillId="0" borderId="1" xfId="0" applyNumberFormat="1" applyFill="1" applyBorder="1" applyAlignment="1" applyProtection="1">
      <alignment horizontal="center"/>
      <protection locked="0"/>
    </xf>
    <xf numFmtId="172" fontId="11" fillId="0" borderId="0" xfId="0" applyNumberFormat="1" applyFont="1" applyFill="1" applyBorder="1" applyAlignment="1" applyProtection="1">
      <alignment horizontal="center"/>
    </xf>
    <xf numFmtId="0" fontId="35" fillId="0" borderId="0" xfId="0" applyFont="1" applyBorder="1" applyAlignment="1" applyProtection="1">
      <alignment horizontal="center"/>
    </xf>
    <xf numFmtId="0" fontId="33" fillId="0" borderId="0" xfId="0" quotePrefix="1" applyFont="1" applyBorder="1" applyAlignment="1" applyProtection="1">
      <alignment horizontal="center"/>
    </xf>
    <xf numFmtId="0" fontId="11" fillId="0" borderId="0" xfId="7" applyFont="1" applyBorder="1" applyAlignment="1" applyProtection="1">
      <alignment horizontal="left"/>
    </xf>
    <xf numFmtId="1" fontId="0" fillId="0" borderId="0" xfId="0" applyNumberFormat="1" applyFill="1" applyBorder="1" applyAlignment="1" applyProtection="1">
      <alignment horizontal="center"/>
    </xf>
    <xf numFmtId="0" fontId="23" fillId="0" borderId="0" xfId="0" applyFont="1" applyFill="1" applyBorder="1" applyAlignment="1" applyProtection="1">
      <alignment horizontal="left" vertical="top" wrapText="1"/>
    </xf>
    <xf numFmtId="0" fontId="10" fillId="0" borderId="0" xfId="7" applyFont="1" applyBorder="1" applyAlignment="1" applyProtection="1">
      <alignment horizontal="left" vertical="center" wrapText="1"/>
    </xf>
    <xf numFmtId="0" fontId="13" fillId="0" borderId="8" xfId="0" applyFont="1" applyBorder="1" applyAlignment="1" applyProtection="1">
      <alignment horizontal="left" textRotation="90"/>
    </xf>
    <xf numFmtId="2" fontId="11" fillId="0" borderId="2" xfId="0" applyNumberFormat="1" applyFont="1" applyBorder="1" applyAlignment="1" applyProtection="1">
      <alignment horizontal="center"/>
    </xf>
    <xf numFmtId="1" fontId="23" fillId="0" borderId="10" xfId="0" applyNumberFormat="1" applyFont="1" applyBorder="1" applyAlignment="1" applyProtection="1">
      <alignment horizontal="center" vertical="center"/>
    </xf>
    <xf numFmtId="1" fontId="23" fillId="0" borderId="0" xfId="0" applyNumberFormat="1" applyFont="1" applyBorder="1" applyAlignment="1" applyProtection="1">
      <alignment horizontal="center" vertical="center"/>
    </xf>
    <xf numFmtId="0" fontId="2" fillId="3" borderId="0"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0"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23" fillId="0" borderId="4" xfId="0" applyFont="1" applyBorder="1" applyAlignment="1">
      <alignment horizontal="left"/>
    </xf>
    <xf numFmtId="0" fontId="23" fillId="0" borderId="5" xfId="0" applyFont="1" applyBorder="1" applyAlignment="1">
      <alignment horizontal="left"/>
    </xf>
    <xf numFmtId="0" fontId="23" fillId="0" borderId="7" xfId="0" applyFont="1" applyBorder="1" applyAlignment="1">
      <alignment horizontal="left"/>
    </xf>
    <xf numFmtId="0" fontId="23" fillId="0" borderId="0" xfId="0" applyFont="1" applyBorder="1" applyAlignment="1">
      <alignment horizontal="left"/>
    </xf>
    <xf numFmtId="0" fontId="26" fillId="0" borderId="5" xfId="0" applyFont="1" applyBorder="1" applyAlignment="1" applyProtection="1">
      <alignment horizontal="center"/>
      <protection locked="0"/>
    </xf>
    <xf numFmtId="0" fontId="26" fillId="0" borderId="2" xfId="0" applyFont="1" applyBorder="1" applyAlignment="1" applyProtection="1">
      <alignment horizontal="center"/>
      <protection locked="0"/>
    </xf>
    <xf numFmtId="0" fontId="23" fillId="0" borderId="5" xfId="0" applyFont="1" applyBorder="1" applyAlignment="1">
      <alignment horizont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170" fontId="26" fillId="0" borderId="2" xfId="0" applyNumberFormat="1" applyFont="1" applyBorder="1" applyAlignment="1" applyProtection="1">
      <alignment horizontal="center"/>
      <protection locked="0"/>
    </xf>
    <xf numFmtId="0" fontId="28" fillId="0" borderId="4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6" fillId="0" borderId="10" xfId="0" applyFont="1" applyBorder="1" applyAlignment="1">
      <alignment horizontal="center"/>
    </xf>
    <xf numFmtId="0" fontId="26" fillId="0" borderId="2" xfId="0" applyFont="1" applyBorder="1" applyAlignment="1">
      <alignment horizontal="center"/>
    </xf>
    <xf numFmtId="0" fontId="28" fillId="0" borderId="0" xfId="0" applyFont="1" applyFill="1" applyBorder="1" applyAlignment="1">
      <alignment horizontal="center" vertical="center"/>
    </xf>
    <xf numFmtId="0" fontId="28" fillId="0" borderId="15" xfId="0" applyFont="1" applyFill="1" applyBorder="1" applyAlignment="1">
      <alignment horizontal="center" vertical="center"/>
    </xf>
    <xf numFmtId="0" fontId="24" fillId="3" borderId="0" xfId="0" applyFont="1" applyFill="1" applyBorder="1" applyAlignment="1" applyProtection="1">
      <alignment horizontal="center" vertical="center"/>
      <protection locked="0"/>
    </xf>
    <xf numFmtId="0" fontId="24" fillId="3" borderId="15" xfId="0" applyFont="1" applyFill="1" applyBorder="1" applyAlignment="1" applyProtection="1">
      <alignment horizontal="center" vertical="center"/>
      <protection locked="0"/>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27" fillId="0" borderId="10" xfId="0" applyFont="1" applyBorder="1" applyAlignment="1" applyProtection="1">
      <alignment horizontal="center"/>
    </xf>
    <xf numFmtId="0" fontId="27" fillId="0" borderId="2" xfId="0" applyFont="1" applyBorder="1" applyAlignment="1" applyProtection="1">
      <alignment horizontal="center"/>
    </xf>
    <xf numFmtId="16" fontId="25" fillId="0" borderId="10" xfId="0" applyNumberFormat="1" applyFont="1" applyBorder="1" applyAlignment="1" applyProtection="1">
      <alignment horizontal="center"/>
    </xf>
    <xf numFmtId="0" fontId="25" fillId="0" borderId="10" xfId="0" applyFont="1" applyBorder="1" applyAlignment="1" applyProtection="1">
      <alignment horizontal="center"/>
    </xf>
    <xf numFmtId="0" fontId="25" fillId="0" borderId="2" xfId="0" applyFont="1" applyBorder="1" applyAlignment="1" applyProtection="1">
      <alignment horizontal="center"/>
    </xf>
    <xf numFmtId="0" fontId="23" fillId="0" borderId="7" xfId="0" applyFont="1" applyBorder="1" applyAlignment="1">
      <alignment horizontal="center" vertical="center"/>
    </xf>
    <xf numFmtId="0" fontId="23" fillId="0" borderId="14" xfId="0" applyFont="1" applyBorder="1" applyAlignment="1">
      <alignment horizontal="center" vertical="center"/>
    </xf>
    <xf numFmtId="0" fontId="24" fillId="0" borderId="0"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170" fontId="26" fillId="0" borderId="10" xfId="0" applyNumberFormat="1" applyFont="1" applyBorder="1" applyAlignment="1">
      <alignment horizontal="center"/>
    </xf>
    <xf numFmtId="170" fontId="26" fillId="0" borderId="2" xfId="0" applyNumberFormat="1" applyFont="1" applyBorder="1" applyAlignment="1">
      <alignment horizontal="center"/>
    </xf>
    <xf numFmtId="0" fontId="25" fillId="0" borderId="40" xfId="0" applyFont="1" applyBorder="1" applyAlignment="1">
      <alignment horizontal="left"/>
    </xf>
    <xf numFmtId="0" fontId="25" fillId="0" borderId="10" xfId="0" applyFont="1" applyBorder="1" applyAlignment="1">
      <alignment horizontal="left"/>
    </xf>
    <xf numFmtId="0" fontId="25" fillId="0" borderId="39" xfId="0" applyFont="1" applyBorder="1" applyAlignment="1">
      <alignment horizontal="left"/>
    </xf>
    <xf numFmtId="164" fontId="0" fillId="0" borderId="7" xfId="0" applyNumberFormat="1" applyBorder="1" applyAlignment="1" applyProtection="1">
      <alignment horizontal="center" vertical="center"/>
    </xf>
    <xf numFmtId="164" fontId="3" fillId="0" borderId="0" xfId="0" applyNumberFormat="1" applyFont="1" applyBorder="1" applyAlignment="1" applyProtection="1">
      <alignment horizontal="center" vertical="center"/>
    </xf>
    <xf numFmtId="164" fontId="3" fillId="0" borderId="8" xfId="0" applyNumberFormat="1" applyFont="1" applyBorder="1" applyAlignment="1" applyProtection="1">
      <alignment horizontal="center" vertical="center"/>
    </xf>
    <xf numFmtId="164" fontId="3" fillId="0" borderId="7" xfId="0" applyNumberFormat="1" applyFont="1" applyBorder="1" applyAlignment="1" applyProtection="1">
      <alignment horizontal="center" vertical="center"/>
    </xf>
    <xf numFmtId="0" fontId="28" fillId="0" borderId="7"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3" fillId="0" borderId="0" xfId="0" applyFont="1" applyBorder="1" applyAlignment="1" applyProtection="1">
      <alignment horizontal="center" vertical="top" wrapText="1"/>
    </xf>
    <xf numFmtId="172" fontId="11" fillId="0" borderId="0" xfId="0" applyNumberFormat="1" applyFont="1" applyBorder="1" applyAlignment="1" applyProtection="1">
      <alignment horizontal="center"/>
    </xf>
    <xf numFmtId="0" fontId="11" fillId="0" borderId="7" xfId="0" applyFont="1" applyFill="1" applyBorder="1" applyAlignment="1" applyProtection="1">
      <alignment horizontal="center"/>
    </xf>
    <xf numFmtId="0" fontId="11" fillId="0" borderId="0" xfId="0" applyFont="1" applyFill="1" applyBorder="1" applyAlignment="1" applyProtection="1">
      <alignment horizontal="center"/>
    </xf>
    <xf numFmtId="2" fontId="11" fillId="0" borderId="0" xfId="0" applyNumberFormat="1" applyFont="1" applyFill="1" applyBorder="1" applyAlignment="1" applyProtection="1">
      <alignment horizontal="center"/>
    </xf>
    <xf numFmtId="0" fontId="5" fillId="0" borderId="7" xfId="0" applyFont="1" applyFill="1" applyBorder="1" applyAlignment="1" applyProtection="1">
      <alignment horizontal="right"/>
    </xf>
    <xf numFmtId="0" fontId="0" fillId="0" borderId="0" xfId="0" applyFill="1" applyBorder="1" applyProtection="1"/>
    <xf numFmtId="0" fontId="36" fillId="0" borderId="3" xfId="0" applyFont="1" applyFill="1" applyBorder="1" applyAlignment="1" applyProtection="1">
      <alignment horizontal="center" vertical="center"/>
    </xf>
    <xf numFmtId="0" fontId="36" fillId="0" borderId="37" xfId="0" applyFont="1" applyFill="1" applyBorder="1" applyAlignment="1" applyProtection="1">
      <alignment horizontal="center" vertical="center"/>
    </xf>
    <xf numFmtId="3" fontId="36" fillId="0" borderId="3" xfId="0" quotePrefix="1" applyNumberFormat="1" applyFont="1" applyFill="1" applyBorder="1" applyAlignment="1" applyProtection="1">
      <alignment horizontal="center" vertical="center"/>
    </xf>
    <xf numFmtId="3" fontId="36" fillId="0" borderId="37" xfId="0" quotePrefix="1" applyNumberFormat="1" applyFont="1" applyFill="1" applyBorder="1" applyAlignment="1" applyProtection="1">
      <alignment horizontal="center" vertical="center"/>
    </xf>
    <xf numFmtId="0" fontId="28" fillId="0" borderId="7"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8" xfId="0" applyFont="1" applyBorder="1" applyAlignment="1" applyProtection="1">
      <alignment horizontal="center" vertical="center"/>
    </xf>
    <xf numFmtId="0" fontId="28" fillId="0" borderId="41" xfId="0" applyFont="1" applyBorder="1" applyAlignment="1" applyProtection="1">
      <alignment horizontal="center" vertical="center"/>
    </xf>
    <xf numFmtId="0" fontId="28" fillId="0" borderId="2" xfId="0" applyFont="1" applyBorder="1" applyAlignment="1" applyProtection="1">
      <alignment horizontal="center" vertical="center"/>
    </xf>
    <xf numFmtId="0" fontId="28" fillId="0" borderId="11" xfId="0" applyFont="1" applyBorder="1" applyAlignment="1" applyProtection="1">
      <alignment horizontal="center" vertical="center"/>
    </xf>
    <xf numFmtId="0" fontId="0" fillId="0" borderId="7" xfId="0"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8" xfId="0" applyFont="1" applyBorder="1" applyAlignment="1">
      <alignment horizontal="center" vertical="center"/>
    </xf>
    <xf numFmtId="0" fontId="36" fillId="0" borderId="0" xfId="0" applyFont="1" applyAlignment="1" applyProtection="1">
      <alignment horizontal="left"/>
    </xf>
    <xf numFmtId="0" fontId="36"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wrapText="1"/>
    </xf>
    <xf numFmtId="0" fontId="36" fillId="0" borderId="0" xfId="0" applyFont="1" applyFill="1" applyBorder="1" applyAlignment="1" applyProtection="1">
      <alignment horizontal="center" vertical="top" wrapText="1"/>
    </xf>
    <xf numFmtId="164" fontId="0" fillId="0" borderId="7" xfId="0" applyNumberFormat="1" applyFont="1" applyBorder="1" applyAlignment="1">
      <alignment horizontal="center" vertical="center"/>
    </xf>
    <xf numFmtId="164" fontId="0" fillId="0" borderId="0" xfId="0" applyNumberFormat="1" applyFont="1" applyBorder="1" applyAlignment="1">
      <alignment horizontal="center" vertical="center"/>
    </xf>
    <xf numFmtId="164" fontId="0" fillId="0" borderId="8" xfId="0" applyNumberFormat="1" applyFont="1" applyBorder="1" applyAlignment="1">
      <alignment horizontal="center" vertical="center"/>
    </xf>
    <xf numFmtId="0" fontId="40" fillId="0" borderId="0" xfId="0" applyFont="1" applyFill="1" applyBorder="1" applyAlignment="1" applyProtection="1">
      <alignment horizontal="left" vertical="top" wrapText="1"/>
    </xf>
    <xf numFmtId="0" fontId="38" fillId="0" borderId="1" xfId="0" applyFont="1" applyBorder="1" applyAlignment="1" applyProtection="1">
      <alignment horizontal="center" vertical="center" wrapText="1"/>
    </xf>
    <xf numFmtId="172" fontId="36" fillId="0" borderId="3" xfId="0" applyNumberFormat="1" applyFont="1" applyFill="1" applyBorder="1" applyAlignment="1" applyProtection="1">
      <alignment horizontal="center" vertical="center"/>
    </xf>
    <xf numFmtId="172" fontId="36" fillId="0" borderId="36" xfId="0" applyNumberFormat="1" applyFont="1" applyFill="1" applyBorder="1" applyAlignment="1" applyProtection="1">
      <alignment horizontal="center" vertical="center"/>
    </xf>
    <xf numFmtId="172" fontId="36" fillId="0" borderId="37" xfId="0" applyNumberFormat="1" applyFont="1" applyFill="1" applyBorder="1" applyAlignment="1" applyProtection="1">
      <alignment horizontal="center" vertical="center"/>
    </xf>
    <xf numFmtId="0" fontId="38" fillId="0" borderId="10" xfId="0" quotePrefix="1" applyFont="1" applyBorder="1" applyAlignment="1" applyProtection="1">
      <alignment horizontal="center"/>
      <protection locked="0"/>
    </xf>
    <xf numFmtId="0" fontId="36" fillId="0" borderId="10" xfId="0" applyFont="1" applyBorder="1" applyAlignment="1" applyProtection="1">
      <alignment horizontal="center" wrapText="1"/>
      <protection locked="0"/>
    </xf>
    <xf numFmtId="0" fontId="36" fillId="0" borderId="0" xfId="0" applyFont="1" applyAlignment="1" applyProtection="1">
      <alignment horizontal="right"/>
    </xf>
    <xf numFmtId="0" fontId="0" fillId="3" borderId="2" xfId="0" applyFill="1" applyBorder="1" applyAlignment="1" applyProtection="1">
      <alignment horizontal="center"/>
      <protection locked="0"/>
    </xf>
    <xf numFmtId="0" fontId="0" fillId="0" borderId="0" xfId="0" applyAlignment="1" applyProtection="1">
      <alignment horizontal="left"/>
    </xf>
    <xf numFmtId="0" fontId="36" fillId="0" borderId="3" xfId="0" quotePrefix="1" applyFont="1" applyFill="1" applyBorder="1" applyAlignment="1" applyProtection="1">
      <alignment horizontal="center" vertical="center" wrapText="1"/>
    </xf>
    <xf numFmtId="0" fontId="36" fillId="0" borderId="37" xfId="0" quotePrefix="1"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36" fillId="0" borderId="37" xfId="0" applyFont="1" applyFill="1" applyBorder="1" applyAlignment="1" applyProtection="1">
      <alignment horizontal="center" vertical="center" wrapText="1"/>
    </xf>
    <xf numFmtId="0" fontId="36" fillId="0" borderId="0" xfId="0" applyFont="1" applyFill="1" applyBorder="1" applyAlignment="1" applyProtection="1">
      <alignment horizontal="right"/>
    </xf>
    <xf numFmtId="0" fontId="36" fillId="0" borderId="0" xfId="0" applyFont="1" applyFill="1" applyBorder="1" applyAlignment="1" applyProtection="1">
      <alignment horizontal="left"/>
    </xf>
    <xf numFmtId="0" fontId="36" fillId="0" borderId="0" xfId="0" applyFont="1" applyBorder="1" applyAlignment="1" applyProtection="1">
      <alignment horizontal="right"/>
    </xf>
    <xf numFmtId="0" fontId="36" fillId="0" borderId="0" xfId="0" applyFont="1" applyFill="1" applyBorder="1" applyAlignment="1" applyProtection="1">
      <alignment horizontal="left" vertical="center"/>
    </xf>
    <xf numFmtId="1" fontId="36" fillId="3" borderId="2" xfId="0" applyNumberFormat="1" applyFont="1" applyFill="1" applyBorder="1" applyAlignment="1" applyProtection="1">
      <alignment horizontal="center"/>
      <protection locked="0"/>
    </xf>
    <xf numFmtId="0" fontId="36" fillId="3" borderId="2" xfId="0" applyFont="1" applyFill="1" applyBorder="1" applyAlignment="1" applyProtection="1">
      <alignment horizontal="center" wrapText="1"/>
      <protection locked="0"/>
    </xf>
    <xf numFmtId="0" fontId="36" fillId="0" borderId="0" xfId="0" applyFont="1" applyFill="1" applyBorder="1" applyAlignment="1" applyProtection="1">
      <alignment horizontal="right" wrapText="1"/>
    </xf>
    <xf numFmtId="3" fontId="36" fillId="0" borderId="2" xfId="0" applyNumberFormat="1" applyFont="1" applyFill="1" applyBorder="1" applyAlignment="1" applyProtection="1">
      <alignment horizontal="center"/>
    </xf>
    <xf numFmtId="1" fontId="36" fillId="0" borderId="2" xfId="0" applyNumberFormat="1" applyFont="1" applyFill="1" applyBorder="1" applyAlignment="1" applyProtection="1">
      <alignment horizontal="center" vertical="top" wrapText="1"/>
    </xf>
    <xf numFmtId="2" fontId="36" fillId="0" borderId="0" xfId="0" applyNumberFormat="1" applyFont="1" applyFill="1" applyBorder="1" applyAlignment="1" applyProtection="1">
      <alignment horizontal="left"/>
    </xf>
    <xf numFmtId="0" fontId="36" fillId="0" borderId="0" xfId="0" applyFont="1" applyFill="1" applyBorder="1" applyAlignment="1" applyProtection="1">
      <alignment horizontal="center"/>
    </xf>
    <xf numFmtId="0" fontId="36" fillId="0" borderId="3" xfId="0" quotePrefix="1" applyFont="1" applyBorder="1" applyAlignment="1" applyProtection="1">
      <alignment horizontal="center" vertical="center"/>
    </xf>
    <xf numFmtId="0" fontId="36" fillId="0" borderId="37" xfId="0" quotePrefix="1" applyFont="1" applyBorder="1" applyAlignment="1" applyProtection="1">
      <alignment horizontal="center" vertical="center"/>
    </xf>
    <xf numFmtId="0" fontId="36" fillId="0" borderId="3" xfId="0" applyFont="1" applyBorder="1" applyAlignment="1" applyProtection="1">
      <alignment horizontal="center" vertical="center" wrapText="1"/>
    </xf>
    <xf numFmtId="0" fontId="36" fillId="0" borderId="37" xfId="0" applyFont="1" applyBorder="1" applyAlignment="1" applyProtection="1">
      <alignment horizontal="center" vertical="center" wrapText="1"/>
    </xf>
    <xf numFmtId="0" fontId="36" fillId="0" borderId="36" xfId="0" applyFont="1" applyBorder="1" applyAlignment="1" applyProtection="1">
      <alignment horizontal="center" vertical="center" wrapText="1"/>
    </xf>
    <xf numFmtId="3" fontId="36" fillId="3" borderId="3" xfId="0" quotePrefix="1" applyNumberFormat="1" applyFont="1" applyFill="1" applyBorder="1" applyAlignment="1" applyProtection="1">
      <alignment horizontal="center" vertical="center"/>
    </xf>
    <xf numFmtId="3" fontId="36" fillId="3" borderId="37" xfId="0" quotePrefix="1" applyNumberFormat="1" applyFont="1" applyFill="1" applyBorder="1" applyAlignment="1" applyProtection="1">
      <alignment horizontal="center" vertical="center"/>
    </xf>
    <xf numFmtId="1" fontId="36" fillId="3" borderId="2" xfId="0" applyNumberFormat="1" applyFont="1" applyFill="1" applyBorder="1" applyAlignment="1" applyProtection="1">
      <alignment horizontal="center" vertical="top" wrapText="1"/>
    </xf>
    <xf numFmtId="0" fontId="36" fillId="3" borderId="2" xfId="0" applyFont="1" applyFill="1" applyBorder="1" applyAlignment="1" applyProtection="1">
      <alignment horizontal="center" vertical="top" wrapText="1"/>
    </xf>
    <xf numFmtId="1" fontId="36" fillId="3" borderId="0" xfId="0" applyNumberFormat="1" applyFont="1" applyFill="1" applyBorder="1" applyAlignment="1" applyProtection="1">
      <alignment horizontal="center"/>
      <protection locked="0"/>
    </xf>
    <xf numFmtId="3" fontId="36" fillId="3" borderId="2" xfId="0" applyNumberFormat="1" applyFont="1" applyFill="1" applyBorder="1" applyAlignment="1" applyProtection="1">
      <alignment horizontal="center"/>
    </xf>
    <xf numFmtId="0" fontId="18" fillId="0" borderId="0" xfId="3" applyFont="1" applyAlignment="1">
      <alignment horizontal="center"/>
    </xf>
    <xf numFmtId="0" fontId="14" fillId="0" borderId="0" xfId="3" applyFont="1" applyAlignment="1">
      <alignment horizontal="center"/>
    </xf>
    <xf numFmtId="0" fontId="16" fillId="0" borderId="0" xfId="3" applyFont="1" applyAlignment="1">
      <alignment horizontal="center"/>
    </xf>
    <xf numFmtId="0" fontId="22" fillId="0" borderId="0" xfId="3" applyFont="1" applyAlignment="1">
      <alignment horizontal="center"/>
    </xf>
    <xf numFmtId="0" fontId="0" fillId="0" borderId="0" xfId="0" applyBorder="1" applyAlignment="1" applyProtection="1">
      <alignment horizontal="center"/>
      <protection locked="0"/>
    </xf>
  </cellXfs>
  <cellStyles count="9">
    <cellStyle name="Comma" xfId="1" builtinId="3"/>
    <cellStyle name="Currency" xfId="2" builtinId="4"/>
    <cellStyle name="Hyperlink" xfId="8" builtinId="8"/>
    <cellStyle name="Hyperlink 2" xfId="4" xr:uid="{00000000-0005-0000-0000-000002000000}"/>
    <cellStyle name="NewTimeRoman" xfId="5" xr:uid="{00000000-0005-0000-0000-000003000000}"/>
    <cellStyle name="Normal" xfId="0" builtinId="0"/>
    <cellStyle name="Normal 2" xfId="6" xr:uid="{00000000-0005-0000-0000-000005000000}"/>
    <cellStyle name="Normal_Cover" xfId="3" xr:uid="{00000000-0005-0000-0000-000006000000}"/>
    <cellStyle name="Normal_Cover 2" xfId="7" xr:uid="{00000000-0005-0000-0000-000007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3.jpe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2</xdr:col>
      <xdr:colOff>284629</xdr:colOff>
      <xdr:row>23</xdr:row>
      <xdr:rowOff>31936</xdr:rowOff>
    </xdr:from>
    <xdr:to>
      <xdr:col>8</xdr:col>
      <xdr:colOff>110939</xdr:colOff>
      <xdr:row>35</xdr:row>
      <xdr:rowOff>85725</xdr:rowOff>
    </xdr:to>
    <xdr:sp macro="" textlink="" fLocksText="0">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494179" y="4070536"/>
          <a:ext cx="2140885" cy="2196914"/>
        </a:xfrm>
        <a:prstGeom prst="rect">
          <a:avLst/>
        </a:prstGeom>
        <a:noFill/>
        <a:ln w="9525">
          <a:solidFill>
            <a:srgbClr val="000000"/>
          </a:solidFill>
          <a:miter lim="800000"/>
          <a:headEnd/>
          <a:tailEnd/>
        </a:ln>
      </xdr:spPr>
    </xdr:sp>
    <xdr:clientData fLocksWithSheet="0"/>
  </xdr:twoCellAnchor>
  <xdr:twoCellAnchor>
    <xdr:from>
      <xdr:col>5</xdr:col>
      <xdr:colOff>74520</xdr:colOff>
      <xdr:row>23</xdr:row>
      <xdr:rowOff>47064</xdr:rowOff>
    </xdr:from>
    <xdr:to>
      <xdr:col>5</xdr:col>
      <xdr:colOff>74520</xdr:colOff>
      <xdr:row>35</xdr:row>
      <xdr:rowOff>76200</xdr:rowOff>
    </xdr:to>
    <xdr:sp macro="" textlink="" fLocksText="0">
      <xdr:nvSpPr>
        <xdr:cNvPr id="3" name="Line 3">
          <a:extLst>
            <a:ext uri="{FF2B5EF4-FFF2-40B4-BE49-F238E27FC236}">
              <a16:creationId xmlns:a16="http://schemas.microsoft.com/office/drawing/2014/main" id="{00000000-0008-0000-0000-000003000000}"/>
            </a:ext>
          </a:extLst>
        </xdr:cNvPr>
        <xdr:cNvSpPr>
          <a:spLocks noChangeShapeType="1"/>
        </xdr:cNvSpPr>
      </xdr:nvSpPr>
      <xdr:spPr bwMode="auto">
        <a:xfrm>
          <a:off x="1550895" y="4085664"/>
          <a:ext cx="0" cy="2172261"/>
        </a:xfrm>
        <a:prstGeom prst="line">
          <a:avLst/>
        </a:prstGeom>
        <a:noFill/>
        <a:ln w="9525">
          <a:solidFill>
            <a:srgbClr val="000000"/>
          </a:solidFill>
          <a:prstDash val="dash"/>
          <a:round/>
          <a:headEnd/>
          <a:tailEnd/>
        </a:ln>
      </xdr:spPr>
    </xdr:sp>
    <xdr:clientData fLocksWithSheet="0"/>
  </xdr:twoCellAnchor>
  <xdr:twoCellAnchor>
    <xdr:from>
      <xdr:col>2</xdr:col>
      <xdr:colOff>284629</xdr:colOff>
      <xdr:row>29</xdr:row>
      <xdr:rowOff>76760</xdr:rowOff>
    </xdr:from>
    <xdr:to>
      <xdr:col>8</xdr:col>
      <xdr:colOff>110939</xdr:colOff>
      <xdr:row>29</xdr:row>
      <xdr:rowOff>76760</xdr:rowOff>
    </xdr:to>
    <xdr:sp macro="" textlink="" fLocksText="0">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a:off x="494179" y="5172635"/>
          <a:ext cx="2140885" cy="0"/>
        </a:xfrm>
        <a:prstGeom prst="line">
          <a:avLst/>
        </a:prstGeom>
        <a:noFill/>
        <a:ln w="9525">
          <a:solidFill>
            <a:srgbClr val="000000"/>
          </a:solidFill>
          <a:prstDash val="dash"/>
          <a:round/>
          <a:headEnd/>
          <a:tailEnd/>
        </a:ln>
      </xdr:spPr>
    </xdr:sp>
    <xdr:clientData fLocksWithSheet="0"/>
  </xdr:twoCellAnchor>
  <xdr:twoCellAnchor editAs="oneCell">
    <xdr:from>
      <xdr:col>2</xdr:col>
      <xdr:colOff>0</xdr:colOff>
      <xdr:row>23</xdr:row>
      <xdr:rowOff>22412</xdr:rowOff>
    </xdr:from>
    <xdr:to>
      <xdr:col>2</xdr:col>
      <xdr:colOff>209550</xdr:colOff>
      <xdr:row>28</xdr:row>
      <xdr:rowOff>73399</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6527" t="2777" r="70782" b="75000"/>
        <a:stretch>
          <a:fillRect/>
        </a:stretch>
      </xdr:blipFill>
      <xdr:spPr bwMode="auto">
        <a:xfrm>
          <a:off x="209550" y="4061012"/>
          <a:ext cx="209550" cy="927287"/>
        </a:xfrm>
        <a:prstGeom prst="rect">
          <a:avLst/>
        </a:prstGeom>
        <a:noFill/>
        <a:ln w="9525">
          <a:noFill/>
          <a:miter lim="800000"/>
          <a:headEnd/>
          <a:tailEnd/>
        </a:ln>
        <a:effectLst/>
      </xdr:spPr>
    </xdr:pic>
    <xdr:clientData fLocksWithSheet="0"/>
  </xdr:twoCellAnchor>
  <xdr:twoCellAnchor editAs="oneCell">
    <xdr:from>
      <xdr:col>8</xdr:col>
      <xdr:colOff>44824</xdr:colOff>
      <xdr:row>1</xdr:row>
      <xdr:rowOff>89647</xdr:rowOff>
    </xdr:from>
    <xdr:to>
      <xdr:col>13</xdr:col>
      <xdr:colOff>75702</xdr:colOff>
      <xdr:row>8</xdr:row>
      <xdr:rowOff>5360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8949" y="137272"/>
          <a:ext cx="1535828" cy="1068238"/>
        </a:xfrm>
        <a:prstGeom prst="rect">
          <a:avLst/>
        </a:prstGeom>
      </xdr:spPr>
    </xdr:pic>
    <xdr:clientData/>
  </xdr:twoCellAnchor>
  <xdr:twoCellAnchor editAs="oneCell">
    <xdr:from>
      <xdr:col>7</xdr:col>
      <xdr:colOff>56653</xdr:colOff>
      <xdr:row>26</xdr:row>
      <xdr:rowOff>56651</xdr:rowOff>
    </xdr:from>
    <xdr:to>
      <xdr:col>7</xdr:col>
      <xdr:colOff>536950</xdr:colOff>
      <xdr:row>28</xdr:row>
      <xdr:rowOff>26520</xdr:rowOff>
    </xdr:to>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1993403" y="4596901"/>
          <a:ext cx="480297" cy="329702"/>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FF0000"/>
              </a:solidFill>
              <a:latin typeface="Arial"/>
              <a:cs typeface="Arial"/>
            </a:rPr>
            <a:t>Site</a:t>
          </a:r>
        </a:p>
      </xdr:txBody>
    </xdr:sp>
    <xdr:clientData fLocksWithSheet="0"/>
  </xdr:twoCellAnchor>
  <xdr:twoCellAnchor editAs="oneCell">
    <xdr:from>
      <xdr:col>1</xdr:col>
      <xdr:colOff>42334</xdr:colOff>
      <xdr:row>51</xdr:row>
      <xdr:rowOff>42334</xdr:rowOff>
    </xdr:from>
    <xdr:to>
      <xdr:col>5</xdr:col>
      <xdr:colOff>359834</xdr:colOff>
      <xdr:row>59</xdr:row>
      <xdr:rowOff>109916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67" y="8942917"/>
          <a:ext cx="1682750" cy="850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56030</xdr:colOff>
      <xdr:row>37</xdr:row>
      <xdr:rowOff>100853</xdr:rowOff>
    </xdr:from>
    <xdr:to>
      <xdr:col>30</xdr:col>
      <xdr:colOff>0</xdr:colOff>
      <xdr:row>49</xdr:row>
      <xdr:rowOff>44824</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56883" y="6600265"/>
          <a:ext cx="6364941" cy="200585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u="sng"/>
            <a:t>NOTES:</a:t>
          </a:r>
        </a:p>
        <a:p>
          <a:r>
            <a:rPr lang="en-US" sz="1000"/>
            <a:t>Geotextile:  Nonwoven, Class I or II, as approved by NRCS representative.</a:t>
          </a:r>
        </a:p>
        <a:p>
          <a:r>
            <a:rPr lang="en-US" sz="1000"/>
            <a:t>Coarse Aggregate:  Well graded</a:t>
          </a:r>
          <a:r>
            <a:rPr lang="en-US" sz="1000" baseline="0"/>
            <a:t> c</a:t>
          </a:r>
          <a:r>
            <a:rPr lang="en-US" sz="1000"/>
            <a:t>rushed stone or crushed gravel as approved by NRCS representative.</a:t>
          </a:r>
          <a:r>
            <a:rPr lang="en-US" sz="1000" baseline="0"/>
            <a:t> Shall </a:t>
          </a:r>
          <a:r>
            <a:rPr lang="en-US" sz="1000"/>
            <a:t>consist</a:t>
          </a:r>
          <a:r>
            <a:rPr lang="en-US" sz="1000" baseline="0"/>
            <a:t> of minus 3/4" </a:t>
          </a:r>
          <a:r>
            <a:rPr lang="en-US" sz="1000" baseline="0">
              <a:solidFill>
                <a:schemeClr val="dk1"/>
              </a:solidFill>
              <a:effectLst/>
              <a:latin typeface="+mn-lt"/>
              <a:ea typeface="+mn-ea"/>
              <a:cs typeface="+mn-cs"/>
            </a:rPr>
            <a:t>material </a:t>
          </a:r>
          <a:r>
            <a:rPr lang="en-US" sz="1000" baseline="0"/>
            <a:t>with </a:t>
          </a:r>
          <a:r>
            <a:rPr lang="en-US" sz="1000" baseline="0">
              <a:solidFill>
                <a:schemeClr val="dk1"/>
              </a:solidFill>
              <a:effectLst/>
              <a:latin typeface="+mn-lt"/>
              <a:ea typeface="+mn-ea"/>
              <a:cs typeface="+mn-cs"/>
            </a:rPr>
            <a:t>C</a:t>
          </a:r>
          <a:r>
            <a:rPr lang="en-US" sz="1000" baseline="-25000">
              <a:solidFill>
                <a:schemeClr val="dk1"/>
              </a:solidFill>
              <a:effectLst/>
              <a:latin typeface="+mn-lt"/>
              <a:ea typeface="+mn-ea"/>
              <a:cs typeface="+mn-cs"/>
            </a:rPr>
            <a:t>u</a:t>
          </a:r>
          <a:r>
            <a:rPr lang="en-US" sz="1000" baseline="0">
              <a:solidFill>
                <a:schemeClr val="dk1"/>
              </a:solidFill>
              <a:effectLst/>
              <a:latin typeface="+mn-lt"/>
              <a:ea typeface="+mn-ea"/>
              <a:cs typeface="+mn-cs"/>
            </a:rPr>
            <a:t>&gt;4 &amp; 1&lt;C</a:t>
          </a:r>
          <a:r>
            <a:rPr lang="en-US" sz="1000" baseline="-25000">
              <a:solidFill>
                <a:schemeClr val="dk1"/>
              </a:solidFill>
              <a:effectLst/>
              <a:latin typeface="+mn-lt"/>
              <a:ea typeface="+mn-ea"/>
              <a:cs typeface="+mn-cs"/>
            </a:rPr>
            <a:t>c</a:t>
          </a:r>
          <a:r>
            <a:rPr lang="en-US" sz="1000" baseline="0">
              <a:solidFill>
                <a:schemeClr val="dk1"/>
              </a:solidFill>
              <a:effectLst/>
              <a:latin typeface="+mn-lt"/>
              <a:ea typeface="+mn-ea"/>
              <a:cs typeface="+mn-cs"/>
            </a:rPr>
            <a:t>&lt;3</a:t>
          </a:r>
          <a:r>
            <a:rPr lang="en-US" sz="1000" baseline="0"/>
            <a:t>, containing 3-10% &lt;#200, and 50% of material &gt;#4 with min. one fractured face. MnDOT Class V material shall be considered to meet these requirements.  </a:t>
          </a:r>
        </a:p>
        <a:p>
          <a:endParaRPr lang="en-US" sz="1000"/>
        </a:p>
        <a:p>
          <a:r>
            <a:rPr lang="en-US" sz="1000"/>
            <a:t>1.  Suited for well to moderately</a:t>
          </a:r>
          <a:r>
            <a:rPr lang="en-US" sz="1000" baseline="0"/>
            <a:t> well drained soils.</a:t>
          </a:r>
          <a:endParaRPr lang="en-US" sz="1000"/>
        </a:p>
        <a:p>
          <a:r>
            <a:rPr lang="en-US" sz="1000"/>
            <a:t>2.  Excavate</a:t>
          </a:r>
          <a:r>
            <a:rPr lang="en-US" sz="1000" baseline="0"/>
            <a:t> 6" of topsoil in low areas as needed.Subgrade shall be free of debris, mud, and standing water.</a:t>
          </a:r>
        </a:p>
        <a:p>
          <a:r>
            <a:rPr lang="en-US" sz="1000" baseline="0"/>
            <a:t>3.  The section shall be crowned or cross sloped so water drains off.</a:t>
          </a:r>
          <a:endParaRPr lang="en-US" sz="1000"/>
        </a:p>
        <a:p>
          <a:r>
            <a:rPr lang="en-US" sz="1000"/>
            <a:t>4.  Geotextile shall not be stretched or slacked.  Overlap at least 18" and cover within 48</a:t>
          </a:r>
          <a:r>
            <a:rPr lang="en-US" sz="1000" baseline="0"/>
            <a:t> </a:t>
          </a:r>
          <a:r>
            <a:rPr lang="en-US" sz="1000"/>
            <a:t>hours to prevent UV damage.</a:t>
          </a:r>
        </a:p>
        <a:p>
          <a:r>
            <a:rPr lang="en-US" sz="1000"/>
            <a:t>5.  </a:t>
          </a:r>
          <a:r>
            <a:rPr lang="en-US" sz="1000" baseline="0"/>
            <a:t>Coarse aggregate shall be compacted by dozer tracks or rubber tire equipment.</a:t>
          </a:r>
          <a:endParaRPr lang="en-US" sz="1000"/>
        </a:p>
        <a:p>
          <a:r>
            <a:rPr lang="en-US" sz="1000"/>
            <a:t>6.  Not designed for large, heavy equipment such as milk trucks, manure spreaders, or feed trucks.</a:t>
          </a:r>
        </a:p>
      </xdr:txBody>
    </xdr:sp>
    <xdr:clientData/>
  </xdr:twoCellAnchor>
  <xdr:twoCellAnchor editAs="oneCell">
    <xdr:from>
      <xdr:col>1</xdr:col>
      <xdr:colOff>56029</xdr:colOff>
      <xdr:row>52</xdr:row>
      <xdr:rowOff>56030</xdr:rowOff>
    </xdr:from>
    <xdr:to>
      <xdr:col>5</xdr:col>
      <xdr:colOff>360456</xdr:colOff>
      <xdr:row>60</xdr:row>
      <xdr:rowOff>122367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82" y="8908677"/>
          <a:ext cx="1682750" cy="850749"/>
        </a:xfrm>
        <a:prstGeom prst="rect">
          <a:avLst/>
        </a:prstGeom>
      </xdr:spPr>
    </xdr:pic>
    <xdr:clientData/>
  </xdr:twoCellAnchor>
  <xdr:twoCellAnchor editAs="oneCell">
    <xdr:from>
      <xdr:col>2</xdr:col>
      <xdr:colOff>224118</xdr:colOff>
      <xdr:row>2</xdr:row>
      <xdr:rowOff>49342</xdr:rowOff>
    </xdr:from>
    <xdr:to>
      <xdr:col>27</xdr:col>
      <xdr:colOff>50109</xdr:colOff>
      <xdr:row>26</xdr:row>
      <xdr:rowOff>34173</xdr:rowOff>
    </xdr:to>
    <xdr:pic>
      <xdr:nvPicPr>
        <xdr:cNvPr id="10" name="Picture 9">
          <a:extLst>
            <a:ext uri="{FF2B5EF4-FFF2-40B4-BE49-F238E27FC236}">
              <a16:creationId xmlns:a16="http://schemas.microsoft.com/office/drawing/2014/main" id="{6028C57B-6479-4FEF-A225-8326B320BB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25824" y="239842"/>
          <a:ext cx="5753903" cy="41310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112059</xdr:colOff>
      <xdr:row>26</xdr:row>
      <xdr:rowOff>0</xdr:rowOff>
    </xdr:from>
    <xdr:to>
      <xdr:col>27</xdr:col>
      <xdr:colOff>112058</xdr:colOff>
      <xdr:row>28</xdr:row>
      <xdr:rowOff>67236</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5177118" y="4336676"/>
          <a:ext cx="1064558" cy="44823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1</xdr:col>
      <xdr:colOff>56029</xdr:colOff>
      <xdr:row>52</xdr:row>
      <xdr:rowOff>44824</xdr:rowOff>
    </xdr:from>
    <xdr:to>
      <xdr:col>5</xdr:col>
      <xdr:colOff>360456</xdr:colOff>
      <xdr:row>60</xdr:row>
      <xdr:rowOff>111161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82" y="8897471"/>
          <a:ext cx="1682750" cy="850749"/>
        </a:xfrm>
        <a:prstGeom prst="rect">
          <a:avLst/>
        </a:prstGeom>
      </xdr:spPr>
    </xdr:pic>
    <xdr:clientData/>
  </xdr:twoCellAnchor>
  <xdr:twoCellAnchor editAs="oneCell">
    <xdr:from>
      <xdr:col>2</xdr:col>
      <xdr:colOff>224117</xdr:colOff>
      <xdr:row>2</xdr:row>
      <xdr:rowOff>37782</xdr:rowOff>
    </xdr:from>
    <xdr:to>
      <xdr:col>27</xdr:col>
      <xdr:colOff>11205</xdr:colOff>
      <xdr:row>26</xdr:row>
      <xdr:rowOff>73081</xdr:rowOff>
    </xdr:to>
    <xdr:pic>
      <xdr:nvPicPr>
        <xdr:cNvPr id="11" name="Picture 10">
          <a:extLst>
            <a:ext uri="{FF2B5EF4-FFF2-40B4-BE49-F238E27FC236}">
              <a16:creationId xmlns:a16="http://schemas.microsoft.com/office/drawing/2014/main" id="{76909555-1DB6-462C-9BB3-44F1E3AB9D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25823" y="228282"/>
          <a:ext cx="5715000" cy="4181475"/>
        </a:xfrm>
        <a:prstGeom prst="rect">
          <a:avLst/>
        </a:prstGeom>
      </xdr:spPr>
    </xdr:pic>
    <xdr:clientData/>
  </xdr:twoCellAnchor>
  <xdr:twoCellAnchor>
    <xdr:from>
      <xdr:col>2</xdr:col>
      <xdr:colOff>0</xdr:colOff>
      <xdr:row>37</xdr:row>
      <xdr:rowOff>112059</xdr:rowOff>
    </xdr:from>
    <xdr:to>
      <xdr:col>31</xdr:col>
      <xdr:colOff>11206</xdr:colOff>
      <xdr:row>51</xdr:row>
      <xdr:rowOff>100853</xdr:rowOff>
    </xdr:to>
    <xdr:sp macro="" textlink="">
      <xdr:nvSpPr>
        <xdr:cNvPr id="7" name="TextBox 6">
          <a:extLst>
            <a:ext uri="{FF2B5EF4-FFF2-40B4-BE49-F238E27FC236}">
              <a16:creationId xmlns:a16="http://schemas.microsoft.com/office/drawing/2014/main" id="{52E16182-C3CE-4E55-B829-6CAEF0939A2C}"/>
            </a:ext>
          </a:extLst>
        </xdr:cNvPr>
        <xdr:cNvSpPr txBox="1"/>
      </xdr:nvSpPr>
      <xdr:spPr>
        <a:xfrm>
          <a:off x="201706" y="6656294"/>
          <a:ext cx="6364941" cy="2185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50" u="sng"/>
            <a:t>NOTES:</a:t>
          </a:r>
        </a:p>
        <a:p>
          <a:r>
            <a:rPr lang="en-US" sz="950"/>
            <a:t>Geotextile:  Nonwoven, Class I or II, as approved by NRCS representative.</a:t>
          </a:r>
        </a:p>
        <a:p>
          <a:r>
            <a:rPr lang="en-US" sz="950"/>
            <a:t>Coarse Aggregate:  Well graded</a:t>
          </a:r>
          <a:r>
            <a:rPr lang="en-US" sz="950" baseline="0"/>
            <a:t> c</a:t>
          </a:r>
          <a:r>
            <a:rPr lang="en-US" sz="950"/>
            <a:t>rushed stone or crushed gravel as approved by</a:t>
          </a:r>
          <a:r>
            <a:rPr lang="en-US" sz="950" baseline="0"/>
            <a:t> NRCS representative. Shall consist of minus 3/4" </a:t>
          </a:r>
          <a:r>
            <a:rPr lang="en-US" sz="950" baseline="0">
              <a:solidFill>
                <a:schemeClr val="dk1"/>
              </a:solidFill>
              <a:effectLst/>
              <a:latin typeface="+mn-lt"/>
              <a:ea typeface="+mn-ea"/>
              <a:cs typeface="+mn-cs"/>
            </a:rPr>
            <a:t>material </a:t>
          </a:r>
          <a:r>
            <a:rPr lang="en-US" sz="950" baseline="0"/>
            <a:t>with </a:t>
          </a:r>
          <a:r>
            <a:rPr lang="en-US" sz="950" baseline="0">
              <a:solidFill>
                <a:schemeClr val="dk1"/>
              </a:solidFill>
              <a:effectLst/>
              <a:latin typeface="+mn-lt"/>
              <a:ea typeface="+mn-ea"/>
              <a:cs typeface="+mn-cs"/>
            </a:rPr>
            <a:t>C</a:t>
          </a:r>
          <a:r>
            <a:rPr lang="en-US" sz="950" baseline="-25000">
              <a:solidFill>
                <a:schemeClr val="dk1"/>
              </a:solidFill>
              <a:effectLst/>
              <a:latin typeface="+mn-lt"/>
              <a:ea typeface="+mn-ea"/>
              <a:cs typeface="+mn-cs"/>
            </a:rPr>
            <a:t>u</a:t>
          </a:r>
          <a:r>
            <a:rPr lang="en-US" sz="950" baseline="0">
              <a:solidFill>
                <a:schemeClr val="dk1"/>
              </a:solidFill>
              <a:effectLst/>
              <a:latin typeface="+mn-lt"/>
              <a:ea typeface="+mn-ea"/>
              <a:cs typeface="+mn-cs"/>
            </a:rPr>
            <a:t>&gt;4 &amp; 1&lt;C</a:t>
          </a:r>
          <a:r>
            <a:rPr lang="en-US" sz="950" baseline="-25000">
              <a:solidFill>
                <a:schemeClr val="dk1"/>
              </a:solidFill>
              <a:effectLst/>
              <a:latin typeface="+mn-lt"/>
              <a:ea typeface="+mn-ea"/>
              <a:cs typeface="+mn-cs"/>
            </a:rPr>
            <a:t>c</a:t>
          </a:r>
          <a:r>
            <a:rPr lang="en-US" sz="950" baseline="0">
              <a:solidFill>
                <a:schemeClr val="dk1"/>
              </a:solidFill>
              <a:effectLst/>
              <a:latin typeface="+mn-lt"/>
              <a:ea typeface="+mn-ea"/>
              <a:cs typeface="+mn-cs"/>
            </a:rPr>
            <a:t>&lt;3</a:t>
          </a:r>
          <a:r>
            <a:rPr lang="en-US" sz="950" baseline="0"/>
            <a:t>,  containing 3-10% &lt;#200, and 50% of material &gt;#4 with min. one fractured face. MnDOT Class V material shall be considered to meet these requirements.  </a:t>
          </a:r>
        </a:p>
        <a:p>
          <a:r>
            <a:rPr lang="en-US" sz="950" baseline="0"/>
            <a:t>Graded Rock: Well graded crushed stone, crushed rock, or crushed concrete/asphalt material as approved by NRCS representative. Shall consist of minus 2.5" material with </a:t>
          </a:r>
          <a:r>
            <a:rPr lang="en-US" sz="950" baseline="0">
              <a:solidFill>
                <a:schemeClr val="dk1"/>
              </a:solidFill>
              <a:effectLst/>
              <a:latin typeface="+mn-lt"/>
              <a:ea typeface="+mn-ea"/>
              <a:cs typeface="+mn-cs"/>
            </a:rPr>
            <a:t>C</a:t>
          </a:r>
          <a:r>
            <a:rPr lang="en-US" sz="950" baseline="-25000">
              <a:solidFill>
                <a:schemeClr val="dk1"/>
              </a:solidFill>
              <a:effectLst/>
              <a:latin typeface="+mn-lt"/>
              <a:ea typeface="+mn-ea"/>
              <a:cs typeface="+mn-cs"/>
            </a:rPr>
            <a:t>u</a:t>
          </a:r>
          <a:r>
            <a:rPr lang="en-US" sz="950" baseline="0">
              <a:solidFill>
                <a:schemeClr val="dk1"/>
              </a:solidFill>
              <a:effectLst/>
              <a:latin typeface="+mn-lt"/>
              <a:ea typeface="+mn-ea"/>
              <a:cs typeface="+mn-cs"/>
            </a:rPr>
            <a:t>&gt;4 &amp; 1&lt;C</a:t>
          </a:r>
          <a:r>
            <a:rPr lang="en-US" sz="950" baseline="-25000">
              <a:solidFill>
                <a:schemeClr val="dk1"/>
              </a:solidFill>
              <a:effectLst/>
              <a:latin typeface="+mn-lt"/>
              <a:ea typeface="+mn-ea"/>
              <a:cs typeface="+mn-cs"/>
            </a:rPr>
            <a:t>c</a:t>
          </a:r>
          <a:r>
            <a:rPr lang="en-US" sz="950" baseline="0">
              <a:solidFill>
                <a:schemeClr val="dk1"/>
              </a:solidFill>
              <a:effectLst/>
              <a:latin typeface="+mn-lt"/>
              <a:ea typeface="+mn-ea"/>
              <a:cs typeface="+mn-cs"/>
            </a:rPr>
            <a:t>&lt;3, containing 3-10% &lt;3/4", and 50% of material &gt;3/4" with min. one fractured face. </a:t>
          </a:r>
          <a:endParaRPr lang="en-US" sz="950" baseline="0"/>
        </a:p>
        <a:p>
          <a:r>
            <a:rPr lang="en-US" sz="950"/>
            <a:t>1.  Suited for poorly</a:t>
          </a:r>
          <a:r>
            <a:rPr lang="en-US" sz="950" baseline="0"/>
            <a:t> </a:t>
          </a:r>
          <a:r>
            <a:rPr lang="en-US" sz="950"/>
            <a:t>drained soils.</a:t>
          </a:r>
        </a:p>
        <a:p>
          <a:r>
            <a:rPr lang="en-US" sz="950"/>
            <a:t>2.  Excavate</a:t>
          </a:r>
          <a:r>
            <a:rPr lang="en-US" sz="950" baseline="0"/>
            <a:t> 6" of topsoil in low areas as needed. Subgrade shall be free of debris, mud, and standing water.</a:t>
          </a:r>
        </a:p>
        <a:p>
          <a:r>
            <a:rPr lang="en-US" sz="950" baseline="0"/>
            <a:t>3.  The section shall be crowned or cross sloped so water drains off.</a:t>
          </a:r>
          <a:endParaRPr lang="en-US" sz="950"/>
        </a:p>
        <a:p>
          <a:r>
            <a:rPr lang="en-US" sz="950"/>
            <a:t>4.  Geotextile shall not be stretched or slacked.  Overlap at least 18" and cover within 48</a:t>
          </a:r>
          <a:r>
            <a:rPr lang="en-US" sz="950" baseline="0"/>
            <a:t> </a:t>
          </a:r>
          <a:r>
            <a:rPr lang="en-US" sz="950"/>
            <a:t>hours to prevent UV damage.</a:t>
          </a:r>
        </a:p>
        <a:p>
          <a:r>
            <a:rPr lang="en-US" sz="950"/>
            <a:t>5.  </a:t>
          </a:r>
          <a:r>
            <a:rPr lang="en-US" sz="950" baseline="0"/>
            <a:t>Coarse aggregate shall be compacted by dozer tracks or rubber tire equipment.</a:t>
          </a:r>
          <a:endParaRPr lang="en-US" sz="950"/>
        </a:p>
        <a:p>
          <a:r>
            <a:rPr lang="en-US" sz="950"/>
            <a:t>6.  Not designed for large, heavy equipment such as milk trucks, manure spreaders, or feed trucks.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112059</xdr:colOff>
      <xdr:row>26</xdr:row>
      <xdr:rowOff>0</xdr:rowOff>
    </xdr:from>
    <xdr:to>
      <xdr:col>27</xdr:col>
      <xdr:colOff>112058</xdr:colOff>
      <xdr:row>28</xdr:row>
      <xdr:rowOff>67236</xdr:rowOff>
    </xdr:to>
    <xdr:sp macro="" textlink="">
      <xdr:nvSpPr>
        <xdr:cNvPr id="2" name="TextBox 1">
          <a:extLst>
            <a:ext uri="{FF2B5EF4-FFF2-40B4-BE49-F238E27FC236}">
              <a16:creationId xmlns:a16="http://schemas.microsoft.com/office/drawing/2014/main" id="{36CC1AC5-52D4-44C0-97EE-AF58702DBDA1}"/>
            </a:ext>
          </a:extLst>
        </xdr:cNvPr>
        <xdr:cNvSpPr txBox="1"/>
      </xdr:nvSpPr>
      <xdr:spPr>
        <a:xfrm>
          <a:off x="5179359" y="4352925"/>
          <a:ext cx="1076324" cy="44823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1</xdr:col>
      <xdr:colOff>56029</xdr:colOff>
      <xdr:row>51</xdr:row>
      <xdr:rowOff>44824</xdr:rowOff>
    </xdr:from>
    <xdr:to>
      <xdr:col>5</xdr:col>
      <xdr:colOff>360456</xdr:colOff>
      <xdr:row>59</xdr:row>
      <xdr:rowOff>111162</xdr:rowOff>
    </xdr:to>
    <xdr:pic>
      <xdr:nvPicPr>
        <xdr:cNvPr id="3" name="Picture 2">
          <a:extLst>
            <a:ext uri="{FF2B5EF4-FFF2-40B4-BE49-F238E27FC236}">
              <a16:creationId xmlns:a16="http://schemas.microsoft.com/office/drawing/2014/main" id="{D71EFC17-32D1-4C63-9367-344696E16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804" y="8931649"/>
          <a:ext cx="1676027" cy="847387"/>
        </a:xfrm>
        <a:prstGeom prst="rect">
          <a:avLst/>
        </a:prstGeom>
      </xdr:spPr>
    </xdr:pic>
    <xdr:clientData/>
  </xdr:twoCellAnchor>
  <xdr:twoCellAnchor>
    <xdr:from>
      <xdr:col>1</xdr:col>
      <xdr:colOff>44824</xdr:colOff>
      <xdr:row>36</xdr:row>
      <xdr:rowOff>179295</xdr:rowOff>
    </xdr:from>
    <xdr:to>
      <xdr:col>29</xdr:col>
      <xdr:colOff>78441</xdr:colOff>
      <xdr:row>50</xdr:row>
      <xdr:rowOff>56030</xdr:rowOff>
    </xdr:to>
    <xdr:sp macro="" textlink="">
      <xdr:nvSpPr>
        <xdr:cNvPr id="9" name="TextBox 8">
          <a:extLst>
            <a:ext uri="{FF2B5EF4-FFF2-40B4-BE49-F238E27FC236}">
              <a16:creationId xmlns:a16="http://schemas.microsoft.com/office/drawing/2014/main" id="{5A025F39-8CDC-404F-B355-901F4AA9C892}"/>
            </a:ext>
          </a:extLst>
        </xdr:cNvPr>
        <xdr:cNvSpPr txBox="1"/>
      </xdr:nvSpPr>
      <xdr:spPr>
        <a:xfrm>
          <a:off x="145677" y="6488207"/>
          <a:ext cx="6297705" cy="2073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50" u="sng"/>
            <a:t>NOTES:</a:t>
          </a:r>
        </a:p>
        <a:p>
          <a:r>
            <a:rPr lang="en-US" sz="1000"/>
            <a:t>Geotextile:  Nonwoven, Class I or II, as approved by NRCS representative.</a:t>
          </a:r>
        </a:p>
        <a:p>
          <a:r>
            <a:rPr lang="en-US" sz="1000" baseline="0"/>
            <a:t>Graded Rock for Outlet Armoring: Well graded crushed stone, crushed rock, or crushed concrete/asphalt material as approved by NRCS representative. Shall consist of minus 2.5" material with </a:t>
          </a:r>
          <a:r>
            <a:rPr lang="en-US" sz="1000" baseline="0">
              <a:solidFill>
                <a:schemeClr val="dk1"/>
              </a:solidFill>
              <a:effectLst/>
              <a:latin typeface="+mn-lt"/>
              <a:ea typeface="+mn-ea"/>
              <a:cs typeface="+mn-cs"/>
            </a:rPr>
            <a:t>C</a:t>
          </a:r>
          <a:r>
            <a:rPr lang="en-US" sz="1000" baseline="-25000">
              <a:solidFill>
                <a:schemeClr val="dk1"/>
              </a:solidFill>
              <a:effectLst/>
              <a:latin typeface="+mn-lt"/>
              <a:ea typeface="+mn-ea"/>
              <a:cs typeface="+mn-cs"/>
            </a:rPr>
            <a:t>u</a:t>
          </a:r>
          <a:r>
            <a:rPr lang="en-US" sz="1000" baseline="0">
              <a:solidFill>
                <a:schemeClr val="dk1"/>
              </a:solidFill>
              <a:effectLst/>
              <a:latin typeface="+mn-lt"/>
              <a:ea typeface="+mn-ea"/>
              <a:cs typeface="+mn-cs"/>
            </a:rPr>
            <a:t>&gt;4 &amp; 1&lt;C</a:t>
          </a:r>
          <a:r>
            <a:rPr lang="en-US" sz="1000" baseline="-25000">
              <a:solidFill>
                <a:schemeClr val="dk1"/>
              </a:solidFill>
              <a:effectLst/>
              <a:latin typeface="+mn-lt"/>
              <a:ea typeface="+mn-ea"/>
              <a:cs typeface="+mn-cs"/>
            </a:rPr>
            <a:t>c</a:t>
          </a:r>
          <a:r>
            <a:rPr lang="en-US" sz="1000" baseline="0">
              <a:solidFill>
                <a:schemeClr val="dk1"/>
              </a:solidFill>
              <a:effectLst/>
              <a:latin typeface="+mn-lt"/>
              <a:ea typeface="+mn-ea"/>
              <a:cs typeface="+mn-cs"/>
            </a:rPr>
            <a:t>&lt;3, containing 3-10% &lt;3/4", and 50% of material &gt;3/4" with min. one fractured face. </a:t>
          </a:r>
          <a:endParaRPr lang="en-US" sz="1000" baseline="0"/>
        </a:p>
        <a:p>
          <a:pPr marL="155448" indent="-457200"/>
          <a:r>
            <a:rPr lang="en-US" sz="1000"/>
            <a:t>1. </a:t>
          </a:r>
          <a:r>
            <a:rPr lang="en-US" sz="1000" baseline="0"/>
            <a:t> Waterbar spacing  determined using graph. Additional waterbars may be needed based on site specific conditions as determined by NRCS Representative. </a:t>
          </a:r>
          <a:endParaRPr lang="en-US" sz="1000"/>
        </a:p>
        <a:p>
          <a:r>
            <a:rPr lang="en-US" sz="1000"/>
            <a:t>2.  Recommended waterbar</a:t>
          </a:r>
          <a:r>
            <a:rPr lang="en-US" sz="1000" baseline="0"/>
            <a:t> dimensions, </a:t>
          </a:r>
        </a:p>
        <a:p>
          <a:r>
            <a:rPr lang="en-US" sz="1000" baseline="0"/>
            <a:t>	Deep Waterbar A = 24-30in        B = 6-10ft</a:t>
          </a:r>
        </a:p>
        <a:p>
          <a:r>
            <a:rPr lang="en-US" sz="1000"/>
            <a:t>	Shallow</a:t>
          </a:r>
          <a:r>
            <a:rPr lang="en-US" sz="1000" baseline="0"/>
            <a:t> Waterbar A = 8-12in      B = 6-12ft</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3.  Protect outlet area of waterbar with riprap,</a:t>
          </a:r>
          <a:r>
            <a:rPr lang="en-US" sz="1000" baseline="0">
              <a:solidFill>
                <a:schemeClr val="dk1"/>
              </a:solidFill>
              <a:effectLst/>
              <a:latin typeface="+mn-lt"/>
              <a:ea typeface="+mn-ea"/>
              <a:cs typeface="+mn-cs"/>
            </a:rPr>
            <a:t> stone, or appropriate vegetative cover. </a:t>
          </a:r>
          <a:endParaRPr lang="en-US" sz="1000"/>
        </a:p>
        <a:p>
          <a:r>
            <a:rPr lang="en-US" sz="1000"/>
            <a:t>4.  Not designed for large, heavy equipment such as milk trucks, manure spreaders, or feed trucks.</a:t>
          </a:r>
        </a:p>
      </xdr:txBody>
    </xdr:sp>
    <xdr:clientData/>
  </xdr:twoCellAnchor>
  <xdr:twoCellAnchor editAs="oneCell">
    <xdr:from>
      <xdr:col>2</xdr:col>
      <xdr:colOff>123264</xdr:colOff>
      <xdr:row>15</xdr:row>
      <xdr:rowOff>135246</xdr:rowOff>
    </xdr:from>
    <xdr:to>
      <xdr:col>8</xdr:col>
      <xdr:colOff>336177</xdr:colOff>
      <xdr:row>26</xdr:row>
      <xdr:rowOff>95105</xdr:rowOff>
    </xdr:to>
    <xdr:pic>
      <xdr:nvPicPr>
        <xdr:cNvPr id="11" name="Picture 10">
          <a:extLst>
            <a:ext uri="{FF2B5EF4-FFF2-40B4-BE49-F238E27FC236}">
              <a16:creationId xmlns:a16="http://schemas.microsoft.com/office/drawing/2014/main" id="{6C411701-2E70-4F91-8185-ED4C353190B3}"/>
            </a:ext>
          </a:extLst>
        </xdr:cNvPr>
        <xdr:cNvPicPr>
          <a:picLocks noChangeAspect="1"/>
        </xdr:cNvPicPr>
      </xdr:nvPicPr>
      <xdr:blipFill>
        <a:blip xmlns:r="http://schemas.openxmlformats.org/officeDocument/2006/relationships" r:embed="rId2"/>
        <a:stretch>
          <a:fillRect/>
        </a:stretch>
      </xdr:blipFill>
      <xdr:spPr>
        <a:xfrm>
          <a:off x="324970" y="2578128"/>
          <a:ext cx="2543736" cy="1853653"/>
        </a:xfrm>
        <a:prstGeom prst="rect">
          <a:avLst/>
        </a:prstGeom>
      </xdr:spPr>
    </xdr:pic>
    <xdr:clientData/>
  </xdr:twoCellAnchor>
  <xdr:twoCellAnchor editAs="oneCell">
    <xdr:from>
      <xdr:col>8</xdr:col>
      <xdr:colOff>280147</xdr:colOff>
      <xdr:row>16</xdr:row>
      <xdr:rowOff>78439</xdr:rowOff>
    </xdr:from>
    <xdr:to>
      <xdr:col>29</xdr:col>
      <xdr:colOff>22470</xdr:colOff>
      <xdr:row>26</xdr:row>
      <xdr:rowOff>168089</xdr:rowOff>
    </xdr:to>
    <xdr:pic>
      <xdr:nvPicPr>
        <xdr:cNvPr id="15" name="Picture 14">
          <a:extLst>
            <a:ext uri="{FF2B5EF4-FFF2-40B4-BE49-F238E27FC236}">
              <a16:creationId xmlns:a16="http://schemas.microsoft.com/office/drawing/2014/main" id="{D89D16A4-E3BB-49DC-9D37-85B4BFDEE692}"/>
            </a:ext>
          </a:extLst>
        </xdr:cNvPr>
        <xdr:cNvPicPr>
          <a:picLocks noChangeAspect="1"/>
        </xdr:cNvPicPr>
      </xdr:nvPicPr>
      <xdr:blipFill>
        <a:blip xmlns:r="http://schemas.openxmlformats.org/officeDocument/2006/relationships" r:embed="rId3"/>
        <a:stretch>
          <a:fillRect/>
        </a:stretch>
      </xdr:blipFill>
      <xdr:spPr>
        <a:xfrm>
          <a:off x="2812676" y="2700615"/>
          <a:ext cx="3574735" cy="1804150"/>
        </a:xfrm>
        <a:prstGeom prst="rect">
          <a:avLst/>
        </a:prstGeom>
      </xdr:spPr>
    </xdr:pic>
    <xdr:clientData/>
  </xdr:twoCellAnchor>
  <xdr:twoCellAnchor editAs="oneCell">
    <xdr:from>
      <xdr:col>3</xdr:col>
      <xdr:colOff>0</xdr:colOff>
      <xdr:row>2</xdr:row>
      <xdr:rowOff>22412</xdr:rowOff>
    </xdr:from>
    <xdr:to>
      <xdr:col>26</xdr:col>
      <xdr:colOff>317576</xdr:colOff>
      <xdr:row>15</xdr:row>
      <xdr:rowOff>93839</xdr:rowOff>
    </xdr:to>
    <xdr:pic>
      <xdr:nvPicPr>
        <xdr:cNvPr id="4" name="Picture 3">
          <a:extLst>
            <a:ext uri="{FF2B5EF4-FFF2-40B4-BE49-F238E27FC236}">
              <a16:creationId xmlns:a16="http://schemas.microsoft.com/office/drawing/2014/main" id="{F3FC70D4-E739-495C-B18C-CBD05FAED812}"/>
            </a:ext>
          </a:extLst>
        </xdr:cNvPr>
        <xdr:cNvPicPr>
          <a:picLocks noChangeAspect="1"/>
        </xdr:cNvPicPr>
      </xdr:nvPicPr>
      <xdr:blipFill>
        <a:blip xmlns:r="http://schemas.openxmlformats.org/officeDocument/2006/relationships" r:embed="rId4"/>
        <a:stretch>
          <a:fillRect/>
        </a:stretch>
      </xdr:blipFill>
      <xdr:spPr>
        <a:xfrm>
          <a:off x="739588" y="212912"/>
          <a:ext cx="5371429" cy="23238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476250</xdr:colOff>
      <xdr:row>22</xdr:row>
      <xdr:rowOff>28575</xdr:rowOff>
    </xdr:from>
    <xdr:to>
      <xdr:col>8</xdr:col>
      <xdr:colOff>508757</xdr:colOff>
      <xdr:row>48</xdr:row>
      <xdr:rowOff>56415</xdr:rowOff>
    </xdr:to>
    <xdr:pic>
      <xdr:nvPicPr>
        <xdr:cNvPr id="3" name="Picture 2">
          <a:extLst>
            <a:ext uri="{FF2B5EF4-FFF2-40B4-BE49-F238E27FC236}">
              <a16:creationId xmlns:a16="http://schemas.microsoft.com/office/drawing/2014/main" id="{14D8E4C6-64E1-4141-83D9-6BFA9538A947}"/>
            </a:ext>
          </a:extLst>
        </xdr:cNvPr>
        <xdr:cNvPicPr>
          <a:picLocks noChangeAspect="1"/>
        </xdr:cNvPicPr>
      </xdr:nvPicPr>
      <xdr:blipFill>
        <a:blip xmlns:r="http://schemas.openxmlformats.org/officeDocument/2006/relationships" r:embed="rId1"/>
        <a:stretch>
          <a:fillRect/>
        </a:stretch>
      </xdr:blipFill>
      <xdr:spPr>
        <a:xfrm>
          <a:off x="476250" y="3590925"/>
          <a:ext cx="4299707" cy="4237890"/>
        </a:xfrm>
        <a:prstGeom prst="rect">
          <a:avLst/>
        </a:prstGeom>
      </xdr:spPr>
    </xdr:pic>
    <xdr:clientData/>
  </xdr:twoCellAnchor>
  <xdr:twoCellAnchor editAs="oneCell">
    <xdr:from>
      <xdr:col>8</xdr:col>
      <xdr:colOff>600075</xdr:colOff>
      <xdr:row>21</xdr:row>
      <xdr:rowOff>40648</xdr:rowOff>
    </xdr:from>
    <xdr:to>
      <xdr:col>15</xdr:col>
      <xdr:colOff>570766</xdr:colOff>
      <xdr:row>32</xdr:row>
      <xdr:rowOff>113980</xdr:rowOff>
    </xdr:to>
    <xdr:pic>
      <xdr:nvPicPr>
        <xdr:cNvPr id="4" name="Picture 3">
          <a:extLst>
            <a:ext uri="{FF2B5EF4-FFF2-40B4-BE49-F238E27FC236}">
              <a16:creationId xmlns:a16="http://schemas.microsoft.com/office/drawing/2014/main" id="{3CF5FD34-7C90-4B78-89A1-AB30345D9D0F}"/>
            </a:ext>
          </a:extLst>
        </xdr:cNvPr>
        <xdr:cNvPicPr>
          <a:picLocks noChangeAspect="1"/>
        </xdr:cNvPicPr>
      </xdr:nvPicPr>
      <xdr:blipFill>
        <a:blip xmlns:r="http://schemas.openxmlformats.org/officeDocument/2006/relationships" r:embed="rId2"/>
        <a:stretch>
          <a:fillRect/>
        </a:stretch>
      </xdr:blipFill>
      <xdr:spPr>
        <a:xfrm>
          <a:off x="4867275" y="3441073"/>
          <a:ext cx="4237891" cy="1854507"/>
        </a:xfrm>
        <a:prstGeom prst="rect">
          <a:avLst/>
        </a:prstGeom>
      </xdr:spPr>
    </xdr:pic>
    <xdr:clientData/>
  </xdr:twoCellAnchor>
  <xdr:twoCellAnchor editAs="oneCell">
    <xdr:from>
      <xdr:col>9</xdr:col>
      <xdr:colOff>47625</xdr:colOff>
      <xdr:row>33</xdr:row>
      <xdr:rowOff>95249</xdr:rowOff>
    </xdr:from>
    <xdr:to>
      <xdr:col>16</xdr:col>
      <xdr:colOff>344482</xdr:colOff>
      <xdr:row>47</xdr:row>
      <xdr:rowOff>143294</xdr:rowOff>
    </xdr:to>
    <xdr:pic>
      <xdr:nvPicPr>
        <xdr:cNvPr id="6" name="Picture 5">
          <a:extLst>
            <a:ext uri="{FF2B5EF4-FFF2-40B4-BE49-F238E27FC236}">
              <a16:creationId xmlns:a16="http://schemas.microsoft.com/office/drawing/2014/main" id="{CFEFB729-04B9-4A95-A402-E71DD61FA0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24425" y="5438774"/>
          <a:ext cx="4564057" cy="2314995"/>
        </a:xfrm>
        <a:prstGeom prst="rect">
          <a:avLst/>
        </a:prstGeom>
      </xdr:spPr>
    </xdr:pic>
    <xdr:clientData/>
  </xdr:twoCellAnchor>
  <xdr:twoCellAnchor editAs="oneCell">
    <xdr:from>
      <xdr:col>17</xdr:col>
      <xdr:colOff>171450</xdr:colOff>
      <xdr:row>21</xdr:row>
      <xdr:rowOff>38100</xdr:rowOff>
    </xdr:from>
    <xdr:to>
      <xdr:col>26</xdr:col>
      <xdr:colOff>56479</xdr:colOff>
      <xdr:row>40</xdr:row>
      <xdr:rowOff>123430</xdr:rowOff>
    </xdr:to>
    <xdr:pic>
      <xdr:nvPicPr>
        <xdr:cNvPr id="7" name="Picture 6">
          <a:extLst>
            <a:ext uri="{FF2B5EF4-FFF2-40B4-BE49-F238E27FC236}">
              <a16:creationId xmlns:a16="http://schemas.microsoft.com/office/drawing/2014/main" id="{FC7AFD04-6FC4-42C0-964D-03EB741FB9D5}"/>
            </a:ext>
          </a:extLst>
        </xdr:cNvPr>
        <xdr:cNvPicPr>
          <a:picLocks noChangeAspect="1"/>
        </xdr:cNvPicPr>
      </xdr:nvPicPr>
      <xdr:blipFill>
        <a:blip xmlns:r="http://schemas.openxmlformats.org/officeDocument/2006/relationships" r:embed="rId4"/>
        <a:stretch>
          <a:fillRect/>
        </a:stretch>
      </xdr:blipFill>
      <xdr:spPr>
        <a:xfrm>
          <a:off x="10534650" y="3438525"/>
          <a:ext cx="5371429" cy="3161905"/>
        </a:xfrm>
        <a:prstGeom prst="rect">
          <a:avLst/>
        </a:prstGeom>
      </xdr:spPr>
    </xdr:pic>
    <xdr:clientData/>
  </xdr:twoCellAnchor>
  <xdr:twoCellAnchor editAs="oneCell">
    <xdr:from>
      <xdr:col>13</xdr:col>
      <xdr:colOff>295275</xdr:colOff>
      <xdr:row>50</xdr:row>
      <xdr:rowOff>138204</xdr:rowOff>
    </xdr:from>
    <xdr:to>
      <xdr:col>24</xdr:col>
      <xdr:colOff>227553</xdr:colOff>
      <xdr:row>79</xdr:row>
      <xdr:rowOff>56422</xdr:rowOff>
    </xdr:to>
    <xdr:pic>
      <xdr:nvPicPr>
        <xdr:cNvPr id="5" name="Picture 4">
          <a:extLst>
            <a:ext uri="{FF2B5EF4-FFF2-40B4-BE49-F238E27FC236}">
              <a16:creationId xmlns:a16="http://schemas.microsoft.com/office/drawing/2014/main" id="{07D6FB9C-0682-491D-8239-1EB7F4C7C765}"/>
            </a:ext>
          </a:extLst>
        </xdr:cNvPr>
        <xdr:cNvPicPr>
          <a:picLocks noChangeAspect="1"/>
        </xdr:cNvPicPr>
      </xdr:nvPicPr>
      <xdr:blipFill>
        <a:blip xmlns:r="http://schemas.openxmlformats.org/officeDocument/2006/relationships" r:embed="rId5"/>
        <a:stretch>
          <a:fillRect/>
        </a:stretch>
      </xdr:blipFill>
      <xdr:spPr>
        <a:xfrm>
          <a:off x="8220075" y="8234454"/>
          <a:ext cx="6637878" cy="4614043"/>
        </a:xfrm>
        <a:prstGeom prst="rect">
          <a:avLst/>
        </a:prstGeom>
      </xdr:spPr>
    </xdr:pic>
    <xdr:clientData/>
  </xdr:twoCellAnchor>
  <xdr:twoCellAnchor editAs="oneCell">
    <xdr:from>
      <xdr:col>1</xdr:col>
      <xdr:colOff>533400</xdr:colOff>
      <xdr:row>50</xdr:row>
      <xdr:rowOff>123825</xdr:rowOff>
    </xdr:from>
    <xdr:to>
      <xdr:col>13</xdr:col>
      <xdr:colOff>194942</xdr:colOff>
      <xdr:row>77</xdr:row>
      <xdr:rowOff>114300</xdr:rowOff>
    </xdr:to>
    <xdr:pic>
      <xdr:nvPicPr>
        <xdr:cNvPr id="8" name="Picture 7">
          <a:extLst>
            <a:ext uri="{FF2B5EF4-FFF2-40B4-BE49-F238E27FC236}">
              <a16:creationId xmlns:a16="http://schemas.microsoft.com/office/drawing/2014/main" id="{A4361D0A-2F9A-42E9-B5A4-97CB2D5467E8}"/>
            </a:ext>
          </a:extLst>
        </xdr:cNvPr>
        <xdr:cNvPicPr>
          <a:picLocks noChangeAspect="1"/>
        </xdr:cNvPicPr>
      </xdr:nvPicPr>
      <xdr:blipFill>
        <a:blip xmlns:r="http://schemas.openxmlformats.org/officeDocument/2006/relationships" r:embed="rId6"/>
        <a:stretch>
          <a:fillRect/>
        </a:stretch>
      </xdr:blipFill>
      <xdr:spPr>
        <a:xfrm>
          <a:off x="1143000" y="8220075"/>
          <a:ext cx="6976742" cy="436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rcs.sc.egov.usda.gov/Waterway/Waterway_v2.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Waterway\Waterway_v2.1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rcs.sc.egov.usda.gov/NRCS%20Excel%20Files/Waterway/ILSS02Waterway_v1_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NRCS%20Excel%20Files\Waterway\ILSS02Waterway_v1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Survey"/>
      <sheetName val="Cover"/>
      <sheetName val="Plan"/>
      <sheetName val="Profile"/>
      <sheetName val="Cross-Section"/>
      <sheetName val="Cost Estimate"/>
      <sheetName val="WW Cut Sheet"/>
      <sheetName val="Tile Cut Sheet"/>
      <sheetName val="As-Builts"/>
      <sheetName val="Defaults"/>
      <sheetName val="Help"/>
      <sheetName val="Waterway_v2.11"/>
    </sheetNames>
    <sheetDataSet>
      <sheetData sheetId="0">
        <row r="4">
          <cell r="D4">
            <v>0</v>
          </cell>
          <cell r="K4">
            <v>0</v>
          </cell>
        </row>
      </sheetData>
      <sheetData sheetId="1"/>
      <sheetData sheetId="2">
        <row r="12">
          <cell r="D12" t="str">
            <v/>
          </cell>
        </row>
      </sheetData>
      <sheetData sheetId="3"/>
      <sheetData sheetId="4"/>
      <sheetData sheetId="5"/>
      <sheetData sheetId="6"/>
      <sheetData sheetId="7"/>
      <sheetData sheetId="8"/>
      <sheetData sheetId="9"/>
      <sheetData sheetId="10">
        <row r="4">
          <cell r="U4" t="str">
            <v>A</v>
          </cell>
          <cell r="V4">
            <v>10</v>
          </cell>
        </row>
        <row r="5">
          <cell r="P5" t="str">
            <v>Depth</v>
          </cell>
          <cell r="U5" t="str">
            <v>B</v>
          </cell>
          <cell r="V5">
            <v>7.6429999999999998</v>
          </cell>
        </row>
        <row r="6">
          <cell r="P6" t="str">
            <v>Width</v>
          </cell>
          <cell r="U6" t="str">
            <v>C</v>
          </cell>
          <cell r="V6">
            <v>5.601</v>
          </cell>
        </row>
        <row r="7">
          <cell r="U7" t="str">
            <v>D</v>
          </cell>
          <cell r="V7">
            <v>4.4359999999999999</v>
          </cell>
        </row>
        <row r="8">
          <cell r="B8" t="str">
            <v>Depth</v>
          </cell>
          <cell r="U8" t="str">
            <v>E</v>
          </cell>
          <cell r="V8">
            <v>2.8759999999999999</v>
          </cell>
        </row>
        <row r="11">
          <cell r="B11">
            <v>5</v>
          </cell>
        </row>
        <row r="13">
          <cell r="B13" t="str">
            <v>Downstream</v>
          </cell>
        </row>
        <row r="46">
          <cell r="J46">
            <v>0</v>
          </cell>
        </row>
        <row r="57">
          <cell r="K57" t="str">
            <v/>
          </cell>
        </row>
      </sheetData>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Survey"/>
      <sheetName val="Cover"/>
      <sheetName val="Plan"/>
      <sheetName val="Profile"/>
      <sheetName val="Cross-Section"/>
      <sheetName val="Cost Estimate"/>
      <sheetName val="WW Cut Sheet"/>
      <sheetName val="Tile Cut Sheet"/>
      <sheetName val="As-Builts"/>
      <sheetName val="Defaults"/>
      <sheetName val="Help"/>
      <sheetName val="Waterway_v2.11"/>
    </sheetNames>
    <sheetDataSet>
      <sheetData sheetId="0">
        <row r="4">
          <cell r="D4">
            <v>0</v>
          </cell>
          <cell r="K4">
            <v>0</v>
          </cell>
        </row>
      </sheetData>
      <sheetData sheetId="1"/>
      <sheetData sheetId="2">
        <row r="12">
          <cell r="D12" t="str">
            <v/>
          </cell>
        </row>
      </sheetData>
      <sheetData sheetId="3"/>
      <sheetData sheetId="4"/>
      <sheetData sheetId="5"/>
      <sheetData sheetId="6"/>
      <sheetData sheetId="7"/>
      <sheetData sheetId="8"/>
      <sheetData sheetId="9"/>
      <sheetData sheetId="10">
        <row r="4">
          <cell r="U4" t="str">
            <v>A</v>
          </cell>
          <cell r="V4">
            <v>10</v>
          </cell>
        </row>
        <row r="5">
          <cell r="P5" t="str">
            <v>Depth</v>
          </cell>
          <cell r="U5" t="str">
            <v>B</v>
          </cell>
          <cell r="V5">
            <v>7.6429999999999998</v>
          </cell>
        </row>
        <row r="6">
          <cell r="P6" t="str">
            <v>Width</v>
          </cell>
          <cell r="U6" t="str">
            <v>C</v>
          </cell>
          <cell r="V6">
            <v>5.601</v>
          </cell>
        </row>
        <row r="7">
          <cell r="U7" t="str">
            <v>D</v>
          </cell>
          <cell r="V7">
            <v>4.4359999999999999</v>
          </cell>
        </row>
        <row r="8">
          <cell r="B8" t="str">
            <v>Depth</v>
          </cell>
          <cell r="U8" t="str">
            <v>E</v>
          </cell>
          <cell r="V8">
            <v>2.8759999999999999</v>
          </cell>
        </row>
        <row r="11">
          <cell r="B11">
            <v>5</v>
          </cell>
        </row>
        <row r="13">
          <cell r="B13" t="str">
            <v>Downstream</v>
          </cell>
        </row>
        <row r="46">
          <cell r="J46">
            <v>0</v>
          </cell>
        </row>
        <row r="57">
          <cell r="K57" t="str">
            <v/>
          </cell>
        </row>
      </sheetData>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Survey"/>
      <sheetName val="Cost Est."/>
      <sheetName val="Cut Sheet"/>
      <sheetName val="IL-ENG-27p"/>
      <sheetName val="IL-ENG-27t"/>
      <sheetName val="Location Graphics"/>
      <sheetName val="IL-541"/>
      <sheetName val="IL-542"/>
      <sheetName val="Profile"/>
      <sheetName val="JULIE IL503.2(3)"/>
      <sheetName val="Cultural Resources"/>
      <sheetName val="Specs"/>
      <sheetName val="Reference"/>
      <sheetName val="Defaults"/>
      <sheetName val="CalcSort"/>
      <sheetName val="Not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Survey"/>
      <sheetName val="Cost Est."/>
      <sheetName val="Cut Sheet"/>
      <sheetName val="IL-ENG-27p"/>
      <sheetName val="IL-ENG-27t"/>
      <sheetName val="Location Graphics"/>
      <sheetName val="IL-541"/>
      <sheetName val="IL-542"/>
      <sheetName val="Profile"/>
      <sheetName val="JULIE IL503.2(3)"/>
      <sheetName val="Cultural Resources"/>
      <sheetName val="Specs"/>
      <sheetName val="Reference"/>
      <sheetName val="Defaults"/>
      <sheetName val="CalcSort"/>
      <sheetName val="Not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plaistedcompanies.com/store/" TargetMode="External"/><Relationship Id="rId2" Type="http://schemas.openxmlformats.org/officeDocument/2006/relationships/hyperlink" Target="https://www.tillercorp.com/barton-sand-gravel-co/products" TargetMode="External"/><Relationship Id="rId1" Type="http://schemas.openxmlformats.org/officeDocument/2006/relationships/hyperlink" Target="http://marshallconcreteproducts.com/product/bulk-materials/"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pageSetUpPr fitToPage="1"/>
  </sheetPr>
  <dimension ref="A1:AJ82"/>
  <sheetViews>
    <sheetView showGridLines="0" showRowColHeaders="0" zoomScaleNormal="100" workbookViewId="0">
      <selection activeCell="AL36" sqref="AL36"/>
    </sheetView>
  </sheetViews>
  <sheetFormatPr defaultRowHeight="12.75" x14ac:dyDescent="0.2"/>
  <cols>
    <col min="1" max="2" width="1.5703125" style="245" customWidth="1"/>
    <col min="3" max="3" width="8" style="245" customWidth="1"/>
    <col min="4" max="4" width="7" style="245" customWidth="1"/>
    <col min="5" max="5" width="4" style="91" customWidth="1"/>
    <col min="6" max="6" width="5.85546875" style="91" customWidth="1"/>
    <col min="7" max="7" width="1.140625" style="245" customWidth="1"/>
    <col min="8" max="8" width="8.7109375" style="245" customWidth="1"/>
    <col min="9" max="9" width="6.28515625" style="91" customWidth="1"/>
    <col min="10" max="10" width="2.5703125" style="91" customWidth="1"/>
    <col min="11" max="11" width="8.7109375" style="245" customWidth="1"/>
    <col min="12" max="12" width="4.5703125" style="245" customWidth="1"/>
    <col min="13" max="13" width="0.42578125" style="245" customWidth="1"/>
    <col min="14" max="14" width="4" style="245" customWidth="1"/>
    <col min="15" max="15" width="0.5703125" style="245" customWidth="1"/>
    <col min="16" max="16" width="4.5703125" style="245" customWidth="1"/>
    <col min="17" max="17" width="0.5703125" style="245" customWidth="1"/>
    <col min="18" max="18" width="4.85546875" style="91" customWidth="1"/>
    <col min="19" max="19" width="1" style="245" customWidth="1"/>
    <col min="20" max="20" width="2.85546875" style="245" customWidth="1"/>
    <col min="21" max="21" width="1.5703125" style="245" customWidth="1"/>
    <col min="22" max="22" width="0.7109375" style="245" customWidth="1"/>
    <col min="23" max="23" width="2.5703125" style="91" customWidth="1"/>
    <col min="24" max="24" width="1.85546875" style="91" customWidth="1"/>
    <col min="25" max="25" width="0.85546875" style="245" customWidth="1"/>
    <col min="26" max="26" width="0.7109375" style="245" customWidth="1"/>
    <col min="27" max="27" width="5" style="245" customWidth="1"/>
    <col min="28" max="28" width="2" style="245" customWidth="1"/>
    <col min="29" max="29" width="1.5703125" style="245" customWidth="1"/>
    <col min="30" max="30" width="2.28515625" style="245" customWidth="1"/>
    <col min="31" max="31" width="0.5703125" style="245" customWidth="1"/>
    <col min="32" max="33" width="9.140625" style="245"/>
    <col min="34" max="36" width="9.140625" style="245" customWidth="1"/>
    <col min="37" max="16384" width="9.140625" style="245"/>
  </cols>
  <sheetData>
    <row r="1" spans="1:31" ht="3.75" customHeight="1" thickBot="1" x14ac:dyDescent="0.25"/>
    <row r="2" spans="1:31" ht="11.25" customHeight="1" x14ac:dyDescent="0.2">
      <c r="A2" s="311"/>
      <c r="B2" s="355"/>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7"/>
    </row>
    <row r="3" spans="1:31" ht="11.25" customHeight="1" x14ac:dyDescent="0.2">
      <c r="A3" s="311"/>
      <c r="B3" s="352"/>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4"/>
    </row>
    <row r="4" spans="1:31" ht="13.5" customHeight="1" x14ac:dyDescent="0.2">
      <c r="A4" s="311"/>
      <c r="B4" s="352"/>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4"/>
    </row>
    <row r="5" spans="1:31" ht="13.5" customHeight="1" x14ac:dyDescent="0.2">
      <c r="A5" s="311"/>
      <c r="B5" s="352"/>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4"/>
    </row>
    <row r="6" spans="1:31" ht="13.5" customHeight="1" x14ac:dyDescent="0.2">
      <c r="A6" s="311"/>
      <c r="B6" s="341"/>
      <c r="C6" s="342"/>
      <c r="D6" s="314"/>
      <c r="E6" s="314"/>
      <c r="F6" s="358"/>
      <c r="G6" s="358"/>
      <c r="H6" s="314"/>
      <c r="I6" s="358"/>
      <c r="J6" s="358"/>
      <c r="K6" s="314"/>
      <c r="L6" s="358"/>
      <c r="M6" s="358"/>
      <c r="N6" s="358"/>
      <c r="O6" s="358"/>
      <c r="P6" s="358"/>
      <c r="Q6" s="358"/>
      <c r="R6" s="358"/>
      <c r="S6" s="358"/>
      <c r="T6" s="358"/>
      <c r="U6" s="358"/>
      <c r="V6" s="358"/>
      <c r="W6" s="358"/>
      <c r="X6" s="358"/>
      <c r="Y6" s="343"/>
      <c r="Z6" s="344"/>
      <c r="AA6" s="344"/>
      <c r="AB6" s="344"/>
      <c r="AC6" s="344"/>
      <c r="AD6" s="344"/>
      <c r="AE6" s="345"/>
    </row>
    <row r="7" spans="1:31" ht="13.5" customHeight="1" x14ac:dyDescent="0.2">
      <c r="A7" s="311"/>
      <c r="B7" s="341"/>
      <c r="C7" s="342"/>
      <c r="D7" s="311"/>
      <c r="E7" s="168"/>
      <c r="F7" s="168"/>
      <c r="G7" s="311"/>
      <c r="H7" s="311"/>
      <c r="I7" s="168"/>
      <c r="J7" s="168"/>
      <c r="K7" s="311"/>
      <c r="L7" s="311"/>
      <c r="M7" s="311"/>
      <c r="N7" s="311"/>
      <c r="O7" s="311"/>
      <c r="P7" s="311"/>
      <c r="Q7" s="311"/>
      <c r="R7" s="168"/>
      <c r="S7" s="311"/>
      <c r="T7" s="311"/>
      <c r="U7" s="311"/>
      <c r="V7" s="311"/>
      <c r="W7" s="168"/>
      <c r="X7" s="168"/>
      <c r="Y7" s="343"/>
      <c r="Z7" s="344"/>
      <c r="AA7" s="344"/>
      <c r="AB7" s="344"/>
      <c r="AC7" s="344"/>
      <c r="AD7" s="344"/>
      <c r="AE7" s="345"/>
    </row>
    <row r="8" spans="1:31" ht="14.25" customHeight="1" x14ac:dyDescent="0.2">
      <c r="A8" s="311"/>
      <c r="B8" s="346"/>
      <c r="C8" s="347"/>
      <c r="D8" s="348"/>
      <c r="E8" s="348"/>
      <c r="F8" s="169"/>
      <c r="G8" s="169"/>
      <c r="H8" s="169"/>
      <c r="I8" s="169"/>
      <c r="J8" s="169"/>
      <c r="K8" s="169"/>
      <c r="L8" s="169"/>
      <c r="M8" s="169"/>
      <c r="N8" s="169"/>
      <c r="O8" s="169"/>
      <c r="P8" s="169"/>
      <c r="Q8" s="169"/>
      <c r="R8" s="169"/>
      <c r="S8" s="169"/>
      <c r="T8" s="169"/>
      <c r="U8" s="169"/>
      <c r="V8" s="169"/>
      <c r="W8" s="169"/>
      <c r="X8" s="169"/>
      <c r="Y8" s="349"/>
      <c r="Z8" s="350"/>
      <c r="AA8" s="350"/>
      <c r="AB8" s="350"/>
      <c r="AC8" s="350"/>
      <c r="AD8" s="350"/>
      <c r="AE8" s="351"/>
    </row>
    <row r="9" spans="1:31" ht="20.25" customHeight="1" x14ac:dyDescent="0.25">
      <c r="A9" s="311"/>
      <c r="B9" s="352" t="s">
        <v>61</v>
      </c>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4"/>
    </row>
    <row r="10" spans="1:31" ht="20.25" customHeight="1" x14ac:dyDescent="0.25">
      <c r="A10" s="311"/>
      <c r="B10" s="352" t="s">
        <v>1</v>
      </c>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4"/>
    </row>
    <row r="11" spans="1:31" ht="13.5" customHeight="1" x14ac:dyDescent="0.25">
      <c r="A11" s="311"/>
      <c r="B11" s="367"/>
      <c r="C11" s="368"/>
      <c r="D11" s="368"/>
      <c r="E11" s="369"/>
      <c r="F11" s="170"/>
      <c r="G11" s="171"/>
      <c r="H11" s="172"/>
      <c r="I11" s="370"/>
      <c r="J11" s="370"/>
      <c r="K11" s="313"/>
      <c r="L11" s="371"/>
      <c r="M11" s="371"/>
      <c r="N11" s="371"/>
      <c r="O11" s="371"/>
      <c r="P11" s="372"/>
      <c r="Q11" s="372"/>
      <c r="R11" s="372"/>
      <c r="S11" s="371"/>
      <c r="T11" s="371"/>
      <c r="U11" s="371"/>
      <c r="V11" s="371"/>
      <c r="W11" s="371"/>
      <c r="X11" s="371"/>
      <c r="Y11" s="349"/>
      <c r="Z11" s="350"/>
      <c r="AA11" s="350"/>
      <c r="AB11" s="350"/>
      <c r="AC11" s="350"/>
      <c r="AD11" s="350"/>
      <c r="AE11" s="351"/>
    </row>
    <row r="12" spans="1:31" ht="18" customHeight="1" x14ac:dyDescent="0.2">
      <c r="A12" s="311"/>
      <c r="B12" s="359" t="s">
        <v>39</v>
      </c>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1"/>
    </row>
    <row r="13" spans="1:31" ht="10.5" customHeight="1" x14ac:dyDescent="0.2">
      <c r="A13" s="311"/>
      <c r="B13" s="173"/>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74"/>
    </row>
    <row r="14" spans="1:31" ht="14.25" customHeight="1" x14ac:dyDescent="0.2">
      <c r="A14" s="311"/>
      <c r="B14" s="173"/>
      <c r="C14" s="159"/>
      <c r="D14" s="159"/>
      <c r="E14" s="362" t="s">
        <v>80</v>
      </c>
      <c r="F14" s="362"/>
      <c r="G14" s="362"/>
      <c r="H14" s="362"/>
      <c r="I14" s="362"/>
      <c r="J14" s="362"/>
      <c r="K14" s="362"/>
      <c r="L14" s="362"/>
      <c r="M14" s="362"/>
      <c r="N14" s="362"/>
      <c r="O14" s="362"/>
      <c r="P14" s="362"/>
      <c r="Q14" s="362"/>
      <c r="R14" s="362"/>
      <c r="S14" s="362"/>
      <c r="T14" s="362"/>
      <c r="U14" s="362"/>
      <c r="V14" s="362"/>
      <c r="W14" s="362"/>
      <c r="X14" s="159"/>
      <c r="Y14" s="159"/>
      <c r="Z14" s="159"/>
      <c r="AA14" s="159"/>
      <c r="AB14" s="159"/>
      <c r="AC14" s="159"/>
      <c r="AD14" s="159"/>
      <c r="AE14" s="174"/>
    </row>
    <row r="15" spans="1:31" ht="14.25" customHeight="1" x14ac:dyDescent="0.2">
      <c r="A15" s="311"/>
      <c r="B15" s="173"/>
      <c r="C15" s="159"/>
      <c r="D15" s="159"/>
      <c r="E15" s="363"/>
      <c r="F15" s="363"/>
      <c r="G15" s="363"/>
      <c r="H15" s="363"/>
      <c r="I15" s="363"/>
      <c r="J15" s="363"/>
      <c r="K15" s="363"/>
      <c r="L15" s="363"/>
      <c r="M15" s="363"/>
      <c r="N15" s="363"/>
      <c r="O15" s="363"/>
      <c r="P15" s="363"/>
      <c r="Q15" s="363"/>
      <c r="R15" s="363"/>
      <c r="S15" s="363"/>
      <c r="T15" s="363"/>
      <c r="U15" s="363"/>
      <c r="V15" s="363"/>
      <c r="W15" s="363"/>
      <c r="X15" s="159"/>
      <c r="Y15" s="159"/>
      <c r="Z15" s="159"/>
      <c r="AA15" s="159"/>
      <c r="AB15" s="159"/>
      <c r="AC15" s="159"/>
      <c r="AD15" s="159"/>
      <c r="AE15" s="174"/>
    </row>
    <row r="16" spans="1:31" ht="14.25" customHeight="1" x14ac:dyDescent="0.25">
      <c r="A16" s="311"/>
      <c r="B16" s="175"/>
      <c r="C16" s="168"/>
      <c r="D16" s="168"/>
      <c r="E16" s="364" t="s">
        <v>79</v>
      </c>
      <c r="F16" s="364"/>
      <c r="G16" s="364"/>
      <c r="H16" s="364"/>
      <c r="I16" s="364"/>
      <c r="J16" s="364"/>
      <c r="K16" s="364"/>
      <c r="L16" s="364"/>
      <c r="M16" s="364"/>
      <c r="N16" s="364"/>
      <c r="O16" s="364"/>
      <c r="P16" s="364"/>
      <c r="Q16" s="364"/>
      <c r="R16" s="364"/>
      <c r="S16" s="364"/>
      <c r="T16" s="364"/>
      <c r="U16" s="364"/>
      <c r="V16" s="364"/>
      <c r="W16" s="364"/>
      <c r="X16" s="154"/>
      <c r="Y16" s="176"/>
      <c r="Z16" s="176"/>
      <c r="AA16" s="176"/>
      <c r="AB16" s="176"/>
      <c r="AC16" s="176"/>
      <c r="AD16" s="176"/>
      <c r="AE16" s="177"/>
    </row>
    <row r="17" spans="1:35" ht="14.25" customHeight="1" x14ac:dyDescent="0.2">
      <c r="A17" s="311"/>
      <c r="B17" s="346"/>
      <c r="C17" s="347"/>
      <c r="D17" s="316"/>
      <c r="E17" s="365"/>
      <c r="F17" s="365"/>
      <c r="G17" s="365"/>
      <c r="H17" s="365"/>
      <c r="I17" s="365"/>
      <c r="J17" s="365"/>
      <c r="K17" s="365"/>
      <c r="L17" s="365"/>
      <c r="M17" s="365"/>
      <c r="N17" s="365"/>
      <c r="O17" s="365"/>
      <c r="P17" s="365"/>
      <c r="Q17" s="365"/>
      <c r="R17" s="365"/>
      <c r="S17" s="365"/>
      <c r="T17" s="365"/>
      <c r="U17" s="365"/>
      <c r="V17" s="365"/>
      <c r="W17" s="365"/>
      <c r="X17" s="154"/>
      <c r="Y17" s="176"/>
      <c r="Z17" s="176"/>
      <c r="AA17" s="176"/>
      <c r="AB17" s="176"/>
      <c r="AC17" s="176"/>
      <c r="AD17" s="176"/>
      <c r="AE17" s="177"/>
    </row>
    <row r="18" spans="1:35" ht="14.25" customHeight="1" x14ac:dyDescent="0.2">
      <c r="A18" s="311"/>
      <c r="B18" s="346"/>
      <c r="C18" s="347"/>
      <c r="D18" s="316"/>
      <c r="E18" s="306"/>
      <c r="F18" s="170"/>
      <c r="G18" s="171"/>
      <c r="H18" s="366"/>
      <c r="I18" s="366"/>
      <c r="J18" s="366"/>
      <c r="K18" s="366"/>
      <c r="L18" s="312"/>
      <c r="M18" s="312"/>
      <c r="N18" s="312"/>
      <c r="O18" s="312"/>
      <c r="P18" s="312"/>
      <c r="Q18" s="312"/>
      <c r="R18" s="150"/>
      <c r="S18" s="312"/>
      <c r="T18" s="312"/>
      <c r="U18" s="312"/>
      <c r="V18" s="312"/>
      <c r="W18" s="150"/>
      <c r="X18" s="150"/>
      <c r="Y18" s="312"/>
      <c r="Z18" s="312"/>
      <c r="AA18" s="312"/>
      <c r="AB18" s="312"/>
      <c r="AC18" s="312"/>
      <c r="AD18" s="312"/>
      <c r="AE18" s="155"/>
      <c r="AF18" s="129"/>
    </row>
    <row r="19" spans="1:35" ht="14.25" customHeight="1" x14ac:dyDescent="0.2">
      <c r="A19" s="311"/>
      <c r="B19" s="151"/>
      <c r="C19" s="178"/>
      <c r="D19" s="306"/>
      <c r="E19" s="388" t="s">
        <v>35</v>
      </c>
      <c r="F19" s="388"/>
      <c r="G19" s="389" t="s">
        <v>65</v>
      </c>
      <c r="H19" s="389"/>
      <c r="I19" s="159"/>
      <c r="J19" s="317" t="s">
        <v>2</v>
      </c>
      <c r="K19" s="310" t="s">
        <v>66</v>
      </c>
      <c r="L19" s="317" t="s">
        <v>36</v>
      </c>
      <c r="M19" s="159"/>
      <c r="N19" s="318" t="s">
        <v>3</v>
      </c>
      <c r="O19" s="159"/>
      <c r="P19" s="389" t="s">
        <v>68</v>
      </c>
      <c r="Q19" s="389"/>
      <c r="R19" s="389"/>
      <c r="S19" s="360" t="s">
        <v>37</v>
      </c>
      <c r="T19" s="360"/>
      <c r="U19" s="317"/>
      <c r="V19" s="317"/>
      <c r="W19" s="317"/>
      <c r="X19" s="159"/>
      <c r="Y19" s="176"/>
      <c r="Z19" s="176"/>
      <c r="AA19" s="176"/>
      <c r="AB19" s="176"/>
      <c r="AC19" s="176"/>
      <c r="AD19" s="176"/>
      <c r="AE19" s="177"/>
    </row>
    <row r="20" spans="1:35" x14ac:dyDescent="0.2">
      <c r="A20" s="311"/>
      <c r="B20" s="151"/>
      <c r="C20" s="312"/>
      <c r="D20" s="312"/>
      <c r="E20" s="150"/>
      <c r="F20" s="150"/>
      <c r="G20" s="312"/>
      <c r="H20" s="312"/>
      <c r="I20" s="150"/>
      <c r="J20" s="150"/>
      <c r="K20" s="312"/>
      <c r="L20" s="312"/>
      <c r="M20" s="312"/>
      <c r="N20" s="312"/>
      <c r="O20" s="312"/>
      <c r="P20" s="312"/>
      <c r="Q20" s="312"/>
      <c r="R20" s="150"/>
      <c r="S20" s="312"/>
      <c r="T20" s="312"/>
      <c r="U20" s="312"/>
      <c r="V20" s="312"/>
      <c r="W20" s="150"/>
      <c r="X20" s="150"/>
      <c r="Y20" s="312"/>
      <c r="Z20" s="312"/>
      <c r="AA20" s="312"/>
      <c r="AB20" s="312"/>
      <c r="AC20" s="312"/>
      <c r="AD20" s="312"/>
      <c r="AE20" s="155"/>
    </row>
    <row r="21" spans="1:35" ht="14.25" customHeight="1" x14ac:dyDescent="0.2">
      <c r="A21" s="311"/>
      <c r="B21" s="179"/>
      <c r="C21" s="180"/>
      <c r="D21" s="180"/>
      <c r="E21" s="319"/>
      <c r="F21" s="319"/>
      <c r="G21" s="390" t="s">
        <v>81</v>
      </c>
      <c r="H21" s="390"/>
      <c r="I21" s="390"/>
      <c r="J21" s="390"/>
      <c r="K21" s="390"/>
      <c r="L21" s="320" t="s">
        <v>38</v>
      </c>
      <c r="M21" s="320"/>
      <c r="N21" s="320"/>
      <c r="O21" s="320"/>
      <c r="P21" s="320"/>
      <c r="Q21" s="320"/>
      <c r="R21" s="320"/>
      <c r="S21" s="320"/>
      <c r="T21" s="320"/>
      <c r="U21" s="180"/>
      <c r="V21" s="180"/>
      <c r="W21" s="180"/>
      <c r="X21" s="180"/>
      <c r="Y21" s="180"/>
      <c r="Z21" s="180"/>
      <c r="AA21" s="180"/>
      <c r="AB21" s="180"/>
      <c r="AC21" s="180"/>
      <c r="AD21" s="180"/>
      <c r="AE21" s="181"/>
    </row>
    <row r="22" spans="1:35" ht="12.75" customHeight="1" x14ac:dyDescent="0.2">
      <c r="A22" s="311"/>
      <c r="B22" s="179"/>
      <c r="C22" s="180"/>
      <c r="D22" s="180"/>
      <c r="E22" s="180"/>
      <c r="F22" s="180"/>
      <c r="G22" s="180"/>
      <c r="H22" s="391"/>
      <c r="I22" s="391"/>
      <c r="J22" s="391"/>
      <c r="K22" s="391"/>
      <c r="L22" s="180"/>
      <c r="M22" s="180"/>
      <c r="N22" s="391"/>
      <c r="O22" s="391"/>
      <c r="P22" s="391"/>
      <c r="Q22" s="391"/>
      <c r="R22" s="391"/>
      <c r="S22" s="391"/>
      <c r="T22" s="391"/>
      <c r="U22" s="391"/>
      <c r="V22" s="391"/>
      <c r="W22" s="391"/>
      <c r="X22" s="391"/>
      <c r="Y22" s="180"/>
      <c r="Z22" s="180"/>
      <c r="AA22" s="180"/>
      <c r="AB22" s="180"/>
      <c r="AC22" s="180"/>
      <c r="AD22" s="180"/>
      <c r="AE22" s="181"/>
    </row>
    <row r="23" spans="1:35" ht="15.75" customHeight="1" x14ac:dyDescent="0.25">
      <c r="A23" s="311"/>
      <c r="B23" s="202"/>
      <c r="C23" s="193"/>
      <c r="D23" s="194"/>
      <c r="E23" s="194"/>
      <c r="F23" s="194"/>
      <c r="G23" s="194"/>
      <c r="H23" s="194"/>
      <c r="I23" s="373"/>
      <c r="J23" s="373"/>
      <c r="K23" s="161"/>
      <c r="L23" s="160"/>
      <c r="M23" s="160"/>
      <c r="N23" s="160"/>
      <c r="O23" s="160"/>
      <c r="P23" s="160"/>
      <c r="Q23" s="160"/>
      <c r="R23" s="160"/>
      <c r="S23" s="160"/>
      <c r="T23" s="160"/>
      <c r="U23" s="160"/>
      <c r="V23" s="160"/>
      <c r="W23" s="160"/>
      <c r="X23" s="160"/>
      <c r="Y23" s="160"/>
      <c r="Z23" s="160"/>
      <c r="AA23" s="160"/>
      <c r="AB23" s="160"/>
      <c r="AC23" s="160"/>
      <c r="AD23" s="160"/>
      <c r="AE23" s="163"/>
      <c r="AH23" s="158"/>
    </row>
    <row r="24" spans="1:35" ht="13.5" customHeight="1" x14ac:dyDescent="0.25">
      <c r="A24" s="311"/>
      <c r="B24" s="203"/>
      <c r="C24" s="192"/>
      <c r="D24" s="183"/>
      <c r="E24" s="184"/>
      <c r="F24" s="374"/>
      <c r="G24" s="374"/>
      <c r="H24" s="185"/>
      <c r="I24" s="185"/>
      <c r="J24" s="185"/>
      <c r="K24" s="375" t="s">
        <v>4</v>
      </c>
      <c r="L24" s="376"/>
      <c r="M24" s="376"/>
      <c r="N24" s="376"/>
      <c r="O24" s="376"/>
      <c r="P24" s="376"/>
      <c r="Q24" s="376"/>
      <c r="R24" s="376"/>
      <c r="S24" s="376"/>
      <c r="T24" s="376"/>
      <c r="U24" s="376"/>
      <c r="V24" s="376"/>
      <c r="W24" s="376"/>
      <c r="X24" s="376"/>
      <c r="Y24" s="376"/>
      <c r="Z24" s="376"/>
      <c r="AA24" s="376"/>
      <c r="AB24" s="377"/>
      <c r="AC24" s="311"/>
      <c r="AD24" s="201"/>
      <c r="AE24" s="208"/>
      <c r="AF24" s="311"/>
    </row>
    <row r="25" spans="1:35" ht="13.5" customHeight="1" x14ac:dyDescent="0.25">
      <c r="A25" s="311"/>
      <c r="B25" s="203"/>
      <c r="C25" s="192"/>
      <c r="D25" s="183"/>
      <c r="E25" s="184"/>
      <c r="F25" s="374"/>
      <c r="G25" s="374"/>
      <c r="H25" s="185"/>
      <c r="I25" s="185"/>
      <c r="J25" s="185"/>
      <c r="K25" s="378"/>
      <c r="L25" s="379"/>
      <c r="M25" s="379"/>
      <c r="N25" s="379"/>
      <c r="O25" s="379"/>
      <c r="P25" s="379"/>
      <c r="Q25" s="379"/>
      <c r="R25" s="379"/>
      <c r="S25" s="379"/>
      <c r="T25" s="379"/>
      <c r="U25" s="379"/>
      <c r="V25" s="379"/>
      <c r="W25" s="379"/>
      <c r="X25" s="379"/>
      <c r="Y25" s="379"/>
      <c r="Z25" s="379"/>
      <c r="AA25" s="379"/>
      <c r="AB25" s="380"/>
      <c r="AC25" s="311"/>
      <c r="AD25" s="201"/>
      <c r="AE25" s="208"/>
      <c r="AF25" s="311"/>
    </row>
    <row r="26" spans="1:35" ht="13.5" customHeight="1" x14ac:dyDescent="0.25">
      <c r="A26" s="311"/>
      <c r="B26" s="204"/>
      <c r="C26" s="182"/>
      <c r="D26" s="183"/>
      <c r="E26" s="184"/>
      <c r="F26" s="381"/>
      <c r="G26" s="381"/>
      <c r="H26" s="185"/>
      <c r="I26" s="185"/>
      <c r="J26" s="185"/>
      <c r="K26" s="382" t="s">
        <v>5</v>
      </c>
      <c r="L26" s="383"/>
      <c r="M26" s="383"/>
      <c r="N26" s="383"/>
      <c r="O26" s="383"/>
      <c r="P26" s="383"/>
      <c r="Q26" s="383"/>
      <c r="R26" s="383"/>
      <c r="S26" s="383"/>
      <c r="T26" s="383"/>
      <c r="U26" s="383"/>
      <c r="V26" s="383"/>
      <c r="W26" s="384"/>
      <c r="X26" s="385" t="s">
        <v>6</v>
      </c>
      <c r="Y26" s="386"/>
      <c r="Z26" s="386"/>
      <c r="AA26" s="386"/>
      <c r="AB26" s="387"/>
      <c r="AC26" s="311"/>
      <c r="AD26" s="150"/>
      <c r="AE26" s="209"/>
      <c r="AF26" s="311"/>
    </row>
    <row r="27" spans="1:35" ht="14.25" customHeight="1" x14ac:dyDescent="0.25">
      <c r="A27" s="311"/>
      <c r="B27" s="205"/>
      <c r="C27" s="186"/>
      <c r="D27" s="183"/>
      <c r="E27" s="307"/>
      <c r="F27" s="394"/>
      <c r="G27" s="394"/>
      <c r="H27" s="187"/>
      <c r="I27" s="187"/>
      <c r="J27" s="187"/>
      <c r="K27" s="392" t="s">
        <v>7</v>
      </c>
      <c r="L27" s="392"/>
      <c r="M27" s="392"/>
      <c r="N27" s="392"/>
      <c r="O27" s="392"/>
      <c r="P27" s="392"/>
      <c r="Q27" s="392"/>
      <c r="R27" s="392"/>
      <c r="S27" s="392"/>
      <c r="T27" s="392"/>
      <c r="U27" s="392"/>
      <c r="V27" s="392"/>
      <c r="W27" s="392"/>
      <c r="X27" s="393">
        <v>1</v>
      </c>
      <c r="Y27" s="393"/>
      <c r="Z27" s="393"/>
      <c r="AA27" s="393"/>
      <c r="AB27" s="393"/>
      <c r="AC27" s="311"/>
      <c r="AD27" s="200"/>
      <c r="AE27" s="210"/>
      <c r="AF27" s="311"/>
      <c r="AH27" s="158"/>
      <c r="AI27" s="156"/>
    </row>
    <row r="28" spans="1:35" ht="14.25" customHeight="1" x14ac:dyDescent="0.25">
      <c r="A28" s="311"/>
      <c r="B28" s="206"/>
      <c r="C28" s="188"/>
      <c r="D28" s="183"/>
      <c r="E28" s="296"/>
      <c r="F28" s="394"/>
      <c r="G28" s="394"/>
      <c r="H28" s="187"/>
      <c r="I28" s="187"/>
      <c r="J28" s="187"/>
      <c r="K28" s="392" t="s">
        <v>63</v>
      </c>
      <c r="L28" s="392"/>
      <c r="M28" s="392"/>
      <c r="N28" s="392"/>
      <c r="O28" s="392"/>
      <c r="P28" s="392"/>
      <c r="Q28" s="392"/>
      <c r="R28" s="392"/>
      <c r="S28" s="392"/>
      <c r="T28" s="392"/>
      <c r="U28" s="392"/>
      <c r="V28" s="392"/>
      <c r="W28" s="392"/>
      <c r="X28" s="393">
        <v>2</v>
      </c>
      <c r="Y28" s="393"/>
      <c r="Z28" s="393"/>
      <c r="AA28" s="393"/>
      <c r="AB28" s="393"/>
      <c r="AC28" s="311"/>
      <c r="AD28" s="200"/>
      <c r="AE28" s="210"/>
      <c r="AF28" s="311"/>
      <c r="AH28" s="158"/>
      <c r="AI28" s="156"/>
    </row>
    <row r="29" spans="1:35" ht="14.25" customHeight="1" x14ac:dyDescent="0.2">
      <c r="A29" s="311"/>
      <c r="B29" s="206"/>
      <c r="C29" s="190"/>
      <c r="D29" s="305"/>
      <c r="E29" s="296"/>
      <c r="F29" s="171"/>
      <c r="G29" s="171"/>
      <c r="H29" s="191"/>
      <c r="I29" s="190"/>
      <c r="J29" s="190"/>
      <c r="K29" s="392" t="s">
        <v>90</v>
      </c>
      <c r="L29" s="392"/>
      <c r="M29" s="392"/>
      <c r="N29" s="392"/>
      <c r="O29" s="392"/>
      <c r="P29" s="392"/>
      <c r="Q29" s="392"/>
      <c r="R29" s="392"/>
      <c r="S29" s="392"/>
      <c r="T29" s="392"/>
      <c r="U29" s="392"/>
      <c r="V29" s="392"/>
      <c r="W29" s="392"/>
      <c r="X29" s="393">
        <v>3</v>
      </c>
      <c r="Y29" s="393"/>
      <c r="Z29" s="393"/>
      <c r="AA29" s="393"/>
      <c r="AB29" s="393"/>
      <c r="AC29" s="311"/>
      <c r="AD29" s="200"/>
      <c r="AE29" s="210"/>
      <c r="AF29" s="311"/>
      <c r="AH29" s="158"/>
      <c r="AI29" s="156"/>
    </row>
    <row r="30" spans="1:35" ht="14.25" customHeight="1" x14ac:dyDescent="0.25">
      <c r="A30" s="311"/>
      <c r="B30" s="206"/>
      <c r="C30" s="192"/>
      <c r="D30" s="183"/>
      <c r="E30" s="184"/>
      <c r="F30" s="307"/>
      <c r="G30" s="307"/>
      <c r="H30" s="185"/>
      <c r="I30" s="185"/>
      <c r="J30" s="185"/>
      <c r="K30" s="392" t="s">
        <v>109</v>
      </c>
      <c r="L30" s="392"/>
      <c r="M30" s="392"/>
      <c r="N30" s="392"/>
      <c r="O30" s="392"/>
      <c r="P30" s="392"/>
      <c r="Q30" s="392"/>
      <c r="R30" s="392"/>
      <c r="S30" s="392"/>
      <c r="T30" s="392"/>
      <c r="U30" s="392"/>
      <c r="V30" s="392"/>
      <c r="W30" s="392"/>
      <c r="X30" s="393">
        <v>4</v>
      </c>
      <c r="Y30" s="393"/>
      <c r="Z30" s="393"/>
      <c r="AA30" s="393"/>
      <c r="AB30" s="393"/>
      <c r="AC30" s="311"/>
      <c r="AD30" s="200"/>
      <c r="AE30" s="210"/>
      <c r="AF30" s="311"/>
      <c r="AH30" s="158"/>
      <c r="AI30" s="156"/>
    </row>
    <row r="31" spans="1:35" ht="14.25" customHeight="1" x14ac:dyDescent="0.25">
      <c r="A31" s="311"/>
      <c r="B31" s="206"/>
      <c r="C31" s="192"/>
      <c r="D31" s="183"/>
      <c r="E31" s="184"/>
      <c r="F31" s="307"/>
      <c r="G31" s="307"/>
      <c r="H31" s="185"/>
      <c r="I31" s="185"/>
      <c r="J31" s="185"/>
      <c r="K31" s="392"/>
      <c r="L31" s="392"/>
      <c r="M31" s="392"/>
      <c r="N31" s="392"/>
      <c r="O31" s="392"/>
      <c r="P31" s="392"/>
      <c r="Q31" s="392"/>
      <c r="R31" s="392"/>
      <c r="S31" s="392"/>
      <c r="T31" s="392"/>
      <c r="U31" s="392"/>
      <c r="V31" s="392"/>
      <c r="W31" s="392"/>
      <c r="X31" s="393"/>
      <c r="Y31" s="393"/>
      <c r="Z31" s="393"/>
      <c r="AA31" s="393"/>
      <c r="AB31" s="393"/>
      <c r="AC31" s="311"/>
      <c r="AD31" s="200"/>
      <c r="AE31" s="210"/>
      <c r="AF31" s="311"/>
      <c r="AH31" s="158"/>
      <c r="AI31" s="156"/>
    </row>
    <row r="32" spans="1:35" ht="14.25" customHeight="1" x14ac:dyDescent="0.25">
      <c r="A32" s="311"/>
      <c r="B32" s="206"/>
      <c r="C32" s="182"/>
      <c r="D32" s="183"/>
      <c r="E32" s="184"/>
      <c r="F32" s="308"/>
      <c r="G32" s="308"/>
      <c r="H32" s="185"/>
      <c r="I32" s="185"/>
      <c r="J32" s="185"/>
      <c r="K32" s="392"/>
      <c r="L32" s="392"/>
      <c r="M32" s="392"/>
      <c r="N32" s="392"/>
      <c r="O32" s="392"/>
      <c r="P32" s="392"/>
      <c r="Q32" s="392"/>
      <c r="R32" s="392"/>
      <c r="S32" s="392"/>
      <c r="T32" s="392"/>
      <c r="U32" s="392"/>
      <c r="V32" s="392"/>
      <c r="W32" s="392"/>
      <c r="X32" s="393"/>
      <c r="Y32" s="393"/>
      <c r="Z32" s="393"/>
      <c r="AA32" s="393"/>
      <c r="AB32" s="393"/>
      <c r="AC32" s="311"/>
      <c r="AD32" s="200"/>
      <c r="AE32" s="210"/>
      <c r="AF32" s="311"/>
      <c r="AH32" s="158"/>
      <c r="AI32" s="156"/>
    </row>
    <row r="33" spans="1:35" ht="14.25" customHeight="1" x14ac:dyDescent="0.25">
      <c r="A33" s="311"/>
      <c r="B33" s="206"/>
      <c r="C33" s="186"/>
      <c r="D33" s="183"/>
      <c r="E33" s="307"/>
      <c r="F33" s="305"/>
      <c r="G33" s="305"/>
      <c r="H33" s="187"/>
      <c r="I33" s="187"/>
      <c r="J33" s="187"/>
      <c r="K33" s="392"/>
      <c r="L33" s="392"/>
      <c r="M33" s="392"/>
      <c r="N33" s="392"/>
      <c r="O33" s="392"/>
      <c r="P33" s="392"/>
      <c r="Q33" s="392"/>
      <c r="R33" s="392"/>
      <c r="S33" s="392"/>
      <c r="T33" s="392"/>
      <c r="U33" s="392"/>
      <c r="V33" s="392"/>
      <c r="W33" s="392"/>
      <c r="X33" s="393"/>
      <c r="Y33" s="393"/>
      <c r="Z33" s="393"/>
      <c r="AA33" s="393"/>
      <c r="AB33" s="393"/>
      <c r="AC33" s="311"/>
      <c r="AD33" s="200"/>
      <c r="AE33" s="210"/>
      <c r="AF33" s="311"/>
      <c r="AH33" s="158"/>
      <c r="AI33" s="156"/>
    </row>
    <row r="34" spans="1:35" ht="14.25" customHeight="1" x14ac:dyDescent="0.25">
      <c r="A34" s="311"/>
      <c r="B34" s="206"/>
      <c r="C34" s="188"/>
      <c r="D34" s="183"/>
      <c r="E34" s="296"/>
      <c r="F34" s="394"/>
      <c r="G34" s="394"/>
      <c r="H34" s="187"/>
      <c r="I34" s="187"/>
      <c r="J34" s="187"/>
      <c r="K34" s="392"/>
      <c r="L34" s="392"/>
      <c r="M34" s="392"/>
      <c r="N34" s="392"/>
      <c r="O34" s="392"/>
      <c r="P34" s="392"/>
      <c r="Q34" s="392"/>
      <c r="R34" s="392"/>
      <c r="S34" s="392"/>
      <c r="T34" s="392"/>
      <c r="U34" s="392"/>
      <c r="V34" s="392"/>
      <c r="W34" s="392"/>
      <c r="X34" s="393"/>
      <c r="Y34" s="393"/>
      <c r="Z34" s="393"/>
      <c r="AA34" s="393"/>
      <c r="AB34" s="393"/>
      <c r="AC34" s="311"/>
      <c r="AD34" s="200"/>
      <c r="AE34" s="210"/>
      <c r="AF34" s="311"/>
      <c r="AH34" s="158"/>
      <c r="AI34" s="156"/>
    </row>
    <row r="35" spans="1:35" ht="14.25" customHeight="1" x14ac:dyDescent="0.25">
      <c r="A35" s="311"/>
      <c r="B35" s="206"/>
      <c r="C35" s="188"/>
      <c r="D35" s="183"/>
      <c r="E35" s="296"/>
      <c r="F35" s="394"/>
      <c r="G35" s="394"/>
      <c r="H35" s="187"/>
      <c r="I35" s="187"/>
      <c r="J35" s="187"/>
      <c r="K35" s="392"/>
      <c r="L35" s="392"/>
      <c r="M35" s="392"/>
      <c r="N35" s="392"/>
      <c r="O35" s="392"/>
      <c r="P35" s="392"/>
      <c r="Q35" s="392"/>
      <c r="R35" s="392"/>
      <c r="S35" s="392"/>
      <c r="T35" s="392"/>
      <c r="U35" s="392"/>
      <c r="V35" s="392"/>
      <c r="W35" s="392"/>
      <c r="X35" s="393"/>
      <c r="Y35" s="393"/>
      <c r="Z35" s="393"/>
      <c r="AA35" s="393"/>
      <c r="AB35" s="393"/>
      <c r="AC35" s="311"/>
      <c r="AD35" s="200"/>
      <c r="AE35" s="210"/>
      <c r="AF35" s="311"/>
      <c r="AH35" s="158"/>
      <c r="AI35" s="156"/>
    </row>
    <row r="36" spans="1:35" ht="14.25" customHeight="1" x14ac:dyDescent="0.25">
      <c r="A36" s="311"/>
      <c r="B36" s="207" t="str">
        <f>IF(AND(ISNUMBER(D27),ISNUMBER(F27),ISNUMBER(#REF!)),MIN(AJ27:AJ37),"")</f>
        <v/>
      </c>
      <c r="C36" s="192"/>
      <c r="D36" s="183"/>
      <c r="E36" s="184"/>
      <c r="F36" s="307"/>
      <c r="G36" s="307"/>
      <c r="H36" s="185"/>
      <c r="I36" s="185"/>
      <c r="J36" s="185"/>
      <c r="K36" s="392"/>
      <c r="L36" s="392"/>
      <c r="M36" s="392"/>
      <c r="N36" s="392"/>
      <c r="O36" s="392"/>
      <c r="P36" s="392"/>
      <c r="Q36" s="392"/>
      <c r="R36" s="392"/>
      <c r="S36" s="392"/>
      <c r="T36" s="392"/>
      <c r="U36" s="392"/>
      <c r="V36" s="392"/>
      <c r="W36" s="392"/>
      <c r="X36" s="393"/>
      <c r="Y36" s="393"/>
      <c r="Z36" s="393"/>
      <c r="AA36" s="393"/>
      <c r="AB36" s="393"/>
      <c r="AC36" s="311"/>
      <c r="AD36" s="176"/>
      <c r="AE36" s="177"/>
      <c r="AF36" s="311"/>
      <c r="AH36" s="158"/>
      <c r="AI36" s="156"/>
    </row>
    <row r="37" spans="1:35" ht="14.25" customHeight="1" x14ac:dyDescent="0.25">
      <c r="A37" s="311"/>
      <c r="B37" s="164"/>
      <c r="C37" s="395" t="s">
        <v>40</v>
      </c>
      <c r="D37" s="396"/>
      <c r="E37" s="396"/>
      <c r="F37" s="396"/>
      <c r="G37" s="396"/>
      <c r="H37" s="396"/>
      <c r="I37" s="396"/>
      <c r="J37" s="185"/>
      <c r="K37" s="397"/>
      <c r="L37" s="397"/>
      <c r="M37" s="397"/>
      <c r="N37" s="397"/>
      <c r="O37" s="397"/>
      <c r="P37" s="397"/>
      <c r="Q37" s="397"/>
      <c r="R37" s="397"/>
      <c r="S37" s="397"/>
      <c r="T37" s="397"/>
      <c r="U37" s="397"/>
      <c r="V37" s="397"/>
      <c r="W37" s="397"/>
      <c r="X37" s="398"/>
      <c r="Y37" s="398"/>
      <c r="Z37" s="398"/>
      <c r="AA37" s="398"/>
      <c r="AB37" s="398"/>
      <c r="AC37" s="311"/>
      <c r="AD37" s="176"/>
      <c r="AE37" s="177"/>
      <c r="AF37" s="311"/>
      <c r="AH37" s="158"/>
      <c r="AI37" s="156"/>
    </row>
    <row r="38" spans="1:35" ht="14.25" customHeight="1" x14ac:dyDescent="0.25">
      <c r="A38" s="311"/>
      <c r="B38" s="164"/>
      <c r="C38" s="182"/>
      <c r="D38" s="183"/>
      <c r="E38" s="184"/>
      <c r="F38" s="308"/>
      <c r="G38" s="308"/>
      <c r="H38" s="185"/>
      <c r="I38" s="185"/>
      <c r="J38" s="185"/>
      <c r="K38" s="397"/>
      <c r="L38" s="397"/>
      <c r="M38" s="397"/>
      <c r="N38" s="397"/>
      <c r="O38" s="397"/>
      <c r="P38" s="397"/>
      <c r="Q38" s="397"/>
      <c r="R38" s="397"/>
      <c r="S38" s="397"/>
      <c r="T38" s="397"/>
      <c r="U38" s="397"/>
      <c r="V38" s="397"/>
      <c r="W38" s="397"/>
      <c r="X38" s="398"/>
      <c r="Y38" s="398"/>
      <c r="Z38" s="398"/>
      <c r="AA38" s="398"/>
      <c r="AB38" s="398"/>
      <c r="AC38" s="311"/>
      <c r="AD38" s="176"/>
      <c r="AE38" s="177"/>
      <c r="AF38" s="311"/>
      <c r="AH38" s="157"/>
      <c r="AI38" s="156"/>
    </row>
    <row r="39" spans="1:35" ht="14.25" customHeight="1" x14ac:dyDescent="0.2">
      <c r="A39" s="311"/>
      <c r="B39" s="164"/>
      <c r="C39" s="195"/>
      <c r="D39" s="196"/>
      <c r="E39" s="196"/>
      <c r="F39" s="196"/>
      <c r="G39" s="196"/>
      <c r="H39" s="196"/>
      <c r="I39" s="196"/>
      <c r="J39" s="187"/>
      <c r="K39" s="187"/>
      <c r="L39" s="197"/>
      <c r="M39" s="199"/>
      <c r="N39" s="199"/>
      <c r="O39" s="199"/>
      <c r="P39" s="199"/>
      <c r="Q39" s="199"/>
      <c r="R39" s="199"/>
      <c r="S39" s="199"/>
      <c r="T39" s="199"/>
      <c r="U39" s="199"/>
      <c r="V39" s="199"/>
      <c r="W39" s="199"/>
      <c r="X39" s="199"/>
      <c r="Y39" s="199"/>
      <c r="Z39" s="199"/>
      <c r="AA39" s="176"/>
      <c r="AB39" s="176"/>
      <c r="AC39" s="176"/>
      <c r="AD39" s="176"/>
      <c r="AE39" s="177"/>
      <c r="AF39" s="311"/>
    </row>
    <row r="40" spans="1:35" ht="14.25" customHeight="1" x14ac:dyDescent="0.2">
      <c r="A40" s="311"/>
      <c r="B40" s="164"/>
      <c r="C40" s="399" t="s">
        <v>102</v>
      </c>
      <c r="D40" s="399"/>
      <c r="E40" s="399"/>
      <c r="F40" s="399"/>
      <c r="G40" s="399"/>
      <c r="H40" s="399"/>
      <c r="I40" s="399"/>
      <c r="J40" s="187"/>
      <c r="K40" s="311"/>
      <c r="L40" s="321"/>
      <c r="M40" s="321"/>
      <c r="N40" s="321"/>
      <c r="O40" s="321"/>
      <c r="P40" s="321"/>
      <c r="Q40" s="321"/>
      <c r="R40" s="321"/>
      <c r="S40" s="321"/>
      <c r="T40" s="321"/>
      <c r="U40" s="321"/>
      <c r="V40" s="321"/>
      <c r="W40" s="321"/>
      <c r="X40" s="321"/>
      <c r="Y40" s="321"/>
      <c r="Z40" s="321"/>
      <c r="AA40" s="321"/>
      <c r="AB40" s="321"/>
      <c r="AC40" s="176"/>
      <c r="AD40" s="176"/>
      <c r="AE40" s="177"/>
      <c r="AF40" s="312"/>
      <c r="AG40" s="311"/>
      <c r="AI40" s="156"/>
    </row>
    <row r="41" spans="1:35" ht="12.75" customHeight="1" x14ac:dyDescent="0.2">
      <c r="A41" s="311"/>
      <c r="B41" s="164"/>
      <c r="C41" s="399"/>
      <c r="D41" s="399"/>
      <c r="E41" s="399"/>
      <c r="F41" s="399"/>
      <c r="G41" s="399"/>
      <c r="H41" s="399"/>
      <c r="I41" s="399"/>
      <c r="J41" s="197"/>
      <c r="K41" s="321"/>
      <c r="L41" s="400" t="s">
        <v>101</v>
      </c>
      <c r="M41" s="400"/>
      <c r="N41" s="400"/>
      <c r="O41" s="400"/>
      <c r="P41" s="400"/>
      <c r="Q41" s="400"/>
      <c r="R41" s="400"/>
      <c r="S41" s="400"/>
      <c r="T41" s="400"/>
      <c r="U41" s="400"/>
      <c r="V41" s="400"/>
      <c r="W41" s="400"/>
      <c r="X41" s="400"/>
      <c r="Y41" s="400"/>
      <c r="Z41" s="400"/>
      <c r="AA41" s="400"/>
      <c r="AB41" s="176"/>
      <c r="AC41" s="176"/>
      <c r="AD41" s="176"/>
      <c r="AE41" s="177"/>
      <c r="AF41" s="312"/>
      <c r="AG41" s="311"/>
    </row>
    <row r="42" spans="1:35" x14ac:dyDescent="0.2">
      <c r="A42" s="311"/>
      <c r="B42" s="164"/>
      <c r="C42" s="399"/>
      <c r="D42" s="399"/>
      <c r="E42" s="399"/>
      <c r="F42" s="399"/>
      <c r="G42" s="399"/>
      <c r="H42" s="399"/>
      <c r="I42" s="399"/>
      <c r="J42" s="197"/>
      <c r="K42" s="197"/>
      <c r="L42" s="400"/>
      <c r="M42" s="400"/>
      <c r="N42" s="400"/>
      <c r="O42" s="400"/>
      <c r="P42" s="400"/>
      <c r="Q42" s="400"/>
      <c r="R42" s="400"/>
      <c r="S42" s="400"/>
      <c r="T42" s="400"/>
      <c r="U42" s="400"/>
      <c r="V42" s="400"/>
      <c r="W42" s="400"/>
      <c r="X42" s="400"/>
      <c r="Y42" s="400"/>
      <c r="Z42" s="400"/>
      <c r="AA42" s="400"/>
      <c r="AB42" s="176"/>
      <c r="AC42" s="176"/>
      <c r="AD42" s="176"/>
      <c r="AE42" s="162"/>
      <c r="AF42" s="312"/>
      <c r="AG42" s="311"/>
    </row>
    <row r="43" spans="1:35" ht="8.25" customHeight="1" x14ac:dyDescent="0.2">
      <c r="A43" s="311"/>
      <c r="B43" s="164"/>
      <c r="C43" s="399"/>
      <c r="D43" s="399"/>
      <c r="E43" s="399"/>
      <c r="F43" s="399"/>
      <c r="G43" s="399"/>
      <c r="H43" s="399"/>
      <c r="I43" s="399"/>
      <c r="J43" s="176"/>
      <c r="K43" s="176"/>
      <c r="L43" s="400"/>
      <c r="M43" s="400"/>
      <c r="N43" s="400"/>
      <c r="O43" s="400"/>
      <c r="P43" s="400"/>
      <c r="Q43" s="400"/>
      <c r="R43" s="400"/>
      <c r="S43" s="400"/>
      <c r="T43" s="400"/>
      <c r="U43" s="400"/>
      <c r="V43" s="400"/>
      <c r="W43" s="400"/>
      <c r="X43" s="400"/>
      <c r="Y43" s="400"/>
      <c r="Z43" s="400"/>
      <c r="AA43" s="400"/>
      <c r="AB43" s="176"/>
      <c r="AC43" s="176"/>
      <c r="AD43" s="176"/>
      <c r="AE43" s="162"/>
      <c r="AF43" s="312"/>
      <c r="AG43" s="311"/>
    </row>
    <row r="44" spans="1:35" x14ac:dyDescent="0.2">
      <c r="A44" s="311"/>
      <c r="B44" s="164"/>
      <c r="C44" s="399"/>
      <c r="D44" s="399"/>
      <c r="E44" s="399"/>
      <c r="F44" s="399"/>
      <c r="G44" s="399"/>
      <c r="H44" s="399"/>
      <c r="I44" s="399"/>
      <c r="J44" s="198"/>
      <c r="K44" s="198"/>
      <c r="L44" s="400"/>
      <c r="M44" s="400"/>
      <c r="N44" s="400"/>
      <c r="O44" s="400"/>
      <c r="P44" s="400"/>
      <c r="Q44" s="400"/>
      <c r="R44" s="400"/>
      <c r="S44" s="400"/>
      <c r="T44" s="400"/>
      <c r="U44" s="400"/>
      <c r="V44" s="400"/>
      <c r="W44" s="400"/>
      <c r="X44" s="400"/>
      <c r="Y44" s="400"/>
      <c r="Z44" s="400"/>
      <c r="AA44" s="400"/>
      <c r="AB44" s="198"/>
      <c r="AC44" s="198"/>
      <c r="AD44" s="176"/>
      <c r="AE44" s="162"/>
      <c r="AF44" s="312"/>
      <c r="AG44" s="311"/>
    </row>
    <row r="45" spans="1:35" ht="15" customHeight="1" x14ac:dyDescent="0.2">
      <c r="A45" s="311"/>
      <c r="B45" s="164"/>
      <c r="C45" s="399"/>
      <c r="D45" s="399"/>
      <c r="E45" s="399"/>
      <c r="F45" s="399"/>
      <c r="G45" s="399"/>
      <c r="H45" s="399"/>
      <c r="I45" s="399"/>
      <c r="J45" s="198"/>
      <c r="K45" s="198"/>
      <c r="L45" s="322"/>
      <c r="M45" s="322"/>
      <c r="N45" s="322"/>
      <c r="O45" s="322"/>
      <c r="P45" s="322"/>
      <c r="Q45" s="322"/>
      <c r="R45" s="322"/>
      <c r="S45" s="322"/>
      <c r="T45" s="322"/>
      <c r="U45" s="322"/>
      <c r="V45" s="322"/>
      <c r="W45" s="322"/>
      <c r="X45" s="322"/>
      <c r="Y45" s="322"/>
      <c r="Z45" s="322"/>
      <c r="AA45" s="322"/>
      <c r="AB45" s="198"/>
      <c r="AC45" s="198"/>
      <c r="AD45" s="176"/>
      <c r="AE45" s="162"/>
      <c r="AF45" s="312"/>
      <c r="AG45" s="311"/>
    </row>
    <row r="46" spans="1:35" ht="14.25" customHeight="1" x14ac:dyDescent="0.2">
      <c r="A46" s="311"/>
      <c r="B46" s="164"/>
      <c r="C46" s="399"/>
      <c r="D46" s="399"/>
      <c r="E46" s="399"/>
      <c r="F46" s="399"/>
      <c r="G46" s="399"/>
      <c r="H46" s="399"/>
      <c r="I46" s="399"/>
      <c r="J46" s="190"/>
      <c r="K46" s="315"/>
      <c r="L46" s="197"/>
      <c r="M46" s="197"/>
      <c r="N46" s="197"/>
      <c r="O46" s="197"/>
      <c r="P46" s="197"/>
      <c r="Q46" s="197"/>
      <c r="R46" s="197"/>
      <c r="S46" s="200"/>
      <c r="T46" s="200"/>
      <c r="U46" s="200"/>
      <c r="V46" s="200"/>
      <c r="W46" s="200"/>
      <c r="X46" s="200"/>
      <c r="Y46" s="200"/>
      <c r="Z46" s="200"/>
      <c r="AA46" s="200"/>
      <c r="AB46" s="200"/>
      <c r="AC46" s="200"/>
      <c r="AD46" s="176"/>
      <c r="AE46" s="162"/>
      <c r="AF46" s="312"/>
      <c r="AG46" s="311"/>
    </row>
    <row r="47" spans="1:35" ht="11.25" customHeight="1" x14ac:dyDescent="0.2">
      <c r="A47" s="401"/>
      <c r="B47" s="164"/>
      <c r="C47" s="370"/>
      <c r="D47" s="370"/>
      <c r="E47" s="370"/>
      <c r="F47" s="176"/>
      <c r="G47" s="176"/>
      <c r="H47" s="370"/>
      <c r="I47" s="370"/>
      <c r="J47" s="176"/>
      <c r="K47" s="176"/>
      <c r="L47" s="176"/>
      <c r="M47" s="176"/>
      <c r="N47" s="176"/>
      <c r="O47" s="176"/>
      <c r="P47" s="176"/>
      <c r="Q47" s="176"/>
      <c r="R47" s="176"/>
      <c r="S47" s="176"/>
      <c r="T47" s="176"/>
      <c r="U47" s="176"/>
      <c r="V47" s="176"/>
      <c r="W47" s="176"/>
      <c r="X47" s="176"/>
      <c r="Y47" s="176"/>
      <c r="Z47" s="176"/>
      <c r="AA47" s="176"/>
      <c r="AB47" s="176"/>
      <c r="AC47" s="176"/>
      <c r="AD47" s="176"/>
      <c r="AE47" s="162"/>
      <c r="AF47" s="312"/>
      <c r="AG47" s="311"/>
    </row>
    <row r="48" spans="1:35" ht="7.5" customHeight="1" x14ac:dyDescent="0.2">
      <c r="A48" s="401"/>
      <c r="B48" s="151"/>
      <c r="C48" s="402"/>
      <c r="D48" s="402"/>
      <c r="E48" s="402"/>
      <c r="F48" s="149"/>
      <c r="G48" s="149"/>
      <c r="H48" s="402"/>
      <c r="I48" s="402"/>
      <c r="J48" s="150"/>
      <c r="K48" s="312"/>
      <c r="L48" s="312"/>
      <c r="M48" s="153"/>
      <c r="N48" s="153"/>
      <c r="O48" s="153"/>
      <c r="P48" s="153"/>
      <c r="Q48" s="153"/>
      <c r="R48" s="153"/>
      <c r="S48" s="153"/>
      <c r="T48" s="153"/>
      <c r="U48" s="153"/>
      <c r="V48" s="153"/>
      <c r="W48" s="153"/>
      <c r="X48" s="153"/>
      <c r="Y48" s="153"/>
      <c r="Z48" s="153"/>
      <c r="AA48" s="153"/>
      <c r="AB48" s="153"/>
      <c r="AC48" s="153"/>
      <c r="AD48" s="153"/>
      <c r="AE48" s="152"/>
      <c r="AF48" s="312"/>
      <c r="AG48" s="311"/>
    </row>
    <row r="49" spans="1:36" ht="6" customHeight="1" x14ac:dyDescent="0.2">
      <c r="A49" s="401"/>
      <c r="B49" s="151"/>
      <c r="C49" s="403" t="s">
        <v>8</v>
      </c>
      <c r="D49" s="403"/>
      <c r="E49" s="403"/>
      <c r="F49" s="154"/>
      <c r="G49" s="404" t="s">
        <v>9</v>
      </c>
      <c r="H49" s="404"/>
      <c r="I49" s="404"/>
      <c r="J49" s="149"/>
      <c r="K49" s="149"/>
      <c r="L49" s="149"/>
      <c r="M49" s="149"/>
      <c r="N49" s="342" t="s">
        <v>33</v>
      </c>
      <c r="O49" s="342"/>
      <c r="P49" s="342"/>
      <c r="Q49" s="342"/>
      <c r="R49" s="342"/>
      <c r="S49" s="342"/>
      <c r="T49" s="342"/>
      <c r="U49" s="342"/>
      <c r="V49" s="149"/>
      <c r="W49" s="405" t="s">
        <v>91</v>
      </c>
      <c r="X49" s="405"/>
      <c r="Y49" s="405"/>
      <c r="Z49" s="149"/>
      <c r="AA49" s="153"/>
      <c r="AB49" s="153"/>
      <c r="AC49" s="153"/>
      <c r="AD49" s="153"/>
      <c r="AE49" s="152"/>
      <c r="AF49" s="312"/>
      <c r="AG49" s="311"/>
    </row>
    <row r="50" spans="1:36" ht="8.25" customHeight="1" x14ac:dyDescent="0.2">
      <c r="A50" s="401"/>
      <c r="B50" s="151"/>
      <c r="C50" s="404"/>
      <c r="D50" s="404"/>
      <c r="E50" s="404"/>
      <c r="F50" s="154"/>
      <c r="G50" s="404"/>
      <c r="H50" s="404"/>
      <c r="I50" s="404"/>
      <c r="J50" s="149"/>
      <c r="K50" s="149"/>
      <c r="L50" s="149"/>
      <c r="M50" s="149"/>
      <c r="N50" s="342"/>
      <c r="O50" s="342"/>
      <c r="P50" s="342"/>
      <c r="Q50" s="342"/>
      <c r="R50" s="342"/>
      <c r="S50" s="342"/>
      <c r="T50" s="342"/>
      <c r="U50" s="342"/>
      <c r="V50" s="149"/>
      <c r="W50" s="406"/>
      <c r="X50" s="406"/>
      <c r="Y50" s="406"/>
      <c r="Z50" s="149"/>
      <c r="AA50" s="148"/>
      <c r="AB50" s="148"/>
      <c r="AC50" s="148"/>
      <c r="AD50" s="148"/>
      <c r="AE50" s="147"/>
      <c r="AF50" s="312"/>
      <c r="AG50" s="311"/>
    </row>
    <row r="51" spans="1:36" ht="36.75" customHeight="1" thickBot="1" x14ac:dyDescent="0.25">
      <c r="A51" s="401"/>
      <c r="B51" s="146"/>
      <c r="C51" s="143"/>
      <c r="D51" s="143"/>
      <c r="E51" s="143"/>
      <c r="F51" s="143"/>
      <c r="G51" s="143"/>
      <c r="H51" s="145"/>
      <c r="I51" s="144"/>
      <c r="J51" s="143"/>
      <c r="K51" s="142"/>
      <c r="L51" s="142"/>
      <c r="M51" s="141"/>
      <c r="N51" s="141"/>
      <c r="O51" s="141"/>
      <c r="P51" s="141"/>
      <c r="Q51" s="141"/>
      <c r="R51" s="141"/>
      <c r="S51" s="141"/>
      <c r="T51" s="141"/>
      <c r="U51" s="141"/>
      <c r="V51" s="141"/>
      <c r="W51" s="141"/>
      <c r="X51" s="141"/>
      <c r="Y51" s="141"/>
      <c r="Z51" s="141"/>
      <c r="AA51" s="141"/>
      <c r="AB51" s="141"/>
      <c r="AC51" s="141"/>
      <c r="AD51" s="141"/>
      <c r="AE51" s="140"/>
      <c r="AF51" s="312"/>
      <c r="AG51" s="311"/>
    </row>
    <row r="52" spans="1:36" ht="9" customHeight="1" x14ac:dyDescent="0.2">
      <c r="A52" s="401"/>
      <c r="B52" s="129"/>
      <c r="C52" s="95"/>
      <c r="D52" s="95"/>
      <c r="E52" s="95"/>
      <c r="F52" s="95"/>
      <c r="G52" s="407" t="str">
        <f>IF(ISBLANK(E14),"",UPPER(E14))</f>
        <v>LANDOWNER</v>
      </c>
      <c r="H52" s="408"/>
      <c r="I52" s="408"/>
      <c r="J52" s="408"/>
      <c r="K52" s="408"/>
      <c r="L52" s="408"/>
      <c r="M52" s="408"/>
      <c r="N52" s="409"/>
      <c r="O52" s="413" t="s">
        <v>32</v>
      </c>
      <c r="P52" s="414"/>
      <c r="Q52" s="414"/>
      <c r="R52" s="417"/>
      <c r="S52" s="417"/>
      <c r="T52" s="417"/>
      <c r="U52" s="417"/>
      <c r="V52" s="133"/>
      <c r="W52" s="419" t="s">
        <v>31</v>
      </c>
      <c r="X52" s="419"/>
      <c r="Y52" s="419"/>
      <c r="Z52" s="237"/>
      <c r="AA52" s="420" t="s">
        <v>30</v>
      </c>
      <c r="AB52" s="421"/>
      <c r="AC52" s="421"/>
      <c r="AD52" s="421"/>
      <c r="AE52" s="422"/>
      <c r="AF52" s="137"/>
      <c r="AG52" s="1"/>
    </row>
    <row r="53" spans="1:36" ht="12" customHeight="1" x14ac:dyDescent="0.2">
      <c r="A53" s="401"/>
      <c r="B53" s="129"/>
      <c r="C53" s="95"/>
      <c r="D53" s="95"/>
      <c r="E53" s="95"/>
      <c r="F53" s="95"/>
      <c r="G53" s="410"/>
      <c r="H53" s="411"/>
      <c r="I53" s="411"/>
      <c r="J53" s="411"/>
      <c r="K53" s="411"/>
      <c r="L53" s="411"/>
      <c r="M53" s="411"/>
      <c r="N53" s="412"/>
      <c r="O53" s="415"/>
      <c r="P53" s="416"/>
      <c r="Q53" s="416"/>
      <c r="R53" s="418"/>
      <c r="S53" s="418"/>
      <c r="T53" s="418"/>
      <c r="U53" s="418"/>
      <c r="V53" s="95"/>
      <c r="W53" s="423">
        <f ca="1">TODAY()</f>
        <v>43914</v>
      </c>
      <c r="X53" s="423"/>
      <c r="Y53" s="423"/>
      <c r="Z53" s="135"/>
      <c r="AA53" s="424"/>
      <c r="AB53" s="425"/>
      <c r="AC53" s="425"/>
      <c r="AD53" s="425"/>
      <c r="AE53" s="426"/>
      <c r="AF53" s="1"/>
    </row>
    <row r="54" spans="1:36" ht="9" customHeight="1" x14ac:dyDescent="0.2">
      <c r="A54" s="401"/>
      <c r="B54" s="129"/>
      <c r="C54" s="95"/>
      <c r="D54" s="95"/>
      <c r="E54" s="95"/>
      <c r="F54" s="95"/>
      <c r="G54" s="410"/>
      <c r="H54" s="411"/>
      <c r="I54" s="411"/>
      <c r="J54" s="411"/>
      <c r="K54" s="411"/>
      <c r="L54" s="411"/>
      <c r="M54" s="411"/>
      <c r="N54" s="412"/>
      <c r="O54" s="415" t="s">
        <v>29</v>
      </c>
      <c r="P54" s="416"/>
      <c r="Q54" s="416"/>
      <c r="R54" s="427"/>
      <c r="S54" s="427"/>
      <c r="T54" s="427"/>
      <c r="U54" s="427"/>
      <c r="V54" s="127"/>
      <c r="W54" s="445">
        <f ca="1">TODAY()</f>
        <v>43914</v>
      </c>
      <c r="X54" s="445"/>
      <c r="Y54" s="445"/>
      <c r="Z54" s="135"/>
      <c r="AA54" s="447" t="s">
        <v>28</v>
      </c>
      <c r="AB54" s="448"/>
      <c r="AC54" s="448"/>
      <c r="AD54" s="448"/>
      <c r="AE54" s="449"/>
      <c r="AF54" s="1"/>
    </row>
    <row r="55" spans="1:36" ht="6" customHeight="1" x14ac:dyDescent="0.2">
      <c r="A55" s="401"/>
      <c r="B55" s="129"/>
      <c r="C55" s="95"/>
      <c r="D55" s="95"/>
      <c r="E55" s="95"/>
      <c r="F55" s="95"/>
      <c r="G55" s="450" t="s">
        <v>7</v>
      </c>
      <c r="H55" s="451"/>
      <c r="I55" s="451"/>
      <c r="J55" s="451"/>
      <c r="K55" s="451"/>
      <c r="L55" s="451"/>
      <c r="M55" s="451"/>
      <c r="N55" s="452"/>
      <c r="O55" s="415"/>
      <c r="P55" s="416"/>
      <c r="Q55" s="416"/>
      <c r="R55" s="428"/>
      <c r="S55" s="428"/>
      <c r="T55" s="428"/>
      <c r="U55" s="428"/>
      <c r="V55" s="136"/>
      <c r="W55" s="446"/>
      <c r="X55" s="446"/>
      <c r="Y55" s="446"/>
      <c r="Z55" s="134"/>
      <c r="AA55" s="454"/>
      <c r="AB55" s="455"/>
      <c r="AC55" s="455"/>
      <c r="AD55" s="455"/>
      <c r="AE55" s="456"/>
      <c r="AF55" s="1"/>
    </row>
    <row r="56" spans="1:36" ht="9.75" customHeight="1" x14ac:dyDescent="0.2">
      <c r="A56" s="401"/>
      <c r="B56" s="129"/>
      <c r="C56" s="95"/>
      <c r="D56" s="128"/>
      <c r="E56" s="128"/>
      <c r="F56" s="128"/>
      <c r="G56" s="453"/>
      <c r="H56" s="451"/>
      <c r="I56" s="451"/>
      <c r="J56" s="451"/>
      <c r="K56" s="451"/>
      <c r="L56" s="451"/>
      <c r="M56" s="451"/>
      <c r="N56" s="452"/>
      <c r="O56" s="415" t="s">
        <v>27</v>
      </c>
      <c r="P56" s="416"/>
      <c r="Q56" s="416"/>
      <c r="R56" s="436"/>
      <c r="S56" s="436"/>
      <c r="T56" s="436"/>
      <c r="U56" s="436"/>
      <c r="V56" s="165"/>
      <c r="W56" s="438"/>
      <c r="X56" s="439"/>
      <c r="Y56" s="439"/>
      <c r="Z56" s="135"/>
      <c r="AA56" s="454"/>
      <c r="AB56" s="455"/>
      <c r="AC56" s="455"/>
      <c r="AD56" s="455"/>
      <c r="AE56" s="456"/>
      <c r="AF56" s="1"/>
    </row>
    <row r="57" spans="1:36" ht="3" customHeight="1" x14ac:dyDescent="0.2">
      <c r="A57" s="401"/>
      <c r="B57" s="129"/>
      <c r="C57" s="95"/>
      <c r="D57" s="128"/>
      <c r="E57" s="128"/>
      <c r="F57" s="128"/>
      <c r="G57" s="453"/>
      <c r="H57" s="451"/>
      <c r="I57" s="451"/>
      <c r="J57" s="451"/>
      <c r="K57" s="451"/>
      <c r="L57" s="451"/>
      <c r="M57" s="451"/>
      <c r="N57" s="452"/>
      <c r="O57" s="415"/>
      <c r="P57" s="416"/>
      <c r="Q57" s="416"/>
      <c r="R57" s="437"/>
      <c r="S57" s="437"/>
      <c r="T57" s="437"/>
      <c r="U57" s="437"/>
      <c r="V57" s="166"/>
      <c r="W57" s="440"/>
      <c r="X57" s="440"/>
      <c r="Y57" s="440"/>
      <c r="Z57" s="134"/>
      <c r="AA57" s="424"/>
      <c r="AB57" s="425"/>
      <c r="AC57" s="425"/>
      <c r="AD57" s="425"/>
      <c r="AE57" s="426"/>
      <c r="AF57" s="1"/>
    </row>
    <row r="58" spans="1:36" ht="6.75" customHeight="1" x14ac:dyDescent="0.2">
      <c r="A58" s="401"/>
      <c r="B58" s="129"/>
      <c r="C58" s="95"/>
      <c r="D58" s="128"/>
      <c r="E58" s="128"/>
      <c r="F58" s="128"/>
      <c r="G58" s="433" t="str">
        <f>IF(ISBLANK(G21),"",CONCATENATE(G21," County "))</f>
        <v xml:space="preserve">C County </v>
      </c>
      <c r="H58" s="434"/>
      <c r="I58" s="434"/>
      <c r="J58" s="434"/>
      <c r="K58" s="434"/>
      <c r="L58" s="434"/>
      <c r="M58" s="434"/>
      <c r="N58" s="435"/>
      <c r="O58" s="415" t="s">
        <v>26</v>
      </c>
      <c r="P58" s="416"/>
      <c r="Q58" s="416"/>
      <c r="R58" s="436"/>
      <c r="S58" s="436"/>
      <c r="T58" s="436"/>
      <c r="U58" s="436"/>
      <c r="V58" s="165"/>
      <c r="W58" s="438"/>
      <c r="X58" s="439"/>
      <c r="Y58" s="439"/>
      <c r="Z58" s="125"/>
      <c r="AA58" s="132"/>
      <c r="AB58" s="131"/>
      <c r="AC58" s="131"/>
      <c r="AD58" s="131"/>
      <c r="AE58" s="130"/>
      <c r="AF58" s="1"/>
    </row>
    <row r="59" spans="1:36" ht="6" customHeight="1" x14ac:dyDescent="0.2">
      <c r="A59" s="401"/>
      <c r="B59" s="129"/>
      <c r="C59" s="95"/>
      <c r="D59" s="128"/>
      <c r="E59" s="128"/>
      <c r="F59" s="128"/>
      <c r="G59" s="433"/>
      <c r="H59" s="434"/>
      <c r="I59" s="434"/>
      <c r="J59" s="434"/>
      <c r="K59" s="434"/>
      <c r="L59" s="434"/>
      <c r="M59" s="434"/>
      <c r="N59" s="435"/>
      <c r="O59" s="415"/>
      <c r="P59" s="416"/>
      <c r="Q59" s="416"/>
      <c r="R59" s="437"/>
      <c r="S59" s="437"/>
      <c r="T59" s="437"/>
      <c r="U59" s="437"/>
      <c r="V59" s="167"/>
      <c r="W59" s="440"/>
      <c r="X59" s="440"/>
      <c r="Y59" s="440"/>
      <c r="Z59" s="126"/>
      <c r="AA59" s="441" t="s">
        <v>25</v>
      </c>
      <c r="AB59" s="443">
        <v>1</v>
      </c>
      <c r="AC59" s="429" t="s">
        <v>24</v>
      </c>
      <c r="AD59" s="431"/>
      <c r="AE59" s="125"/>
      <c r="AF59" s="1"/>
    </row>
    <row r="60" spans="1:36" ht="12" customHeight="1" thickBot="1" x14ac:dyDescent="0.25">
      <c r="A60" s="311"/>
      <c r="B60" s="124"/>
      <c r="C60" s="119"/>
      <c r="D60" s="119"/>
      <c r="E60" s="120"/>
      <c r="F60" s="120"/>
      <c r="G60" s="123"/>
      <c r="H60" s="122"/>
      <c r="I60" s="122"/>
      <c r="J60" s="122"/>
      <c r="K60" s="122"/>
      <c r="L60" s="122"/>
      <c r="M60" s="122"/>
      <c r="N60" s="121"/>
      <c r="O60" s="119"/>
      <c r="P60" s="119"/>
      <c r="Q60" s="119"/>
      <c r="R60" s="120"/>
      <c r="S60" s="119"/>
      <c r="T60" s="119"/>
      <c r="U60" s="119"/>
      <c r="V60" s="118"/>
      <c r="W60" s="117"/>
      <c r="X60" s="116"/>
      <c r="Y60" s="116"/>
      <c r="Z60" s="115"/>
      <c r="AA60" s="442"/>
      <c r="AB60" s="444"/>
      <c r="AC60" s="430"/>
      <c r="AD60" s="432"/>
      <c r="AE60" s="114"/>
      <c r="AF60" s="1"/>
    </row>
    <row r="61" spans="1:36" x14ac:dyDescent="0.2">
      <c r="A61" s="311"/>
      <c r="C61" s="311"/>
      <c r="D61" s="311"/>
      <c r="E61" s="168"/>
      <c r="F61" s="168"/>
      <c r="G61" s="311"/>
      <c r="H61" s="311"/>
      <c r="I61" s="168"/>
      <c r="J61" s="168"/>
      <c r="K61" s="311"/>
      <c r="L61" s="311"/>
      <c r="M61" s="311"/>
      <c r="N61" s="311"/>
      <c r="O61" s="311"/>
      <c r="P61" s="311"/>
      <c r="Q61" s="311"/>
      <c r="R61" s="168"/>
      <c r="S61" s="311"/>
      <c r="T61" s="311"/>
      <c r="U61" s="311"/>
      <c r="V61" s="311"/>
      <c r="W61" s="168"/>
      <c r="X61" s="168"/>
      <c r="Y61" s="211"/>
      <c r="Z61" s="211"/>
      <c r="AA61" s="211"/>
      <c r="AB61" s="311"/>
      <c r="AC61" s="311"/>
      <c r="AD61" s="311"/>
      <c r="AE61" s="311"/>
      <c r="AF61" s="311"/>
      <c r="AG61" s="311"/>
      <c r="AH61" s="311"/>
      <c r="AI61" s="311"/>
      <c r="AJ61" s="311"/>
    </row>
    <row r="62" spans="1:36" x14ac:dyDescent="0.2">
      <c r="A62" s="311"/>
      <c r="C62" s="311"/>
      <c r="D62" s="311"/>
      <c r="E62" s="168"/>
      <c r="F62" s="168"/>
      <c r="G62" s="311"/>
      <c r="H62" s="311"/>
      <c r="I62" s="168"/>
      <c r="J62" s="168"/>
      <c r="K62" s="311"/>
      <c r="L62" s="311"/>
      <c r="M62" s="311"/>
      <c r="N62" s="311"/>
      <c r="O62" s="311"/>
      <c r="P62" s="311"/>
      <c r="Q62" s="311"/>
      <c r="R62" s="168"/>
      <c r="S62" s="311"/>
      <c r="T62" s="311"/>
      <c r="U62" s="311"/>
      <c r="V62" s="311"/>
      <c r="W62" s="168"/>
      <c r="X62" s="168"/>
      <c r="Y62" s="311"/>
      <c r="Z62" s="311"/>
      <c r="AA62" s="311"/>
      <c r="AB62" s="311"/>
      <c r="AC62" s="311"/>
      <c r="AD62" s="311"/>
      <c r="AE62" s="311"/>
      <c r="AF62" s="311"/>
      <c r="AG62" s="311"/>
      <c r="AH62" s="311"/>
      <c r="AI62" s="311"/>
      <c r="AJ62" s="311"/>
    </row>
    <row r="63" spans="1:36" x14ac:dyDescent="0.2">
      <c r="A63" s="311"/>
      <c r="C63" s="311"/>
      <c r="D63" s="312"/>
      <c r="E63" s="150"/>
      <c r="F63" s="150"/>
      <c r="G63" s="312"/>
      <c r="H63" s="312"/>
      <c r="I63" s="150"/>
      <c r="J63" s="150"/>
      <c r="K63" s="312"/>
      <c r="L63" s="312"/>
      <c r="M63" s="312"/>
      <c r="N63" s="312"/>
      <c r="O63" s="312"/>
      <c r="P63" s="312"/>
      <c r="Q63" s="312"/>
      <c r="R63" s="150"/>
      <c r="S63" s="312"/>
      <c r="T63" s="312"/>
      <c r="U63" s="312"/>
      <c r="V63" s="312"/>
      <c r="W63" s="150"/>
      <c r="X63" s="150"/>
      <c r="Y63" s="312"/>
      <c r="Z63" s="312"/>
      <c r="AA63" s="312"/>
      <c r="AB63" s="312"/>
      <c r="AC63" s="312"/>
      <c r="AD63" s="311"/>
      <c r="AE63" s="311"/>
      <c r="AF63" s="311"/>
      <c r="AG63" s="311"/>
      <c r="AH63" s="311"/>
      <c r="AI63" s="311"/>
      <c r="AJ63" s="311"/>
    </row>
    <row r="64" spans="1:36" x14ac:dyDescent="0.2">
      <c r="A64" s="311"/>
      <c r="C64" s="312"/>
      <c r="D64" s="312"/>
      <c r="E64" s="312"/>
      <c r="F64" s="312"/>
      <c r="G64" s="312"/>
      <c r="H64" s="312"/>
      <c r="I64" s="212"/>
      <c r="J64" s="212"/>
      <c r="K64" s="212"/>
      <c r="L64" s="212"/>
      <c r="M64" s="212"/>
      <c r="N64" s="212"/>
      <c r="O64" s="212"/>
      <c r="P64" s="212"/>
      <c r="Q64" s="309"/>
      <c r="R64" s="213"/>
      <c r="S64" s="214"/>
      <c r="T64" s="214"/>
      <c r="U64" s="214"/>
      <c r="V64" s="214"/>
      <c r="W64" s="215"/>
      <c r="X64" s="216"/>
      <c r="Y64" s="216"/>
      <c r="Z64" s="216"/>
      <c r="AA64" s="216"/>
      <c r="AB64" s="216"/>
      <c r="AC64" s="216"/>
      <c r="AD64" s="217"/>
      <c r="AE64" s="218"/>
      <c r="AF64" s="218"/>
      <c r="AG64" s="218"/>
      <c r="AH64" s="218"/>
      <c r="AI64" s="218"/>
      <c r="AJ64" s="311"/>
    </row>
    <row r="65" spans="3:36" x14ac:dyDescent="0.2">
      <c r="C65" s="312"/>
      <c r="D65" s="312"/>
      <c r="E65" s="312"/>
      <c r="F65" s="312"/>
      <c r="G65" s="312"/>
      <c r="H65" s="312"/>
      <c r="I65" s="212"/>
      <c r="J65" s="212"/>
      <c r="K65" s="212"/>
      <c r="L65" s="212"/>
      <c r="M65" s="212"/>
      <c r="N65" s="212"/>
      <c r="O65" s="212"/>
      <c r="P65" s="212"/>
      <c r="Q65" s="309"/>
      <c r="R65" s="213"/>
      <c r="S65" s="214"/>
      <c r="T65" s="214"/>
      <c r="U65" s="214"/>
      <c r="V65" s="214"/>
      <c r="W65" s="215"/>
      <c r="X65" s="219"/>
      <c r="Y65" s="219"/>
      <c r="Z65" s="219"/>
      <c r="AA65" s="219"/>
      <c r="AB65" s="219"/>
      <c r="AC65" s="219"/>
      <c r="AD65" s="220"/>
      <c r="AE65" s="221"/>
      <c r="AF65" s="221"/>
      <c r="AG65" s="221"/>
      <c r="AH65" s="221"/>
      <c r="AI65" s="221"/>
      <c r="AJ65" s="311"/>
    </row>
    <row r="66" spans="3:36" x14ac:dyDescent="0.2">
      <c r="C66" s="312"/>
      <c r="D66" s="312"/>
      <c r="E66" s="312"/>
      <c r="F66" s="312"/>
      <c r="G66" s="312"/>
      <c r="H66" s="312"/>
      <c r="I66" s="212"/>
      <c r="J66" s="212"/>
      <c r="K66" s="212"/>
      <c r="L66" s="212"/>
      <c r="M66" s="212"/>
      <c r="N66" s="212"/>
      <c r="O66" s="212"/>
      <c r="P66" s="212"/>
      <c r="Q66" s="309"/>
      <c r="R66" s="213"/>
      <c r="S66" s="214"/>
      <c r="T66" s="214"/>
      <c r="U66" s="214"/>
      <c r="V66" s="214"/>
      <c r="W66" s="215"/>
      <c r="X66" s="219"/>
      <c r="Y66" s="219"/>
      <c r="Z66" s="219"/>
      <c r="AA66" s="219"/>
      <c r="AB66" s="219"/>
      <c r="AC66" s="219"/>
      <c r="AD66" s="220"/>
      <c r="AE66" s="218"/>
      <c r="AF66" s="218"/>
      <c r="AG66" s="218"/>
      <c r="AH66" s="218"/>
      <c r="AI66" s="218"/>
      <c r="AJ66" s="311"/>
    </row>
    <row r="67" spans="3:36" x14ac:dyDescent="0.2">
      <c r="C67" s="312"/>
      <c r="D67" s="312"/>
      <c r="E67" s="312"/>
      <c r="F67" s="312"/>
      <c r="G67" s="312"/>
      <c r="H67" s="312"/>
      <c r="I67" s="222"/>
      <c r="J67" s="222"/>
      <c r="K67" s="222"/>
      <c r="L67" s="222"/>
      <c r="M67" s="222"/>
      <c r="N67" s="222"/>
      <c r="O67" s="222"/>
      <c r="P67" s="222"/>
      <c r="Q67" s="223"/>
      <c r="R67" s="213"/>
      <c r="S67" s="214"/>
      <c r="T67" s="214"/>
      <c r="U67" s="214"/>
      <c r="V67" s="214"/>
      <c r="W67" s="215"/>
      <c r="X67" s="219"/>
      <c r="Y67" s="219"/>
      <c r="Z67" s="219"/>
      <c r="AA67" s="219"/>
      <c r="AB67" s="219"/>
      <c r="AC67" s="219"/>
      <c r="AD67" s="220"/>
      <c r="AE67" s="221"/>
      <c r="AF67" s="221"/>
      <c r="AG67" s="221"/>
      <c r="AH67" s="221"/>
      <c r="AI67" s="221"/>
      <c r="AJ67" s="311"/>
    </row>
    <row r="68" spans="3:36" x14ac:dyDescent="0.2">
      <c r="C68" s="312"/>
      <c r="D68" s="312"/>
      <c r="E68" s="312"/>
      <c r="F68" s="312"/>
      <c r="G68" s="312"/>
      <c r="H68" s="312"/>
      <c r="I68" s="222"/>
      <c r="J68" s="222"/>
      <c r="K68" s="222"/>
      <c r="L68" s="222"/>
      <c r="M68" s="222"/>
      <c r="N68" s="222"/>
      <c r="O68" s="222"/>
      <c r="P68" s="222"/>
      <c r="Q68" s="223"/>
      <c r="R68" s="213"/>
      <c r="S68" s="214"/>
      <c r="T68" s="214"/>
      <c r="U68" s="214"/>
      <c r="V68" s="214"/>
      <c r="W68" s="215"/>
      <c r="X68" s="219"/>
      <c r="Y68" s="219"/>
      <c r="Z68" s="219"/>
      <c r="AA68" s="219"/>
      <c r="AB68" s="219"/>
      <c r="AC68" s="219"/>
      <c r="AD68" s="306"/>
      <c r="AE68" s="221"/>
      <c r="AF68" s="221"/>
      <c r="AG68" s="221"/>
      <c r="AH68" s="221"/>
      <c r="AI68" s="221"/>
      <c r="AJ68" s="311"/>
    </row>
    <row r="69" spans="3:36" x14ac:dyDescent="0.2">
      <c r="C69" s="312"/>
      <c r="D69" s="312"/>
      <c r="E69" s="312"/>
      <c r="F69" s="312"/>
      <c r="G69" s="312"/>
      <c r="H69" s="312"/>
      <c r="I69" s="222"/>
      <c r="J69" s="222"/>
      <c r="K69" s="222"/>
      <c r="L69" s="222"/>
      <c r="M69" s="222"/>
      <c r="N69" s="222"/>
      <c r="O69" s="222"/>
      <c r="P69" s="222"/>
      <c r="Q69" s="223"/>
      <c r="R69" s="213"/>
      <c r="S69" s="214"/>
      <c r="T69" s="214"/>
      <c r="U69" s="214"/>
      <c r="V69" s="214"/>
      <c r="W69" s="215"/>
      <c r="X69" s="219"/>
      <c r="Y69" s="219"/>
      <c r="Z69" s="219"/>
      <c r="AA69" s="219"/>
      <c r="AB69" s="219"/>
      <c r="AC69" s="219"/>
      <c r="AD69" s="306"/>
      <c r="AE69" s="221"/>
      <c r="AF69" s="221"/>
      <c r="AG69" s="221"/>
      <c r="AH69" s="221"/>
      <c r="AI69" s="221"/>
      <c r="AJ69" s="311"/>
    </row>
    <row r="70" spans="3:36" x14ac:dyDescent="0.2">
      <c r="C70" s="312"/>
      <c r="D70" s="224"/>
      <c r="E70" s="224"/>
      <c r="F70" s="224"/>
      <c r="G70" s="224"/>
      <c r="H70" s="224"/>
      <c r="I70" s="225"/>
      <c r="J70" s="225"/>
      <c r="K70" s="225"/>
      <c r="L70" s="225"/>
      <c r="M70" s="225"/>
      <c r="N70" s="225"/>
      <c r="O70" s="225"/>
      <c r="P70" s="225"/>
      <c r="Q70" s="226"/>
      <c r="R70" s="213"/>
      <c r="S70" s="214"/>
      <c r="T70" s="214"/>
      <c r="U70" s="214"/>
      <c r="V70" s="214"/>
      <c r="W70" s="215"/>
      <c r="X70" s="219"/>
      <c r="Y70" s="219"/>
      <c r="Z70" s="219"/>
      <c r="AA70" s="219"/>
      <c r="AB70" s="219"/>
      <c r="AC70" s="219"/>
      <c r="AD70" s="306"/>
      <c r="AE70" s="227"/>
      <c r="AF70" s="227"/>
      <c r="AG70" s="227"/>
      <c r="AH70" s="227"/>
      <c r="AI70" s="227"/>
      <c r="AJ70" s="311"/>
    </row>
    <row r="71" spans="3:36" x14ac:dyDescent="0.2">
      <c r="C71" s="312"/>
      <c r="D71" s="224"/>
      <c r="E71" s="224"/>
      <c r="F71" s="224"/>
      <c r="G71" s="224"/>
      <c r="H71" s="224"/>
      <c r="I71" s="225"/>
      <c r="J71" s="225"/>
      <c r="K71" s="225"/>
      <c r="L71" s="225"/>
      <c r="M71" s="225"/>
      <c r="N71" s="225"/>
      <c r="O71" s="225"/>
      <c r="P71" s="225"/>
      <c r="Q71" s="226"/>
      <c r="R71" s="213"/>
      <c r="S71" s="214"/>
      <c r="T71" s="214"/>
      <c r="U71" s="214"/>
      <c r="V71" s="214"/>
      <c r="W71" s="215"/>
      <c r="X71" s="219"/>
      <c r="Y71" s="219"/>
      <c r="Z71" s="219"/>
      <c r="AA71" s="219"/>
      <c r="AB71" s="219"/>
      <c r="AC71" s="219"/>
      <c r="AD71" s="306"/>
      <c r="AE71" s="218"/>
      <c r="AF71" s="228"/>
      <c r="AG71" s="218"/>
      <c r="AH71" s="228"/>
      <c r="AI71" s="227"/>
      <c r="AJ71" s="311"/>
    </row>
    <row r="72" spans="3:36" x14ac:dyDescent="0.2">
      <c r="C72" s="312"/>
      <c r="D72" s="312"/>
      <c r="E72" s="312"/>
      <c r="F72" s="312"/>
      <c r="G72" s="312"/>
      <c r="H72" s="312"/>
      <c r="I72" s="312"/>
      <c r="J72" s="312"/>
      <c r="K72" s="312"/>
      <c r="L72" s="312"/>
      <c r="M72" s="312"/>
      <c r="N72" s="312"/>
      <c r="O72" s="312"/>
      <c r="P72" s="312"/>
      <c r="Q72" s="312"/>
      <c r="R72" s="312"/>
      <c r="S72" s="312"/>
      <c r="T72" s="312"/>
      <c r="U72" s="150"/>
      <c r="V72" s="312"/>
      <c r="W72" s="312"/>
      <c r="X72" s="312"/>
      <c r="Y72" s="312"/>
      <c r="Z72" s="312"/>
      <c r="AA72" s="312"/>
      <c r="AB72" s="312"/>
      <c r="AC72" s="312"/>
      <c r="AD72" s="312"/>
      <c r="AE72" s="218"/>
      <c r="AF72" s="228"/>
      <c r="AG72" s="218"/>
      <c r="AH72" s="228"/>
      <c r="AI72" s="227"/>
      <c r="AJ72" s="311"/>
    </row>
    <row r="73" spans="3:36" x14ac:dyDescent="0.2">
      <c r="C73" s="311"/>
      <c r="D73" s="311"/>
      <c r="E73" s="168"/>
      <c r="F73" s="168"/>
      <c r="G73" s="311"/>
      <c r="H73" s="311"/>
      <c r="I73" s="168"/>
      <c r="J73" s="168"/>
      <c r="K73" s="311"/>
      <c r="L73" s="311"/>
      <c r="M73" s="311"/>
      <c r="N73" s="311"/>
      <c r="O73" s="311"/>
      <c r="P73" s="311"/>
      <c r="Q73" s="311"/>
      <c r="R73" s="168"/>
      <c r="S73" s="311"/>
      <c r="T73" s="311"/>
      <c r="U73" s="311"/>
      <c r="V73" s="311"/>
      <c r="W73" s="168"/>
      <c r="X73" s="168"/>
      <c r="Y73" s="311"/>
      <c r="Z73" s="311"/>
      <c r="AA73" s="311"/>
      <c r="AB73" s="311"/>
      <c r="AC73" s="311"/>
      <c r="AD73" s="312"/>
      <c r="AE73" s="311"/>
      <c r="AF73" s="311"/>
      <c r="AG73" s="311"/>
      <c r="AH73" s="311"/>
      <c r="AI73" s="311"/>
      <c r="AJ73" s="311"/>
    </row>
    <row r="74" spans="3:36" x14ac:dyDescent="0.2">
      <c r="C74" s="311"/>
      <c r="D74" s="311"/>
      <c r="E74" s="168"/>
      <c r="F74" s="168"/>
      <c r="G74" s="311"/>
      <c r="H74" s="311"/>
      <c r="I74" s="168"/>
      <c r="J74" s="168"/>
      <c r="K74" s="311"/>
      <c r="L74" s="311"/>
      <c r="M74" s="311"/>
      <c r="N74" s="311"/>
      <c r="O74" s="311"/>
      <c r="P74" s="311"/>
      <c r="Q74" s="311"/>
      <c r="R74" s="168"/>
      <c r="S74" s="311"/>
      <c r="T74" s="311"/>
      <c r="U74" s="311"/>
      <c r="V74" s="311"/>
      <c r="W74" s="168"/>
      <c r="X74" s="168"/>
      <c r="Y74" s="311"/>
      <c r="Z74" s="311"/>
      <c r="AA74" s="311"/>
      <c r="AB74" s="311"/>
      <c r="AC74" s="311"/>
      <c r="AD74" s="311"/>
      <c r="AE74" s="311"/>
      <c r="AF74" s="311"/>
      <c r="AG74" s="311"/>
      <c r="AH74" s="311"/>
      <c r="AI74" s="311"/>
      <c r="AJ74" s="311"/>
    </row>
    <row r="75" spans="3:36" x14ac:dyDescent="0.2">
      <c r="C75" s="311"/>
      <c r="D75" s="311"/>
      <c r="E75" s="168"/>
      <c r="F75" s="168"/>
      <c r="G75" s="311"/>
      <c r="H75" s="311"/>
      <c r="I75" s="168"/>
      <c r="J75" s="168"/>
      <c r="K75" s="311"/>
      <c r="L75" s="311"/>
      <c r="M75" s="311"/>
      <c r="N75" s="311"/>
      <c r="O75" s="311"/>
      <c r="P75" s="311"/>
      <c r="Q75" s="311"/>
      <c r="R75" s="168"/>
      <c r="S75" s="311"/>
      <c r="T75" s="311"/>
      <c r="U75" s="311"/>
      <c r="V75" s="311"/>
      <c r="W75" s="168"/>
      <c r="X75" s="168"/>
      <c r="Y75" s="311"/>
      <c r="Z75" s="311"/>
      <c r="AA75" s="311"/>
      <c r="AB75" s="311"/>
      <c r="AC75" s="311"/>
      <c r="AD75" s="311"/>
      <c r="AE75" s="311"/>
      <c r="AF75" s="311"/>
      <c r="AG75" s="311"/>
      <c r="AH75" s="311"/>
      <c r="AI75" s="311"/>
      <c r="AJ75" s="311"/>
    </row>
    <row r="76" spans="3:36" x14ac:dyDescent="0.2">
      <c r="C76" s="311"/>
      <c r="D76" s="311"/>
      <c r="E76" s="168"/>
      <c r="F76" s="168"/>
      <c r="G76" s="311"/>
      <c r="H76" s="311"/>
      <c r="I76" s="168"/>
      <c r="J76" s="168"/>
      <c r="K76" s="311"/>
      <c r="L76" s="311"/>
      <c r="M76" s="311"/>
      <c r="N76" s="311"/>
      <c r="O76" s="311"/>
      <c r="P76" s="311"/>
      <c r="Q76" s="311"/>
      <c r="R76" s="168"/>
      <c r="S76" s="311"/>
      <c r="T76" s="311"/>
      <c r="U76" s="311"/>
      <c r="V76" s="311"/>
      <c r="W76" s="168"/>
      <c r="X76" s="168"/>
      <c r="Y76" s="311"/>
      <c r="Z76" s="311"/>
      <c r="AA76" s="311"/>
      <c r="AB76" s="311"/>
      <c r="AC76" s="311"/>
      <c r="AD76" s="311"/>
      <c r="AE76" s="311"/>
      <c r="AF76" s="311"/>
      <c r="AG76" s="311"/>
      <c r="AH76" s="311"/>
      <c r="AI76" s="311"/>
      <c r="AJ76" s="311"/>
    </row>
    <row r="77" spans="3:36" x14ac:dyDescent="0.2">
      <c r="C77" s="311"/>
      <c r="D77" s="311"/>
      <c r="E77" s="168"/>
      <c r="F77" s="168"/>
      <c r="G77" s="311"/>
      <c r="H77" s="311"/>
      <c r="I77" s="168"/>
      <c r="J77" s="168"/>
      <c r="K77" s="311"/>
      <c r="L77" s="311"/>
      <c r="M77" s="311"/>
      <c r="N77" s="311"/>
      <c r="O77" s="311"/>
      <c r="P77" s="311"/>
      <c r="Q77" s="311"/>
      <c r="R77" s="168"/>
      <c r="S77" s="311"/>
      <c r="T77" s="311"/>
      <c r="U77" s="311"/>
      <c r="V77" s="311"/>
      <c r="W77" s="168"/>
      <c r="X77" s="168"/>
      <c r="Y77" s="311"/>
      <c r="Z77" s="311"/>
      <c r="AA77" s="311"/>
      <c r="AB77" s="311"/>
      <c r="AC77" s="311"/>
      <c r="AD77" s="311"/>
      <c r="AE77" s="311"/>
      <c r="AF77" s="311"/>
      <c r="AG77" s="311"/>
      <c r="AH77" s="311"/>
      <c r="AI77" s="311"/>
      <c r="AJ77" s="311"/>
    </row>
    <row r="78" spans="3:36" x14ac:dyDescent="0.2">
      <c r="C78" s="311"/>
      <c r="D78" s="311"/>
      <c r="E78" s="168"/>
      <c r="F78" s="168"/>
      <c r="G78" s="311"/>
      <c r="H78" s="311"/>
      <c r="I78" s="168"/>
      <c r="J78" s="168"/>
      <c r="K78" s="311"/>
      <c r="L78" s="311"/>
      <c r="M78" s="311"/>
      <c r="N78" s="311"/>
      <c r="O78" s="311"/>
      <c r="P78" s="311"/>
      <c r="Q78" s="311"/>
      <c r="R78" s="168"/>
      <c r="S78" s="311"/>
      <c r="T78" s="311"/>
      <c r="U78" s="311"/>
      <c r="V78" s="311"/>
      <c r="W78" s="168"/>
      <c r="X78" s="168"/>
      <c r="Y78" s="311"/>
      <c r="Z78" s="311"/>
      <c r="AA78" s="311"/>
      <c r="AB78" s="311"/>
      <c r="AC78" s="311"/>
      <c r="AD78" s="311"/>
      <c r="AE78" s="311"/>
      <c r="AF78" s="311"/>
      <c r="AG78" s="311"/>
      <c r="AH78" s="311"/>
      <c r="AI78" s="311"/>
      <c r="AJ78" s="311"/>
    </row>
    <row r="79" spans="3:36" x14ac:dyDescent="0.2">
      <c r="C79" s="311"/>
      <c r="D79" s="311"/>
      <c r="E79" s="168"/>
      <c r="F79" s="168"/>
      <c r="G79" s="311"/>
      <c r="H79" s="311"/>
      <c r="I79" s="168"/>
      <c r="J79" s="168"/>
      <c r="K79" s="311"/>
      <c r="L79" s="311"/>
      <c r="M79" s="311"/>
      <c r="N79" s="311"/>
      <c r="O79" s="311"/>
      <c r="P79" s="311"/>
      <c r="Q79" s="311"/>
      <c r="R79" s="168"/>
      <c r="S79" s="311"/>
      <c r="T79" s="311"/>
      <c r="U79" s="311"/>
      <c r="V79" s="311"/>
      <c r="W79" s="168"/>
      <c r="X79" s="168"/>
      <c r="Y79" s="311"/>
      <c r="Z79" s="311"/>
      <c r="AA79" s="311"/>
      <c r="AB79" s="311"/>
      <c r="AC79" s="311"/>
      <c r="AD79" s="311"/>
      <c r="AE79" s="311"/>
      <c r="AF79" s="311"/>
      <c r="AG79" s="311"/>
      <c r="AH79" s="311"/>
      <c r="AI79" s="311"/>
      <c r="AJ79" s="311"/>
    </row>
    <row r="80" spans="3:36" x14ac:dyDescent="0.2">
      <c r="C80" s="311"/>
      <c r="D80" s="311"/>
      <c r="E80" s="168"/>
      <c r="F80" s="168"/>
      <c r="G80" s="311"/>
      <c r="H80" s="311"/>
      <c r="I80" s="168"/>
      <c r="J80" s="168"/>
      <c r="K80" s="311"/>
      <c r="L80" s="311"/>
      <c r="M80" s="311"/>
      <c r="N80" s="311"/>
      <c r="O80" s="311"/>
      <c r="P80" s="311"/>
      <c r="Q80" s="311"/>
      <c r="R80" s="168"/>
      <c r="S80" s="311"/>
      <c r="T80" s="311"/>
      <c r="U80" s="311"/>
      <c r="V80" s="311"/>
      <c r="W80" s="168"/>
      <c r="X80" s="168"/>
      <c r="Y80" s="311"/>
      <c r="Z80" s="311"/>
      <c r="AA80" s="311"/>
      <c r="AB80" s="311"/>
      <c r="AC80" s="311"/>
      <c r="AD80" s="311"/>
      <c r="AE80" s="311"/>
      <c r="AF80" s="311"/>
      <c r="AG80" s="311"/>
      <c r="AH80" s="311"/>
      <c r="AI80" s="311"/>
      <c r="AJ80" s="311"/>
    </row>
    <row r="81" spans="3:36" x14ac:dyDescent="0.2">
      <c r="C81" s="311"/>
      <c r="D81" s="311"/>
      <c r="E81" s="168"/>
      <c r="F81" s="168"/>
      <c r="G81" s="311"/>
      <c r="H81" s="311"/>
      <c r="I81" s="168"/>
      <c r="J81" s="168"/>
      <c r="K81" s="311"/>
      <c r="L81" s="311"/>
      <c r="M81" s="311"/>
      <c r="N81" s="311"/>
      <c r="O81" s="311"/>
      <c r="P81" s="311"/>
      <c r="Q81" s="311"/>
      <c r="R81" s="168"/>
      <c r="S81" s="311"/>
      <c r="T81" s="311"/>
      <c r="U81" s="311"/>
      <c r="V81" s="311"/>
      <c r="W81" s="168"/>
      <c r="X81" s="168"/>
      <c r="Y81" s="311"/>
      <c r="Z81" s="311"/>
      <c r="AA81" s="311"/>
      <c r="AB81" s="311"/>
      <c r="AC81" s="311"/>
      <c r="AD81" s="311"/>
      <c r="AE81" s="311"/>
      <c r="AF81" s="311"/>
      <c r="AG81" s="311"/>
      <c r="AH81" s="311"/>
      <c r="AI81" s="311"/>
      <c r="AJ81" s="311"/>
    </row>
    <row r="82" spans="3:36" x14ac:dyDescent="0.2">
      <c r="C82" s="311"/>
      <c r="D82" s="311"/>
      <c r="E82" s="168"/>
      <c r="F82" s="168"/>
      <c r="G82" s="311"/>
      <c r="H82" s="311"/>
      <c r="I82" s="168"/>
      <c r="J82" s="168"/>
      <c r="K82" s="311"/>
      <c r="L82" s="311"/>
      <c r="M82" s="311"/>
      <c r="N82" s="311"/>
      <c r="O82" s="311"/>
      <c r="P82" s="311"/>
      <c r="Q82" s="311"/>
      <c r="R82" s="168"/>
      <c r="S82" s="311"/>
      <c r="T82" s="311"/>
      <c r="U82" s="311"/>
      <c r="V82" s="311"/>
      <c r="W82" s="168"/>
      <c r="X82" s="168"/>
      <c r="Y82" s="311"/>
      <c r="Z82" s="311"/>
      <c r="AA82" s="311"/>
      <c r="AB82" s="311"/>
      <c r="AC82" s="311"/>
      <c r="AD82" s="311"/>
      <c r="AE82" s="311"/>
      <c r="AF82" s="311"/>
      <c r="AG82" s="311"/>
      <c r="AH82" s="311"/>
      <c r="AI82" s="311"/>
      <c r="AJ82" s="311"/>
    </row>
  </sheetData>
  <sheetProtection selectLockedCells="1"/>
  <mergeCells count="104">
    <mergeCell ref="R58:U59"/>
    <mergeCell ref="W58:Y59"/>
    <mergeCell ref="AA59:AA60"/>
    <mergeCell ref="AB59:AB60"/>
    <mergeCell ref="W54:Y55"/>
    <mergeCell ref="AA54:AE54"/>
    <mergeCell ref="G55:N57"/>
    <mergeCell ref="AA55:AE57"/>
    <mergeCell ref="O56:Q57"/>
    <mergeCell ref="R56:U57"/>
    <mergeCell ref="W56:Y57"/>
    <mergeCell ref="K38:W38"/>
    <mergeCell ref="X38:AB38"/>
    <mergeCell ref="C40:I46"/>
    <mergeCell ref="L41:AA44"/>
    <mergeCell ref="A47:A59"/>
    <mergeCell ref="C47:E48"/>
    <mergeCell ref="H47:I48"/>
    <mergeCell ref="C49:E50"/>
    <mergeCell ref="G49:I50"/>
    <mergeCell ref="N49:U50"/>
    <mergeCell ref="W49:Y50"/>
    <mergeCell ref="G52:N54"/>
    <mergeCell ref="O52:Q53"/>
    <mergeCell ref="R52:U53"/>
    <mergeCell ref="W52:Y52"/>
    <mergeCell ref="AA52:AE52"/>
    <mergeCell ref="W53:Y53"/>
    <mergeCell ref="AA53:AE53"/>
    <mergeCell ref="O54:Q55"/>
    <mergeCell ref="R54:U55"/>
    <mergeCell ref="AC59:AC60"/>
    <mergeCell ref="AD59:AD60"/>
    <mergeCell ref="G58:N59"/>
    <mergeCell ref="O58:Q59"/>
    <mergeCell ref="F35:G35"/>
    <mergeCell ref="K35:W35"/>
    <mergeCell ref="X35:AB35"/>
    <mergeCell ref="K36:W36"/>
    <mergeCell ref="X36:AB36"/>
    <mergeCell ref="C37:I37"/>
    <mergeCell ref="K37:W37"/>
    <mergeCell ref="X37:AB37"/>
    <mergeCell ref="K32:W32"/>
    <mergeCell ref="X32:AB32"/>
    <mergeCell ref="K33:W33"/>
    <mergeCell ref="X33:AB33"/>
    <mergeCell ref="F34:G34"/>
    <mergeCell ref="K34:W34"/>
    <mergeCell ref="X34:AB34"/>
    <mergeCell ref="K29:W29"/>
    <mergeCell ref="X29:AB29"/>
    <mergeCell ref="K30:W30"/>
    <mergeCell ref="X30:AB30"/>
    <mergeCell ref="K31:W31"/>
    <mergeCell ref="X31:AB31"/>
    <mergeCell ref="F27:G27"/>
    <mergeCell ref="K27:W27"/>
    <mergeCell ref="X27:AB27"/>
    <mergeCell ref="F28:G28"/>
    <mergeCell ref="K28:W28"/>
    <mergeCell ref="X28:AB28"/>
    <mergeCell ref="I23:J23"/>
    <mergeCell ref="F24:G24"/>
    <mergeCell ref="K24:AB25"/>
    <mergeCell ref="F25:G25"/>
    <mergeCell ref="F26:G26"/>
    <mergeCell ref="K26:W26"/>
    <mergeCell ref="X26:AB26"/>
    <mergeCell ref="E19:F19"/>
    <mergeCell ref="G19:H19"/>
    <mergeCell ref="P19:R19"/>
    <mergeCell ref="S19:T19"/>
    <mergeCell ref="G21:K21"/>
    <mergeCell ref="H22:K22"/>
    <mergeCell ref="N22:X22"/>
    <mergeCell ref="B12:AE12"/>
    <mergeCell ref="E14:W15"/>
    <mergeCell ref="E16:W17"/>
    <mergeCell ref="B17:C17"/>
    <mergeCell ref="B18:C18"/>
    <mergeCell ref="H18:K18"/>
    <mergeCell ref="B10:AE10"/>
    <mergeCell ref="B11:E11"/>
    <mergeCell ref="I11:J11"/>
    <mergeCell ref="L11:O11"/>
    <mergeCell ref="P11:R11"/>
    <mergeCell ref="S11:X11"/>
    <mergeCell ref="Y11:AE11"/>
    <mergeCell ref="B7:C7"/>
    <mergeCell ref="Y7:AE7"/>
    <mergeCell ref="B8:C8"/>
    <mergeCell ref="D8:E8"/>
    <mergeCell ref="Y8:AE8"/>
    <mergeCell ref="B9:AE9"/>
    <mergeCell ref="B2:AE3"/>
    <mergeCell ref="B4:AE5"/>
    <mergeCell ref="B6:C6"/>
    <mergeCell ref="F6:G6"/>
    <mergeCell ref="I6:J6"/>
    <mergeCell ref="L6:O6"/>
    <mergeCell ref="P6:R6"/>
    <mergeCell ref="S6:X6"/>
    <mergeCell ref="Y6:AE6"/>
  </mergeCells>
  <pageMargins left="0.75" right="0.4" top="0.5" bottom="0.5" header="0" footer="0"/>
  <pageSetup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2">
    <tabColor indexed="42"/>
    <pageSetUpPr fitToPage="1"/>
  </sheetPr>
  <dimension ref="A1:AI74"/>
  <sheetViews>
    <sheetView showGridLines="0" showRowColHeaders="0" topLeftCell="A19" zoomScale="85" zoomScaleNormal="85" workbookViewId="0">
      <selection activeCell="AH40" sqref="AH40"/>
    </sheetView>
  </sheetViews>
  <sheetFormatPr defaultRowHeight="12.75" x14ac:dyDescent="0.2"/>
  <cols>
    <col min="1" max="2" width="1.5703125" customWidth="1"/>
    <col min="3" max="3" width="8" customWidth="1"/>
    <col min="4" max="4" width="7" customWidth="1"/>
    <col min="5" max="5" width="4" style="91" customWidth="1"/>
    <col min="6" max="6" width="5.85546875" style="91" customWidth="1"/>
    <col min="7" max="7" width="1.140625" customWidth="1"/>
    <col min="8" max="8" width="8.7109375" customWidth="1"/>
    <col min="9" max="9" width="6.28515625" style="91" customWidth="1"/>
    <col min="10" max="10" width="2.5703125" style="91" customWidth="1"/>
    <col min="11" max="11" width="8.7109375" customWidth="1"/>
    <col min="12" max="12" width="4.5703125" customWidth="1"/>
    <col min="13" max="13" width="0.42578125" customWidth="1"/>
    <col min="14" max="14" width="4" customWidth="1"/>
    <col min="15" max="15" width="0.5703125" customWidth="1"/>
    <col min="16" max="16" width="4.5703125" customWidth="1"/>
    <col min="17" max="17" width="0.5703125" customWidth="1"/>
    <col min="18" max="18" width="4.85546875" style="91" customWidth="1"/>
    <col min="19" max="19" width="1" customWidth="1"/>
    <col min="20" max="20" width="2.85546875" customWidth="1"/>
    <col min="21" max="21" width="1.5703125" customWidth="1"/>
    <col min="22" max="22" width="0.7109375" customWidth="1"/>
    <col min="23" max="23" width="2.5703125" style="91" customWidth="1"/>
    <col min="24" max="24" width="1.85546875" style="91" customWidth="1"/>
    <col min="25" max="25" width="0.85546875" customWidth="1"/>
    <col min="26" max="26" width="0.7109375" customWidth="1"/>
    <col min="27" max="27" width="5" customWidth="1"/>
    <col min="28" max="28" width="2" customWidth="1"/>
    <col min="29" max="29" width="1.5703125" customWidth="1"/>
    <col min="30" max="30" width="2.28515625" customWidth="1"/>
    <col min="31" max="31" width="0.5703125" customWidth="1"/>
    <col min="34" max="36" width="9.140625" customWidth="1"/>
  </cols>
  <sheetData>
    <row r="1" spans="1:31" ht="3.75" customHeight="1" thickBot="1" x14ac:dyDescent="0.25"/>
    <row r="2" spans="1:31" ht="11.25" customHeight="1" x14ac:dyDescent="0.25">
      <c r="A2" s="112"/>
      <c r="B2" s="275"/>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7"/>
    </row>
    <row r="3" spans="1:31" ht="11.25" customHeight="1" x14ac:dyDescent="0.25">
      <c r="A3" s="112"/>
      <c r="B3" s="278"/>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80"/>
    </row>
    <row r="4" spans="1:31" ht="13.5" customHeight="1" x14ac:dyDescent="0.25">
      <c r="A4" s="112"/>
      <c r="B4" s="278"/>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80"/>
    </row>
    <row r="5" spans="1:31" ht="13.5" customHeight="1" x14ac:dyDescent="0.25">
      <c r="A5" s="112"/>
      <c r="B5" s="278"/>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80"/>
    </row>
    <row r="6" spans="1:31" ht="13.5" customHeight="1" x14ac:dyDescent="0.2">
      <c r="A6" s="112"/>
      <c r="B6" s="341"/>
      <c r="C6" s="342"/>
      <c r="D6" s="244"/>
      <c r="E6" s="244"/>
      <c r="F6" s="358"/>
      <c r="G6" s="358"/>
      <c r="H6" s="244"/>
      <c r="I6" s="358"/>
      <c r="J6" s="358"/>
      <c r="K6" s="244"/>
      <c r="L6" s="358"/>
      <c r="M6" s="358"/>
      <c r="N6" s="358"/>
      <c r="O6" s="358"/>
      <c r="P6" s="358"/>
      <c r="Q6" s="358"/>
      <c r="R6" s="358"/>
      <c r="S6" s="358"/>
      <c r="T6" s="358"/>
      <c r="U6" s="358"/>
      <c r="V6" s="358"/>
      <c r="W6" s="358"/>
      <c r="X6" s="358"/>
      <c r="Y6" s="343"/>
      <c r="Z6" s="344"/>
      <c r="AA6" s="344"/>
      <c r="AB6" s="344"/>
      <c r="AC6" s="344"/>
      <c r="AD6" s="344"/>
      <c r="AE6" s="345"/>
    </row>
    <row r="7" spans="1:31" ht="13.5" customHeight="1" x14ac:dyDescent="0.2">
      <c r="A7" s="112"/>
      <c r="B7" s="341"/>
      <c r="C7" s="342"/>
      <c r="D7" s="240"/>
      <c r="E7" s="168"/>
      <c r="F7" s="168"/>
      <c r="G7" s="240"/>
      <c r="H7" s="240"/>
      <c r="I7" s="168"/>
      <c r="J7" s="168"/>
      <c r="K7" s="240"/>
      <c r="L7" s="240"/>
      <c r="M7" s="240"/>
      <c r="N7" s="240"/>
      <c r="O7" s="240"/>
      <c r="P7" s="240"/>
      <c r="Q7" s="240"/>
      <c r="R7" s="168"/>
      <c r="S7" s="240"/>
      <c r="T7" s="240"/>
      <c r="U7" s="240"/>
      <c r="V7" s="240"/>
      <c r="W7" s="168"/>
      <c r="X7" s="168"/>
      <c r="Y7" s="343"/>
      <c r="Z7" s="344"/>
      <c r="AA7" s="344"/>
      <c r="AB7" s="344"/>
      <c r="AC7" s="344"/>
      <c r="AD7" s="344"/>
      <c r="AE7" s="345"/>
    </row>
    <row r="8" spans="1:31" ht="14.25" customHeight="1" x14ac:dyDescent="0.2">
      <c r="A8" s="112"/>
      <c r="B8" s="346"/>
      <c r="C8" s="347"/>
      <c r="D8" s="348"/>
      <c r="E8" s="348"/>
      <c r="F8" s="457"/>
      <c r="G8" s="457"/>
      <c r="H8" s="457"/>
      <c r="I8" s="457"/>
      <c r="J8" s="457"/>
      <c r="K8" s="457"/>
      <c r="L8" s="457"/>
      <c r="M8" s="457"/>
      <c r="N8" s="457"/>
      <c r="O8" s="457"/>
      <c r="P8" s="457"/>
      <c r="Q8" s="457"/>
      <c r="R8" s="457"/>
      <c r="S8" s="457"/>
      <c r="T8" s="457"/>
      <c r="U8" s="457"/>
      <c r="V8" s="457"/>
      <c r="W8" s="457"/>
      <c r="X8" s="457"/>
      <c r="Y8" s="349"/>
      <c r="Z8" s="350"/>
      <c r="AA8" s="350"/>
      <c r="AB8" s="350"/>
      <c r="AC8" s="350"/>
      <c r="AD8" s="350"/>
      <c r="AE8" s="351"/>
    </row>
    <row r="9" spans="1:31" ht="14.25" customHeight="1" x14ac:dyDescent="0.2">
      <c r="A9" s="112"/>
      <c r="B9" s="346"/>
      <c r="C9" s="347"/>
      <c r="D9" s="248"/>
      <c r="E9" s="239"/>
      <c r="F9" s="458"/>
      <c r="G9" s="458"/>
      <c r="H9" s="242"/>
      <c r="I9" s="370"/>
      <c r="J9" s="370"/>
      <c r="K9" s="243"/>
      <c r="L9" s="371"/>
      <c r="M9" s="371"/>
      <c r="N9" s="371"/>
      <c r="O9" s="371"/>
      <c r="P9" s="372"/>
      <c r="Q9" s="372"/>
      <c r="R9" s="372"/>
      <c r="S9" s="371"/>
      <c r="T9" s="371"/>
      <c r="U9" s="371"/>
      <c r="V9" s="371"/>
      <c r="W9" s="371"/>
      <c r="X9" s="371"/>
      <c r="Y9" s="349"/>
      <c r="Z9" s="350"/>
      <c r="AA9" s="350"/>
      <c r="AB9" s="350"/>
      <c r="AC9" s="350"/>
      <c r="AD9" s="350"/>
      <c r="AE9" s="351"/>
    </row>
    <row r="10" spans="1:31" ht="14.25" customHeight="1" x14ac:dyDescent="0.2">
      <c r="A10" s="112"/>
      <c r="B10" s="346"/>
      <c r="C10" s="347"/>
      <c r="D10" s="248"/>
      <c r="E10" s="239"/>
      <c r="F10" s="458"/>
      <c r="G10" s="458"/>
      <c r="H10" s="242"/>
      <c r="I10" s="370"/>
      <c r="J10" s="370"/>
      <c r="K10" s="243"/>
      <c r="L10" s="371"/>
      <c r="M10" s="371"/>
      <c r="N10" s="371"/>
      <c r="O10" s="371"/>
      <c r="P10" s="372"/>
      <c r="Q10" s="372"/>
      <c r="R10" s="372"/>
      <c r="S10" s="371"/>
      <c r="T10" s="371"/>
      <c r="U10" s="371"/>
      <c r="V10" s="371"/>
      <c r="W10" s="371"/>
      <c r="X10" s="371"/>
      <c r="Y10" s="349"/>
      <c r="Z10" s="350"/>
      <c r="AA10" s="350"/>
      <c r="AB10" s="350"/>
      <c r="AC10" s="350"/>
      <c r="AD10" s="350"/>
      <c r="AE10" s="351"/>
    </row>
    <row r="11" spans="1:31" ht="14.25" customHeight="1" x14ac:dyDescent="0.25">
      <c r="A11" s="112"/>
      <c r="B11" s="462"/>
      <c r="C11" s="463"/>
      <c r="D11" s="463"/>
      <c r="E11" s="463"/>
      <c r="F11" s="170"/>
      <c r="G11" s="171"/>
      <c r="H11" s="281"/>
      <c r="I11" s="461"/>
      <c r="J11" s="461"/>
      <c r="K11" s="282"/>
      <c r="L11" s="371"/>
      <c r="M11" s="371"/>
      <c r="N11" s="371"/>
      <c r="O11" s="371"/>
      <c r="P11" s="372"/>
      <c r="Q11" s="372"/>
      <c r="R11" s="372"/>
      <c r="S11" s="371"/>
      <c r="T11" s="371"/>
      <c r="U11" s="371"/>
      <c r="V11" s="371"/>
      <c r="W11" s="371"/>
      <c r="X11" s="371"/>
      <c r="Y11" s="349"/>
      <c r="Z11" s="350"/>
      <c r="AA11" s="350"/>
      <c r="AB11" s="350"/>
      <c r="AC11" s="350"/>
      <c r="AD11" s="350"/>
      <c r="AE11" s="351"/>
    </row>
    <row r="12" spans="1:31" ht="14.25" customHeight="1" x14ac:dyDescent="0.2">
      <c r="A12" s="112"/>
      <c r="B12" s="459"/>
      <c r="C12" s="460"/>
      <c r="D12" s="238"/>
      <c r="E12" s="189"/>
      <c r="F12" s="170"/>
      <c r="G12" s="171"/>
      <c r="H12" s="281"/>
      <c r="I12" s="461"/>
      <c r="J12" s="461"/>
      <c r="K12" s="282"/>
      <c r="L12" s="371"/>
      <c r="M12" s="371"/>
      <c r="N12" s="371"/>
      <c r="O12" s="371"/>
      <c r="P12" s="372"/>
      <c r="Q12" s="372"/>
      <c r="R12" s="372"/>
      <c r="S12" s="371"/>
      <c r="T12" s="371"/>
      <c r="U12" s="371"/>
      <c r="V12" s="371"/>
      <c r="W12" s="371"/>
      <c r="X12" s="371"/>
      <c r="Y12" s="349"/>
      <c r="Z12" s="350"/>
      <c r="AA12" s="350"/>
      <c r="AB12" s="350"/>
      <c r="AC12" s="350"/>
      <c r="AD12" s="350"/>
      <c r="AE12" s="351"/>
    </row>
    <row r="13" spans="1:31" ht="14.25" customHeight="1" x14ac:dyDescent="0.2">
      <c r="A13" s="112"/>
      <c r="B13" s="459"/>
      <c r="C13" s="460"/>
      <c r="D13" s="238"/>
      <c r="E13" s="189"/>
      <c r="F13" s="170"/>
      <c r="G13" s="171"/>
      <c r="H13" s="281"/>
      <c r="I13" s="461"/>
      <c r="J13" s="461"/>
      <c r="K13" s="282"/>
      <c r="L13" s="371"/>
      <c r="M13" s="371"/>
      <c r="N13" s="371"/>
      <c r="O13" s="371"/>
      <c r="P13" s="372"/>
      <c r="Q13" s="372"/>
      <c r="R13" s="372"/>
      <c r="S13" s="371"/>
      <c r="T13" s="371"/>
      <c r="U13" s="371"/>
      <c r="V13" s="371"/>
      <c r="W13" s="371"/>
      <c r="X13" s="371"/>
      <c r="Y13" s="349"/>
      <c r="Z13" s="350"/>
      <c r="AA13" s="350"/>
      <c r="AB13" s="350"/>
      <c r="AC13" s="350"/>
      <c r="AD13" s="350"/>
      <c r="AE13" s="351"/>
    </row>
    <row r="14" spans="1:31" ht="14.25" customHeight="1" x14ac:dyDescent="0.2">
      <c r="A14" s="112"/>
      <c r="B14" s="459"/>
      <c r="C14" s="460"/>
      <c r="D14" s="238"/>
      <c r="E14" s="189"/>
      <c r="F14" s="394"/>
      <c r="G14" s="394"/>
      <c r="H14" s="283"/>
      <c r="I14" s="461"/>
      <c r="J14" s="461"/>
      <c r="K14" s="282"/>
      <c r="L14" s="371"/>
      <c r="M14" s="371"/>
      <c r="N14" s="371"/>
      <c r="O14" s="371"/>
      <c r="P14" s="372"/>
      <c r="Q14" s="372"/>
      <c r="R14" s="372"/>
      <c r="S14" s="371"/>
      <c r="T14" s="371"/>
      <c r="U14" s="371"/>
      <c r="V14" s="371"/>
      <c r="W14" s="371"/>
      <c r="X14" s="371"/>
      <c r="Y14" s="349"/>
      <c r="Z14" s="350"/>
      <c r="AA14" s="350"/>
      <c r="AB14" s="350"/>
      <c r="AC14" s="350"/>
      <c r="AD14" s="350"/>
      <c r="AE14" s="351"/>
    </row>
    <row r="15" spans="1:31" ht="14.25" customHeight="1" x14ac:dyDescent="0.2">
      <c r="A15" s="112"/>
      <c r="B15" s="459"/>
      <c r="C15" s="460"/>
      <c r="D15" s="238"/>
      <c r="E15" s="189"/>
      <c r="F15" s="394"/>
      <c r="G15" s="394"/>
      <c r="H15" s="283"/>
      <c r="I15" s="461"/>
      <c r="J15" s="461"/>
      <c r="K15" s="282"/>
      <c r="L15" s="371"/>
      <c r="M15" s="371"/>
      <c r="N15" s="371"/>
      <c r="O15" s="371"/>
      <c r="P15" s="372"/>
      <c r="Q15" s="372"/>
      <c r="R15" s="372"/>
      <c r="S15" s="371"/>
      <c r="T15" s="371"/>
      <c r="U15" s="371"/>
      <c r="V15" s="371"/>
      <c r="W15" s="371"/>
      <c r="X15" s="371"/>
      <c r="Y15" s="176"/>
      <c r="Z15" s="176"/>
      <c r="AA15" s="176"/>
      <c r="AB15" s="176"/>
      <c r="AC15" s="176"/>
      <c r="AD15" s="176"/>
      <c r="AE15" s="177"/>
    </row>
    <row r="16" spans="1:31" ht="14.25" customHeight="1" x14ac:dyDescent="0.25">
      <c r="A16" s="112"/>
      <c r="B16" s="284"/>
      <c r="C16" s="252"/>
      <c r="D16" s="252"/>
      <c r="E16" s="252"/>
      <c r="F16" s="170"/>
      <c r="G16" s="171"/>
      <c r="H16" s="285"/>
      <c r="I16" s="197"/>
      <c r="J16" s="197"/>
      <c r="K16" s="282"/>
      <c r="L16" s="371"/>
      <c r="M16" s="371"/>
      <c r="N16" s="371"/>
      <c r="O16" s="371"/>
      <c r="P16" s="372"/>
      <c r="Q16" s="372"/>
      <c r="R16" s="372"/>
      <c r="S16" s="371"/>
      <c r="T16" s="371"/>
      <c r="U16" s="371"/>
      <c r="V16" s="371"/>
      <c r="W16" s="371"/>
      <c r="X16" s="371"/>
      <c r="Y16" s="176"/>
      <c r="Z16" s="176"/>
      <c r="AA16" s="176"/>
      <c r="AB16" s="176"/>
      <c r="AC16" s="176"/>
      <c r="AD16" s="176"/>
      <c r="AE16" s="177"/>
    </row>
    <row r="17" spans="1:35" ht="14.25" customHeight="1" x14ac:dyDescent="0.2">
      <c r="A17" s="112"/>
      <c r="B17" s="206"/>
      <c r="C17" s="190"/>
      <c r="D17" s="287"/>
      <c r="E17" s="296"/>
      <c r="F17" s="170"/>
      <c r="G17" s="171"/>
      <c r="H17" s="285"/>
      <c r="I17" s="285"/>
      <c r="J17" s="197"/>
      <c r="K17" s="282"/>
      <c r="L17" s="371"/>
      <c r="M17" s="371"/>
      <c r="N17" s="371"/>
      <c r="O17" s="371"/>
      <c r="P17" s="372"/>
      <c r="Q17" s="372"/>
      <c r="R17" s="372"/>
      <c r="S17" s="154"/>
      <c r="T17" s="154"/>
      <c r="U17" s="154"/>
      <c r="V17" s="154"/>
      <c r="W17" s="154"/>
      <c r="X17" s="154"/>
      <c r="Y17" s="176"/>
      <c r="Z17" s="176"/>
      <c r="AA17" s="176"/>
      <c r="AB17" s="176"/>
      <c r="AC17" s="176"/>
      <c r="AD17" s="176"/>
      <c r="AE17" s="177"/>
      <c r="AF17" s="112"/>
      <c r="AG17" s="112"/>
    </row>
    <row r="18" spans="1:35" ht="15" customHeight="1" x14ac:dyDescent="0.25">
      <c r="A18" s="112"/>
      <c r="B18" s="286"/>
      <c r="C18" s="255"/>
      <c r="D18" s="255"/>
      <c r="E18" s="255"/>
      <c r="F18" s="255"/>
      <c r="G18" s="255"/>
      <c r="H18" s="255"/>
      <c r="I18" s="255"/>
      <c r="J18" s="285"/>
      <c r="K18" s="285"/>
      <c r="L18" s="241"/>
      <c r="M18" s="241"/>
      <c r="N18" s="241"/>
      <c r="O18" s="241"/>
      <c r="P18" s="241"/>
      <c r="Q18" s="241"/>
      <c r="R18" s="150"/>
      <c r="S18" s="241"/>
      <c r="T18" s="241"/>
      <c r="U18" s="241"/>
      <c r="V18" s="241"/>
      <c r="W18" s="150"/>
      <c r="X18" s="150"/>
      <c r="Y18" s="241"/>
      <c r="Z18" s="241"/>
      <c r="AA18" s="241"/>
      <c r="AB18" s="241"/>
      <c r="AC18" s="241"/>
      <c r="AD18" s="241"/>
      <c r="AE18" s="155"/>
      <c r="AF18" s="151"/>
      <c r="AG18" s="112"/>
    </row>
    <row r="19" spans="1:35" ht="11.25" customHeight="1" x14ac:dyDescent="0.25">
      <c r="A19" s="112"/>
      <c r="B19" s="286"/>
      <c r="C19" s="255"/>
      <c r="D19" s="255"/>
      <c r="E19" s="252"/>
      <c r="F19" s="252"/>
      <c r="G19" s="190"/>
      <c r="H19" s="255"/>
      <c r="I19" s="190"/>
      <c r="J19" s="190"/>
      <c r="K19" s="190"/>
      <c r="L19" s="159"/>
      <c r="M19" s="159"/>
      <c r="N19" s="159"/>
      <c r="O19" s="159"/>
      <c r="P19" s="159"/>
      <c r="Q19" s="159"/>
      <c r="R19" s="159"/>
      <c r="S19" s="159"/>
      <c r="T19" s="159"/>
      <c r="U19" s="159"/>
      <c r="V19" s="159"/>
      <c r="W19" s="159"/>
      <c r="X19" s="159"/>
      <c r="Y19" s="176"/>
      <c r="Z19" s="176"/>
      <c r="AA19" s="176"/>
      <c r="AB19" s="176"/>
      <c r="AC19" s="176"/>
      <c r="AD19" s="176"/>
      <c r="AE19" s="177"/>
      <c r="AF19" s="112"/>
      <c r="AG19" s="112"/>
    </row>
    <row r="20" spans="1:35" ht="15" x14ac:dyDescent="0.25">
      <c r="A20" s="112"/>
      <c r="B20" s="286"/>
      <c r="C20" s="255"/>
      <c r="D20" s="255"/>
      <c r="E20" s="255"/>
      <c r="F20" s="255"/>
      <c r="G20" s="500"/>
      <c r="H20" s="500"/>
      <c r="I20" s="500"/>
      <c r="J20" s="500"/>
      <c r="K20" s="254"/>
      <c r="L20" s="241"/>
      <c r="M20" s="241"/>
      <c r="N20" s="241"/>
      <c r="O20" s="241"/>
      <c r="P20" s="241"/>
      <c r="Q20" s="241"/>
      <c r="R20" s="150"/>
      <c r="S20" s="241"/>
      <c r="T20" s="241"/>
      <c r="U20" s="241"/>
      <c r="V20" s="241"/>
      <c r="W20" s="150"/>
      <c r="X20" s="150"/>
      <c r="Y20" s="241"/>
      <c r="Z20" s="241"/>
      <c r="AA20" s="241"/>
      <c r="AB20" s="241"/>
      <c r="AC20" s="241"/>
      <c r="AD20" s="241"/>
      <c r="AE20" s="155"/>
      <c r="AF20" s="112"/>
      <c r="AG20" s="112"/>
    </row>
    <row r="21" spans="1:35" ht="11.25" customHeight="1" x14ac:dyDescent="0.25">
      <c r="A21" s="112"/>
      <c r="B21" s="286"/>
      <c r="C21" s="255"/>
      <c r="D21" s="255"/>
      <c r="E21" s="273"/>
      <c r="F21" s="273"/>
      <c r="G21" s="256"/>
      <c r="H21" s="255"/>
      <c r="I21" s="256"/>
      <c r="J21" s="256"/>
      <c r="K21" s="256"/>
      <c r="L21" s="180"/>
      <c r="M21" s="180"/>
      <c r="N21" s="180"/>
      <c r="O21" s="180"/>
      <c r="P21" s="180"/>
      <c r="Q21" s="180"/>
      <c r="R21" s="180"/>
      <c r="S21" s="180"/>
      <c r="T21" s="180"/>
      <c r="U21" s="180"/>
      <c r="V21" s="180"/>
      <c r="W21" s="180"/>
      <c r="X21" s="180"/>
      <c r="Y21" s="180"/>
      <c r="Z21" s="180"/>
      <c r="AA21" s="180"/>
      <c r="AB21" s="180"/>
      <c r="AC21" s="180"/>
      <c r="AD21" s="180"/>
      <c r="AE21" s="181"/>
      <c r="AF21" s="112"/>
      <c r="AG21" s="112"/>
    </row>
    <row r="22" spans="1:35" ht="15" customHeight="1" x14ac:dyDescent="0.25">
      <c r="A22" s="112"/>
      <c r="B22" s="286"/>
      <c r="C22" s="255"/>
      <c r="D22" s="255"/>
      <c r="E22" s="273"/>
      <c r="F22" s="273"/>
      <c r="G22" s="502"/>
      <c r="H22" s="502"/>
      <c r="I22" s="256"/>
      <c r="J22" s="256"/>
      <c r="K22" s="256"/>
      <c r="L22" s="250"/>
      <c r="M22" s="250"/>
      <c r="N22" s="299"/>
      <c r="O22" s="299"/>
      <c r="P22" s="299"/>
      <c r="Q22" s="299"/>
      <c r="R22" s="299"/>
      <c r="S22" s="299"/>
      <c r="T22" s="299"/>
      <c r="U22" s="299"/>
      <c r="V22" s="299"/>
      <c r="W22" s="299"/>
      <c r="X22" s="299"/>
      <c r="Y22" s="250"/>
      <c r="Z22" s="250"/>
      <c r="AA22" s="180"/>
      <c r="AB22" s="180"/>
      <c r="AC22" s="180"/>
      <c r="AD22" s="180"/>
      <c r="AE22" s="181"/>
      <c r="AF22" s="112"/>
      <c r="AG22" s="112"/>
    </row>
    <row r="23" spans="1:35" ht="11.25" customHeight="1" x14ac:dyDescent="0.25">
      <c r="A23" s="112"/>
      <c r="B23" s="253"/>
      <c r="C23" s="255"/>
      <c r="D23" s="255"/>
      <c r="E23" s="252"/>
      <c r="F23" s="272"/>
      <c r="G23" s="294"/>
      <c r="H23" s="271"/>
      <c r="I23" s="272"/>
      <c r="J23" s="272"/>
      <c r="K23" s="257"/>
      <c r="L23" s="185"/>
      <c r="M23" s="185"/>
      <c r="N23" s="185"/>
      <c r="O23" s="185"/>
      <c r="P23" s="185"/>
      <c r="Q23" s="185"/>
      <c r="R23" s="185"/>
      <c r="S23" s="185"/>
      <c r="T23" s="185"/>
      <c r="U23" s="185"/>
      <c r="V23" s="185"/>
      <c r="W23" s="185"/>
      <c r="X23" s="185"/>
      <c r="Y23" s="185"/>
      <c r="Z23" s="185"/>
      <c r="AA23" s="185"/>
      <c r="AB23" s="185"/>
      <c r="AC23" s="185"/>
      <c r="AD23" s="185"/>
      <c r="AE23" s="229"/>
      <c r="AF23" s="112"/>
      <c r="AG23" s="112"/>
      <c r="AH23" s="158"/>
    </row>
    <row r="24" spans="1:35" ht="15" x14ac:dyDescent="0.25">
      <c r="A24" s="112"/>
      <c r="B24" s="203"/>
      <c r="C24" s="255"/>
      <c r="D24" s="255"/>
      <c r="E24" s="272"/>
      <c r="F24" s="272"/>
      <c r="G24" s="272"/>
      <c r="H24" s="272"/>
      <c r="I24" s="272"/>
      <c r="J24" s="272"/>
      <c r="K24" s="272"/>
      <c r="L24" s="251"/>
      <c r="M24" s="251"/>
      <c r="N24" s="251"/>
      <c r="O24" s="251"/>
      <c r="P24" s="251"/>
      <c r="Q24" s="251"/>
      <c r="R24" s="251"/>
      <c r="S24" s="251"/>
      <c r="T24" s="251"/>
      <c r="U24" s="251"/>
      <c r="V24" s="251"/>
      <c r="W24" s="251"/>
      <c r="X24" s="251"/>
      <c r="Y24" s="251"/>
      <c r="Z24" s="251"/>
      <c r="AA24" s="201"/>
      <c r="AB24" s="201"/>
      <c r="AC24" s="201"/>
      <c r="AD24" s="201"/>
      <c r="AE24" s="208"/>
      <c r="AF24" s="112"/>
      <c r="AG24" s="112"/>
    </row>
    <row r="25" spans="1:35" ht="11.25" customHeight="1" x14ac:dyDescent="0.25">
      <c r="A25" s="112"/>
      <c r="B25" s="203"/>
      <c r="C25" s="300"/>
      <c r="D25" s="300"/>
      <c r="E25" s="252"/>
      <c r="F25" s="255"/>
      <c r="G25" s="271"/>
      <c r="H25" s="271"/>
      <c r="I25" s="272"/>
      <c r="J25" s="272"/>
      <c r="K25" s="272"/>
      <c r="L25" s="251"/>
      <c r="M25" s="251"/>
      <c r="N25" s="251"/>
      <c r="O25" s="251"/>
      <c r="P25" s="251"/>
      <c r="Q25" s="251"/>
      <c r="R25" s="251"/>
      <c r="S25" s="251"/>
      <c r="T25" s="251"/>
      <c r="U25" s="251"/>
      <c r="V25" s="251"/>
      <c r="W25" s="251"/>
      <c r="X25" s="251"/>
      <c r="Y25" s="251"/>
      <c r="Z25" s="251"/>
      <c r="AA25" s="201"/>
      <c r="AB25" s="201"/>
      <c r="AC25" s="201"/>
      <c r="AD25" s="201"/>
      <c r="AE25" s="208"/>
      <c r="AF25" s="112"/>
      <c r="AG25" s="112"/>
    </row>
    <row r="26" spans="1:35" ht="15" customHeight="1" x14ac:dyDescent="0.25">
      <c r="A26" s="112"/>
      <c r="B26" s="204"/>
      <c r="C26" s="300"/>
      <c r="D26" s="300"/>
      <c r="E26" s="255"/>
      <c r="F26" s="255"/>
      <c r="G26" s="255"/>
      <c r="H26" s="255"/>
      <c r="I26" s="272"/>
      <c r="J26" s="272"/>
      <c r="K26" s="272"/>
      <c r="L26" s="301"/>
      <c r="M26" s="301"/>
      <c r="N26" s="301"/>
      <c r="O26" s="301"/>
      <c r="P26" s="301"/>
      <c r="Q26" s="301"/>
      <c r="R26" s="301"/>
      <c r="S26" s="301"/>
      <c r="T26" s="301"/>
      <c r="U26" s="252"/>
      <c r="V26" s="252"/>
      <c r="W26" s="252"/>
      <c r="X26" s="252"/>
      <c r="Y26" s="252"/>
      <c r="Z26" s="252"/>
      <c r="AA26" s="150"/>
      <c r="AB26" s="150"/>
      <c r="AC26" s="150"/>
      <c r="AD26" s="150"/>
      <c r="AE26" s="209"/>
      <c r="AF26" s="112"/>
      <c r="AG26" s="112"/>
    </row>
    <row r="27" spans="1:35" ht="11.25" customHeight="1" x14ac:dyDescent="0.25">
      <c r="A27" s="112"/>
      <c r="B27" s="205"/>
      <c r="C27" s="499" t="s">
        <v>52</v>
      </c>
      <c r="D27" s="499"/>
      <c r="E27" s="257"/>
      <c r="F27" s="260"/>
      <c r="G27" s="260"/>
      <c r="H27" s="269"/>
      <c r="I27" s="269"/>
      <c r="J27" s="269"/>
      <c r="K27" s="505" t="s">
        <v>44</v>
      </c>
      <c r="L27" s="505"/>
      <c r="M27" s="302"/>
      <c r="N27" s="302"/>
      <c r="O27" s="302"/>
      <c r="P27" s="302"/>
      <c r="Q27" s="302"/>
      <c r="R27" s="302"/>
      <c r="S27" s="302"/>
      <c r="T27" s="302"/>
      <c r="U27" s="199"/>
      <c r="V27" s="199"/>
      <c r="W27" s="199"/>
      <c r="X27" s="199"/>
      <c r="Y27" s="199"/>
      <c r="Z27" s="199"/>
      <c r="AA27" s="200"/>
      <c r="AB27" s="200"/>
      <c r="AC27" s="200"/>
      <c r="AD27" s="200"/>
      <c r="AE27" s="210"/>
      <c r="AF27" s="112"/>
      <c r="AG27" s="112"/>
      <c r="AH27" s="158"/>
      <c r="AI27" s="156"/>
    </row>
    <row r="28" spans="1:35" ht="15" customHeight="1" x14ac:dyDescent="0.25">
      <c r="A28" s="112"/>
      <c r="B28" s="206"/>
      <c r="C28" s="499"/>
      <c r="D28" s="499"/>
      <c r="E28" s="503">
        <v>12</v>
      </c>
      <c r="F28" s="503"/>
      <c r="G28" s="479" t="s">
        <v>51</v>
      </c>
      <c r="H28" s="479"/>
      <c r="I28" s="479"/>
      <c r="J28" s="269"/>
      <c r="K28" s="505"/>
      <c r="L28" s="505"/>
      <c r="M28" s="506">
        <f>IF(ISBLANK(E28),"",IF(ISBLANK(E30),"",E28*E30))</f>
        <v>12000</v>
      </c>
      <c r="N28" s="506"/>
      <c r="O28" s="506"/>
      <c r="P28" s="506"/>
      <c r="Q28" s="508" t="s">
        <v>41</v>
      </c>
      <c r="R28" s="508"/>
      <c r="S28" s="508"/>
      <c r="T28" s="508"/>
      <c r="U28" s="197"/>
      <c r="V28" s="197"/>
      <c r="W28" s="197"/>
      <c r="X28" s="197"/>
      <c r="Y28" s="197"/>
      <c r="Z28" s="197"/>
      <c r="AA28" s="200"/>
      <c r="AB28" s="200"/>
      <c r="AC28" s="200"/>
      <c r="AD28" s="200"/>
      <c r="AE28" s="210"/>
      <c r="AF28" s="112"/>
      <c r="AG28" s="112"/>
      <c r="AH28" s="158"/>
      <c r="AI28" s="156"/>
    </row>
    <row r="29" spans="1:35" ht="11.25" customHeight="1" x14ac:dyDescent="0.25">
      <c r="A29" s="112"/>
      <c r="B29" s="206"/>
      <c r="C29" s="501" t="s">
        <v>53</v>
      </c>
      <c r="D29" s="501"/>
      <c r="E29" s="262"/>
      <c r="F29" s="260"/>
      <c r="G29" s="260"/>
      <c r="H29" s="265"/>
      <c r="I29" s="263"/>
      <c r="J29" s="263"/>
      <c r="K29" s="499" t="s">
        <v>45</v>
      </c>
      <c r="L29" s="499"/>
      <c r="M29" s="303"/>
      <c r="N29" s="303"/>
      <c r="O29" s="303"/>
      <c r="P29" s="303"/>
      <c r="Q29" s="303"/>
      <c r="R29" s="303"/>
      <c r="S29" s="304"/>
      <c r="T29" s="304"/>
      <c r="U29" s="200"/>
      <c r="V29" s="200"/>
      <c r="W29" s="200"/>
      <c r="X29" s="200"/>
      <c r="Y29" s="200"/>
      <c r="Z29" s="200"/>
      <c r="AA29" s="200"/>
      <c r="AB29" s="200"/>
      <c r="AC29" s="200"/>
      <c r="AD29" s="200"/>
      <c r="AE29" s="210"/>
      <c r="AF29" s="112"/>
      <c r="AG29" s="112"/>
      <c r="AH29" s="158"/>
      <c r="AI29" s="156"/>
    </row>
    <row r="30" spans="1:35" ht="15" customHeight="1" x14ac:dyDescent="0.25">
      <c r="A30" s="112"/>
      <c r="B30" s="206"/>
      <c r="C30" s="501"/>
      <c r="D30" s="501"/>
      <c r="E30" s="504">
        <v>1000</v>
      </c>
      <c r="F30" s="504"/>
      <c r="G30" s="478" t="s">
        <v>34</v>
      </c>
      <c r="H30" s="478"/>
      <c r="I30" s="478"/>
      <c r="J30" s="272"/>
      <c r="K30" s="499"/>
      <c r="L30" s="499"/>
      <c r="M30" s="507">
        <f>IF(ISBLANK(E28),"",IF(ISBLANK(E30),"",ROUNDUP((0.5*E28+0.75)*E30/27,0)))</f>
        <v>250</v>
      </c>
      <c r="N30" s="507"/>
      <c r="O30" s="507"/>
      <c r="P30" s="507"/>
      <c r="Q30" s="479" t="s">
        <v>42</v>
      </c>
      <c r="R30" s="479"/>
      <c r="S30" s="479"/>
      <c r="T30" s="479"/>
      <c r="U30" s="251"/>
      <c r="V30" s="251"/>
      <c r="W30" s="251"/>
      <c r="X30" s="251"/>
      <c r="Y30" s="251"/>
      <c r="Z30" s="251"/>
      <c r="AA30" s="200"/>
      <c r="AB30" s="200"/>
      <c r="AC30" s="200"/>
      <c r="AD30" s="200"/>
      <c r="AE30" s="210"/>
      <c r="AF30" s="112"/>
      <c r="AG30" s="112"/>
      <c r="AH30" s="158"/>
      <c r="AI30" s="156"/>
    </row>
    <row r="31" spans="1:35" ht="14.25" customHeight="1" x14ac:dyDescent="0.25">
      <c r="A31" s="112"/>
      <c r="B31" s="206"/>
      <c r="C31" s="266"/>
      <c r="D31" s="259"/>
      <c r="E31" s="267"/>
      <c r="F31" s="267"/>
      <c r="G31" s="267"/>
      <c r="H31" s="481"/>
      <c r="I31" s="481"/>
      <c r="J31" s="481"/>
      <c r="K31" s="481"/>
      <c r="L31" s="251"/>
      <c r="M31" s="251"/>
      <c r="N31" s="251"/>
      <c r="O31" s="251"/>
      <c r="P31" s="251"/>
      <c r="Q31" s="251"/>
      <c r="R31" s="251"/>
      <c r="S31" s="251"/>
      <c r="T31" s="251"/>
      <c r="U31" s="251"/>
      <c r="V31" s="251"/>
      <c r="W31" s="251"/>
      <c r="X31" s="251"/>
      <c r="Y31" s="251"/>
      <c r="Z31" s="251"/>
      <c r="AA31" s="198"/>
      <c r="AB31" s="198"/>
      <c r="AC31" s="198"/>
      <c r="AD31" s="200"/>
      <c r="AE31" s="210"/>
      <c r="AF31" s="112"/>
      <c r="AG31" s="112"/>
      <c r="AH31" s="158"/>
      <c r="AI31" s="156"/>
    </row>
    <row r="32" spans="1:35" ht="14.25" customHeight="1" x14ac:dyDescent="0.25">
      <c r="A32" s="112"/>
      <c r="B32" s="206"/>
      <c r="C32" s="492" t="s">
        <v>54</v>
      </c>
      <c r="D32" s="492"/>
      <c r="E32" s="493" t="s">
        <v>64</v>
      </c>
      <c r="F32" s="493"/>
      <c r="G32" s="494" t="s">
        <v>55</v>
      </c>
      <c r="H32" s="494"/>
      <c r="I32" s="168"/>
      <c r="J32" s="168"/>
      <c r="K32" s="240"/>
      <c r="L32" s="240"/>
      <c r="M32" s="240"/>
      <c r="N32" s="240"/>
      <c r="O32" s="240"/>
      <c r="P32" s="240"/>
      <c r="Q32" s="240"/>
      <c r="R32" s="168"/>
      <c r="S32" s="268"/>
      <c r="T32" s="268"/>
      <c r="U32" s="274"/>
      <c r="V32" s="268"/>
      <c r="W32" s="268"/>
      <c r="X32" s="268"/>
      <c r="Y32" s="268"/>
      <c r="Z32" s="268"/>
      <c r="AA32" s="268"/>
      <c r="AB32" s="268"/>
      <c r="AC32" s="268"/>
      <c r="AD32" s="200"/>
      <c r="AE32" s="210"/>
      <c r="AF32" s="112"/>
      <c r="AG32" s="112"/>
      <c r="AH32" s="158"/>
      <c r="AI32" s="156"/>
    </row>
    <row r="33" spans="1:35" ht="15" customHeight="1" x14ac:dyDescent="0.2">
      <c r="A33" s="112"/>
      <c r="B33" s="206"/>
      <c r="C33" s="240"/>
      <c r="D33" s="240"/>
      <c r="S33" s="199"/>
      <c r="T33" s="199"/>
      <c r="U33" s="199"/>
      <c r="V33" s="199"/>
      <c r="W33" s="199"/>
      <c r="X33" s="199"/>
      <c r="Y33" s="199"/>
      <c r="Z33" s="199"/>
      <c r="AA33" s="230"/>
      <c r="AB33" s="230"/>
      <c r="AC33" s="230"/>
      <c r="AD33" s="200"/>
      <c r="AE33" s="210"/>
      <c r="AF33" s="112"/>
      <c r="AG33" s="112"/>
      <c r="AH33" s="158"/>
      <c r="AI33" s="156"/>
    </row>
    <row r="34" spans="1:35" ht="18.75" customHeight="1" x14ac:dyDescent="0.2">
      <c r="A34" s="112"/>
      <c r="B34" s="206"/>
      <c r="C34" s="240"/>
      <c r="D34" s="240"/>
      <c r="E34" s="486" t="s">
        <v>46</v>
      </c>
      <c r="F34" s="486"/>
      <c r="G34" s="486" t="s">
        <v>47</v>
      </c>
      <c r="H34" s="486"/>
      <c r="I34" s="486" t="s">
        <v>48</v>
      </c>
      <c r="J34" s="486"/>
      <c r="K34" s="486"/>
      <c r="L34" s="486"/>
      <c r="M34" s="486"/>
      <c r="N34" s="486"/>
      <c r="O34" s="486"/>
      <c r="P34" s="486"/>
      <c r="Q34" s="486"/>
      <c r="R34" s="486"/>
      <c r="S34" s="197"/>
      <c r="T34" s="197"/>
      <c r="U34" s="197"/>
      <c r="V34" s="197"/>
      <c r="W34" s="197"/>
      <c r="X34" s="197"/>
      <c r="Y34" s="197"/>
      <c r="Z34" s="197"/>
      <c r="AA34" s="200"/>
      <c r="AB34" s="200"/>
      <c r="AC34" s="200"/>
      <c r="AD34" s="200"/>
      <c r="AE34" s="210"/>
      <c r="AF34" s="112"/>
      <c r="AG34" s="112"/>
      <c r="AH34" s="158"/>
      <c r="AI34" s="156"/>
    </row>
    <row r="35" spans="1:35" ht="18.75" customHeight="1" x14ac:dyDescent="0.2">
      <c r="A35" s="112"/>
      <c r="B35" s="206"/>
      <c r="C35" s="240"/>
      <c r="D35" s="240"/>
      <c r="E35" s="495">
        <v>1</v>
      </c>
      <c r="F35" s="496"/>
      <c r="G35" s="497" t="s">
        <v>23</v>
      </c>
      <c r="H35" s="498"/>
      <c r="I35" s="487" t="s">
        <v>49</v>
      </c>
      <c r="J35" s="488"/>
      <c r="K35" s="488"/>
      <c r="L35" s="488"/>
      <c r="M35" s="488"/>
      <c r="N35" s="488"/>
      <c r="O35" s="488"/>
      <c r="P35" s="488"/>
      <c r="Q35" s="488"/>
      <c r="R35" s="489"/>
      <c r="S35" s="197"/>
      <c r="T35" s="197"/>
      <c r="U35" s="197"/>
      <c r="V35" s="197"/>
      <c r="W35" s="197"/>
      <c r="X35" s="197"/>
      <c r="Y35" s="197"/>
      <c r="Z35" s="197"/>
      <c r="AA35" s="200"/>
      <c r="AB35" s="200"/>
      <c r="AC35" s="200"/>
      <c r="AD35" s="200"/>
      <c r="AE35" s="210"/>
      <c r="AF35" s="112"/>
      <c r="AG35" s="112"/>
      <c r="AH35" s="158"/>
      <c r="AI35" s="156"/>
    </row>
    <row r="36" spans="1:35" ht="18.75" customHeight="1" x14ac:dyDescent="0.2">
      <c r="A36" s="112"/>
      <c r="B36" s="207" t="str">
        <f>IF(AND(ISNUMBER(#REF!),ISNUMBER(F27),ISNUMBER(K27)),MIN(AJ31:AJ37),"")</f>
        <v/>
      </c>
      <c r="C36" s="240"/>
      <c r="D36" s="240"/>
      <c r="E36" s="466" t="str">
        <f>IF(ISBLANK(E28),"",IF(ISBLANK(E30),"",IF(E32="B","0",IF(E32="C",M28,""))))</f>
        <v>0</v>
      </c>
      <c r="F36" s="467"/>
      <c r="G36" s="464" t="s">
        <v>41</v>
      </c>
      <c r="H36" s="465"/>
      <c r="I36" s="487" t="s">
        <v>67</v>
      </c>
      <c r="J36" s="488"/>
      <c r="K36" s="488"/>
      <c r="L36" s="488"/>
      <c r="M36" s="488"/>
      <c r="N36" s="488"/>
      <c r="O36" s="488"/>
      <c r="P36" s="488"/>
      <c r="Q36" s="488"/>
      <c r="R36" s="489"/>
      <c r="S36" s="251"/>
      <c r="T36" s="251"/>
      <c r="U36" s="251"/>
      <c r="V36" s="251"/>
      <c r="W36" s="251"/>
      <c r="X36" s="251"/>
      <c r="Y36" s="251"/>
      <c r="Z36" s="251"/>
      <c r="AA36" s="176"/>
      <c r="AB36" s="176"/>
      <c r="AC36" s="176"/>
      <c r="AD36" s="176"/>
      <c r="AE36" s="177"/>
      <c r="AF36" s="112"/>
      <c r="AG36" s="112"/>
      <c r="AH36" s="158"/>
      <c r="AI36" s="156"/>
    </row>
    <row r="37" spans="1:35" ht="18.75" customHeight="1" x14ac:dyDescent="0.25">
      <c r="A37" s="112"/>
      <c r="B37" s="207"/>
      <c r="C37" s="266"/>
      <c r="D37" s="325"/>
      <c r="E37" s="466">
        <f>IF(ISBLANK(E28),"",IF(ISBLANK(E30),"",M30))</f>
        <v>250</v>
      </c>
      <c r="F37" s="467"/>
      <c r="G37" s="464" t="s">
        <v>42</v>
      </c>
      <c r="H37" s="465"/>
      <c r="I37" s="487" t="s">
        <v>50</v>
      </c>
      <c r="J37" s="488"/>
      <c r="K37" s="488"/>
      <c r="L37" s="488"/>
      <c r="M37" s="488"/>
      <c r="N37" s="488"/>
      <c r="O37" s="488"/>
      <c r="P37" s="488"/>
      <c r="Q37" s="488"/>
      <c r="R37" s="489"/>
      <c r="S37" s="251"/>
      <c r="T37" s="251"/>
      <c r="U37" s="251"/>
      <c r="V37" s="251"/>
      <c r="W37" s="251"/>
      <c r="X37" s="251"/>
      <c r="Y37" s="251"/>
      <c r="Z37" s="251"/>
      <c r="AA37" s="176"/>
      <c r="AB37" s="176"/>
      <c r="AC37" s="176"/>
      <c r="AD37" s="176"/>
      <c r="AE37" s="177"/>
      <c r="AF37" s="112"/>
      <c r="AG37" s="112"/>
      <c r="AH37" s="158"/>
      <c r="AI37" s="156"/>
    </row>
    <row r="38" spans="1:35" ht="18.75" customHeight="1" x14ac:dyDescent="0.25">
      <c r="A38" s="112"/>
      <c r="B38" s="207"/>
      <c r="C38" s="268"/>
      <c r="D38" s="326"/>
      <c r="E38" s="490"/>
      <c r="F38" s="490"/>
      <c r="G38" s="491"/>
      <c r="H38" s="491"/>
      <c r="I38" s="491"/>
      <c r="J38" s="491"/>
      <c r="K38" s="491"/>
      <c r="L38" s="491"/>
      <c r="M38" s="491"/>
      <c r="N38" s="491"/>
      <c r="O38" s="491"/>
      <c r="P38" s="491"/>
      <c r="Q38" s="491"/>
      <c r="R38" s="491"/>
      <c r="S38" s="252"/>
      <c r="T38" s="252"/>
      <c r="U38" s="252"/>
      <c r="V38" s="252"/>
      <c r="W38" s="252"/>
      <c r="X38" s="252"/>
      <c r="Y38" s="252"/>
      <c r="Z38" s="252"/>
      <c r="AA38" s="176"/>
      <c r="AB38" s="176"/>
      <c r="AC38" s="176"/>
      <c r="AD38" s="176"/>
      <c r="AE38" s="177"/>
      <c r="AF38" s="112"/>
      <c r="AG38" s="112"/>
      <c r="AH38" s="157"/>
      <c r="AI38" s="156"/>
    </row>
    <row r="39" spans="1:35" ht="14.25" customHeight="1" x14ac:dyDescent="0.25">
      <c r="A39" s="112"/>
      <c r="B39" s="207"/>
      <c r="C39" s="258"/>
      <c r="D39" s="259"/>
      <c r="E39" s="257"/>
      <c r="F39" s="264"/>
      <c r="G39" s="264"/>
      <c r="H39" s="480"/>
      <c r="I39" s="480"/>
      <c r="J39" s="480"/>
      <c r="K39" s="480"/>
      <c r="L39" s="197"/>
      <c r="M39" s="199"/>
      <c r="N39" s="199"/>
      <c r="O39" s="199"/>
      <c r="P39" s="199"/>
      <c r="Q39" s="199"/>
      <c r="R39" s="199"/>
      <c r="S39" s="199"/>
      <c r="T39" s="199"/>
      <c r="U39" s="199"/>
      <c r="V39" s="199"/>
      <c r="W39" s="199"/>
      <c r="X39" s="199"/>
      <c r="Y39" s="199"/>
      <c r="Z39" s="199"/>
      <c r="AA39" s="176"/>
      <c r="AB39" s="176"/>
      <c r="AC39" s="176"/>
      <c r="AD39" s="176"/>
      <c r="AE39" s="177"/>
      <c r="AF39" s="112"/>
      <c r="AG39" s="112"/>
    </row>
    <row r="40" spans="1:35" ht="14.25" customHeight="1" x14ac:dyDescent="0.25">
      <c r="A40" s="112"/>
      <c r="B40" s="207"/>
      <c r="C40" s="261"/>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176"/>
      <c r="AD40" s="176"/>
      <c r="AE40" s="177"/>
      <c r="AF40" s="139"/>
      <c r="AG40" s="112"/>
      <c r="AI40" s="156"/>
    </row>
    <row r="41" spans="1:35" ht="15" x14ac:dyDescent="0.25">
      <c r="A41" s="112"/>
      <c r="B41" s="207"/>
      <c r="C41" s="270"/>
      <c r="D41" s="485"/>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176"/>
      <c r="AD41" s="176"/>
      <c r="AE41" s="177"/>
      <c r="AF41" s="139"/>
      <c r="AG41" s="112"/>
      <c r="AI41" s="324"/>
    </row>
    <row r="42" spans="1:35" ht="15" x14ac:dyDescent="0.25">
      <c r="A42" s="112"/>
      <c r="B42" s="207"/>
      <c r="C42" s="270"/>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176"/>
      <c r="AD42" s="176"/>
      <c r="AE42" s="177"/>
      <c r="AF42" s="139"/>
      <c r="AG42" s="112"/>
    </row>
    <row r="43" spans="1:35" ht="8.25" customHeight="1" x14ac:dyDescent="0.25">
      <c r="A43" s="112"/>
      <c r="B43" s="207"/>
      <c r="C43" s="270"/>
      <c r="D43" s="485"/>
      <c r="E43" s="485"/>
      <c r="F43" s="485"/>
      <c r="G43" s="485"/>
      <c r="H43" s="485"/>
      <c r="I43" s="485"/>
      <c r="J43" s="485"/>
      <c r="K43" s="485"/>
      <c r="L43" s="485"/>
      <c r="M43" s="485"/>
      <c r="N43" s="485"/>
      <c r="O43" s="485"/>
      <c r="P43" s="485"/>
      <c r="Q43" s="485"/>
      <c r="R43" s="485"/>
      <c r="S43" s="485"/>
      <c r="T43" s="485"/>
      <c r="U43" s="485"/>
      <c r="V43" s="485"/>
      <c r="W43" s="485"/>
      <c r="X43" s="485"/>
      <c r="Y43" s="485"/>
      <c r="Z43" s="485"/>
      <c r="AA43" s="485"/>
      <c r="AB43" s="485"/>
      <c r="AC43" s="176"/>
      <c r="AD43" s="176"/>
      <c r="AE43" s="177"/>
      <c r="AF43" s="139"/>
      <c r="AG43" s="112"/>
    </row>
    <row r="44" spans="1:35" ht="15" customHeight="1" x14ac:dyDescent="0.25">
      <c r="A44" s="112"/>
      <c r="B44" s="207"/>
      <c r="C44" s="271"/>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198"/>
      <c r="AD44" s="176"/>
      <c r="AE44" s="177"/>
      <c r="AF44" s="139"/>
      <c r="AG44" s="112"/>
    </row>
    <row r="45" spans="1:35" ht="15" customHeight="1" x14ac:dyDescent="0.2">
      <c r="A45" s="112"/>
      <c r="B45" s="207"/>
      <c r="C45" s="198"/>
      <c r="D45" s="485"/>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198"/>
      <c r="AD45" s="176"/>
      <c r="AE45" s="177"/>
      <c r="AF45" s="139"/>
      <c r="AG45" s="112"/>
    </row>
    <row r="46" spans="1:35" ht="14.25" customHeight="1" x14ac:dyDescent="0.2">
      <c r="A46" s="112"/>
      <c r="B46" s="207"/>
      <c r="C46" s="246"/>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230"/>
      <c r="AD46" s="176"/>
      <c r="AE46" s="177"/>
      <c r="AF46" s="139"/>
      <c r="AG46" s="112"/>
    </row>
    <row r="47" spans="1:35" ht="14.25" customHeight="1" x14ac:dyDescent="0.2">
      <c r="A47" s="112"/>
      <c r="B47" s="207"/>
      <c r="C47" s="246"/>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200"/>
      <c r="AD47" s="176"/>
      <c r="AE47" s="177"/>
      <c r="AF47" s="139"/>
      <c r="AG47" s="112"/>
    </row>
    <row r="48" spans="1:35" ht="11.25" customHeight="1" x14ac:dyDescent="0.2">
      <c r="A48" s="401"/>
      <c r="B48" s="207"/>
      <c r="C48" s="176"/>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176"/>
      <c r="AD48" s="176"/>
      <c r="AE48" s="177"/>
      <c r="AF48" s="139"/>
      <c r="AG48" s="112"/>
    </row>
    <row r="49" spans="1:33" ht="7.5" customHeight="1" x14ac:dyDescent="0.2">
      <c r="A49" s="401"/>
      <c r="B49" s="151"/>
      <c r="C49" s="154"/>
      <c r="D49" s="485"/>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153"/>
      <c r="AD49" s="153"/>
      <c r="AE49" s="152"/>
      <c r="AF49" s="139"/>
      <c r="AG49" s="112"/>
    </row>
    <row r="50" spans="1:33" ht="6" customHeight="1" x14ac:dyDescent="0.2">
      <c r="A50" s="401"/>
      <c r="B50" s="151"/>
      <c r="C50" s="154"/>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153"/>
      <c r="AD50" s="153"/>
      <c r="AE50" s="152"/>
      <c r="AF50" s="139"/>
      <c r="AG50" s="112"/>
    </row>
    <row r="51" spans="1:33" ht="8.25" customHeight="1" x14ac:dyDescent="0.2">
      <c r="A51" s="401"/>
      <c r="B51" s="151"/>
      <c r="C51" s="150"/>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5"/>
      <c r="AC51" s="148"/>
      <c r="AD51" s="148"/>
      <c r="AE51" s="147"/>
      <c r="AF51" s="139"/>
      <c r="AG51" s="112"/>
    </row>
    <row r="52" spans="1:33" ht="9" customHeight="1" thickBot="1" x14ac:dyDescent="0.25">
      <c r="A52" s="401"/>
      <c r="B52" s="146"/>
      <c r="C52" s="143"/>
      <c r="D52" s="143"/>
      <c r="E52" s="143"/>
      <c r="F52" s="143"/>
      <c r="G52" s="143"/>
      <c r="H52" s="145"/>
      <c r="I52" s="144"/>
      <c r="J52" s="143"/>
      <c r="K52" s="142"/>
      <c r="L52" s="142"/>
      <c r="M52" s="141"/>
      <c r="N52" s="141"/>
      <c r="O52" s="141"/>
      <c r="P52" s="141"/>
      <c r="Q52" s="141"/>
      <c r="R52" s="141"/>
      <c r="S52" s="141"/>
      <c r="T52" s="141"/>
      <c r="U52" s="141"/>
      <c r="V52" s="141"/>
      <c r="W52" s="141"/>
      <c r="X52" s="141"/>
      <c r="Y52" s="141"/>
      <c r="Z52" s="141"/>
      <c r="AA52" s="141"/>
      <c r="AB52" s="141"/>
      <c r="AC52" s="141"/>
      <c r="AD52" s="141"/>
      <c r="AE52" s="140"/>
      <c r="AF52" s="139"/>
      <c r="AG52" s="112"/>
    </row>
    <row r="53" spans="1:33" ht="9" customHeight="1" x14ac:dyDescent="0.2">
      <c r="A53" s="401"/>
      <c r="B53" s="129"/>
      <c r="C53" s="95"/>
      <c r="D53" s="95"/>
      <c r="E53" s="95"/>
      <c r="F53" s="95"/>
      <c r="G53" s="407" t="str">
        <f>IF(ISBLANK(Cover!E14),"",UPPER(Cover!E14))</f>
        <v>LANDOWNER</v>
      </c>
      <c r="H53" s="408"/>
      <c r="I53" s="408"/>
      <c r="J53" s="408"/>
      <c r="K53" s="408"/>
      <c r="L53" s="408"/>
      <c r="M53" s="408"/>
      <c r="N53" s="409"/>
      <c r="O53" s="413" t="s">
        <v>32</v>
      </c>
      <c r="P53" s="414"/>
      <c r="Q53" s="414"/>
      <c r="R53" s="417"/>
      <c r="S53" s="417"/>
      <c r="T53" s="417"/>
      <c r="U53" s="417"/>
      <c r="V53" s="133"/>
      <c r="W53" s="419" t="s">
        <v>31</v>
      </c>
      <c r="X53" s="419"/>
      <c r="Y53" s="419"/>
      <c r="Z53" s="138"/>
      <c r="AA53" s="420" t="s">
        <v>30</v>
      </c>
      <c r="AB53" s="421"/>
      <c r="AC53" s="421"/>
      <c r="AD53" s="421"/>
      <c r="AE53" s="422"/>
      <c r="AF53" s="137"/>
      <c r="AG53" s="1"/>
    </row>
    <row r="54" spans="1:33" ht="12" customHeight="1" x14ac:dyDescent="0.2">
      <c r="A54" s="401"/>
      <c r="B54" s="129"/>
      <c r="C54" s="95"/>
      <c r="D54" s="95"/>
      <c r="E54" s="95"/>
      <c r="F54" s="95"/>
      <c r="G54" s="410"/>
      <c r="H54" s="411"/>
      <c r="I54" s="411"/>
      <c r="J54" s="411"/>
      <c r="K54" s="411"/>
      <c r="L54" s="411"/>
      <c r="M54" s="411"/>
      <c r="N54" s="412"/>
      <c r="O54" s="415"/>
      <c r="P54" s="416"/>
      <c r="Q54" s="416"/>
      <c r="R54" s="418"/>
      <c r="S54" s="418"/>
      <c r="T54" s="418"/>
      <c r="U54" s="418"/>
      <c r="V54" s="95"/>
      <c r="W54" s="423">
        <f ca="1">TODAY()</f>
        <v>43914</v>
      </c>
      <c r="X54" s="423"/>
      <c r="Y54" s="423"/>
      <c r="Z54" s="135"/>
      <c r="AA54" s="424"/>
      <c r="AB54" s="425"/>
      <c r="AC54" s="425"/>
      <c r="AD54" s="425"/>
      <c r="AE54" s="426"/>
      <c r="AF54" s="1"/>
    </row>
    <row r="55" spans="1:33" ht="9" customHeight="1" x14ac:dyDescent="0.2">
      <c r="A55" s="401"/>
      <c r="B55" s="129"/>
      <c r="C55" s="95"/>
      <c r="D55" s="95"/>
      <c r="E55" s="95"/>
      <c r="F55" s="95"/>
      <c r="G55" s="482" t="str">
        <f>IF(ISBLANK(Cover!G21),"",CONCATENATE(Cover!G21," County "))</f>
        <v xml:space="preserve">C County </v>
      </c>
      <c r="H55" s="483"/>
      <c r="I55" s="483"/>
      <c r="J55" s="483"/>
      <c r="K55" s="483"/>
      <c r="L55" s="483"/>
      <c r="M55" s="483"/>
      <c r="N55" s="484"/>
      <c r="O55" s="415" t="s">
        <v>29</v>
      </c>
      <c r="P55" s="416"/>
      <c r="Q55" s="416"/>
      <c r="R55" s="427"/>
      <c r="S55" s="427"/>
      <c r="T55" s="427"/>
      <c r="U55" s="427"/>
      <c r="V55" s="127"/>
      <c r="W55" s="445">
        <f ca="1">TODAY()</f>
        <v>43914</v>
      </c>
      <c r="X55" s="445"/>
      <c r="Y55" s="445"/>
      <c r="Z55" s="135"/>
      <c r="AA55" s="447" t="s">
        <v>28</v>
      </c>
      <c r="AB55" s="448"/>
      <c r="AC55" s="448"/>
      <c r="AD55" s="448"/>
      <c r="AE55" s="449"/>
      <c r="AF55" s="1"/>
    </row>
    <row r="56" spans="1:33" ht="6" customHeight="1" x14ac:dyDescent="0.2">
      <c r="A56" s="401"/>
      <c r="B56" s="129"/>
      <c r="C56" s="95"/>
      <c r="D56" s="95"/>
      <c r="E56" s="95"/>
      <c r="F56" s="95"/>
      <c r="G56" s="482"/>
      <c r="H56" s="483"/>
      <c r="I56" s="483"/>
      <c r="J56" s="483"/>
      <c r="K56" s="483"/>
      <c r="L56" s="483"/>
      <c r="M56" s="483"/>
      <c r="N56" s="484"/>
      <c r="O56" s="415"/>
      <c r="P56" s="416"/>
      <c r="Q56" s="416"/>
      <c r="R56" s="428"/>
      <c r="S56" s="428"/>
      <c r="T56" s="428"/>
      <c r="U56" s="428"/>
      <c r="V56" s="136"/>
      <c r="W56" s="446"/>
      <c r="X56" s="446"/>
      <c r="Y56" s="446"/>
      <c r="Z56" s="134"/>
      <c r="AA56" s="468" t="s">
        <v>62</v>
      </c>
      <c r="AB56" s="469"/>
      <c r="AC56" s="469"/>
      <c r="AD56" s="469"/>
      <c r="AE56" s="470"/>
      <c r="AF56" s="1"/>
    </row>
    <row r="57" spans="1:33" ht="9.75" customHeight="1" x14ac:dyDescent="0.2">
      <c r="A57" s="401"/>
      <c r="B57" s="129"/>
      <c r="C57" s="95"/>
      <c r="D57" s="128"/>
      <c r="E57" s="128"/>
      <c r="F57" s="128"/>
      <c r="G57" s="450" t="s">
        <v>90</v>
      </c>
      <c r="H57" s="451"/>
      <c r="I57" s="451"/>
      <c r="J57" s="451"/>
      <c r="K57" s="451"/>
      <c r="L57" s="451"/>
      <c r="M57" s="451"/>
      <c r="N57" s="452"/>
      <c r="O57" s="415" t="s">
        <v>27</v>
      </c>
      <c r="P57" s="416"/>
      <c r="Q57" s="416"/>
      <c r="R57" s="436"/>
      <c r="S57" s="436"/>
      <c r="T57" s="436"/>
      <c r="U57" s="436"/>
      <c r="V57" s="165"/>
      <c r="W57" s="439"/>
      <c r="X57" s="439"/>
      <c r="Y57" s="439"/>
      <c r="Z57" s="231"/>
      <c r="AA57" s="468"/>
      <c r="AB57" s="469"/>
      <c r="AC57" s="469"/>
      <c r="AD57" s="469"/>
      <c r="AE57" s="470"/>
      <c r="AF57" s="1"/>
    </row>
    <row r="58" spans="1:33" ht="3" customHeight="1" x14ac:dyDescent="0.2">
      <c r="A58" s="401"/>
      <c r="B58" s="129"/>
      <c r="C58" s="95"/>
      <c r="D58" s="128"/>
      <c r="E58" s="128"/>
      <c r="F58" s="128"/>
      <c r="G58" s="453"/>
      <c r="H58" s="451"/>
      <c r="I58" s="451"/>
      <c r="J58" s="451"/>
      <c r="K58" s="451"/>
      <c r="L58" s="451"/>
      <c r="M58" s="451"/>
      <c r="N58" s="452"/>
      <c r="O58" s="415"/>
      <c r="P58" s="416"/>
      <c r="Q58" s="416"/>
      <c r="R58" s="437"/>
      <c r="S58" s="437"/>
      <c r="T58" s="437"/>
      <c r="U58" s="437"/>
      <c r="V58" s="166"/>
      <c r="W58" s="440"/>
      <c r="X58" s="440"/>
      <c r="Y58" s="440"/>
      <c r="Z58" s="155"/>
      <c r="AA58" s="471"/>
      <c r="AB58" s="472"/>
      <c r="AC58" s="472"/>
      <c r="AD58" s="472"/>
      <c r="AE58" s="473"/>
      <c r="AF58" s="1"/>
    </row>
    <row r="59" spans="1:33" ht="6.75" customHeight="1" x14ac:dyDescent="0.2">
      <c r="A59" s="401"/>
      <c r="B59" s="129"/>
      <c r="C59" s="95"/>
      <c r="D59" s="128"/>
      <c r="E59" s="128"/>
      <c r="F59" s="128"/>
      <c r="G59" s="453"/>
      <c r="H59" s="451"/>
      <c r="I59" s="451"/>
      <c r="J59" s="451"/>
      <c r="K59" s="451"/>
      <c r="L59" s="451"/>
      <c r="M59" s="451"/>
      <c r="N59" s="452"/>
      <c r="O59" s="415" t="s">
        <v>26</v>
      </c>
      <c r="P59" s="416"/>
      <c r="Q59" s="416"/>
      <c r="R59" s="436"/>
      <c r="S59" s="436"/>
      <c r="T59" s="436"/>
      <c r="U59" s="436"/>
      <c r="V59" s="165"/>
      <c r="W59" s="439"/>
      <c r="X59" s="439"/>
      <c r="Y59" s="439"/>
      <c r="Z59" s="232"/>
      <c r="AA59" s="132"/>
      <c r="AB59" s="131"/>
      <c r="AC59" s="131"/>
      <c r="AD59" s="131"/>
      <c r="AE59" s="130"/>
      <c r="AF59" s="1"/>
    </row>
    <row r="60" spans="1:33" ht="6" customHeight="1" x14ac:dyDescent="0.2">
      <c r="A60" s="401"/>
      <c r="B60" s="129"/>
      <c r="C60" s="95"/>
      <c r="D60" s="128"/>
      <c r="E60" s="128"/>
      <c r="F60" s="128"/>
      <c r="G60" s="474" t="s">
        <v>82</v>
      </c>
      <c r="H60" s="434"/>
      <c r="I60" s="434"/>
      <c r="J60" s="434"/>
      <c r="K60" s="434"/>
      <c r="L60" s="434"/>
      <c r="M60" s="434"/>
      <c r="N60" s="435"/>
      <c r="O60" s="415"/>
      <c r="P60" s="416"/>
      <c r="Q60" s="416"/>
      <c r="R60" s="437"/>
      <c r="S60" s="437"/>
      <c r="T60" s="437"/>
      <c r="U60" s="437"/>
      <c r="V60" s="167"/>
      <c r="W60" s="440"/>
      <c r="X60" s="440"/>
      <c r="Y60" s="440"/>
      <c r="Z60" s="233"/>
      <c r="AA60" s="441" t="s">
        <v>25</v>
      </c>
      <c r="AB60" s="431"/>
      <c r="AC60" s="429" t="s">
        <v>24</v>
      </c>
      <c r="AD60" s="431"/>
      <c r="AE60" s="125"/>
      <c r="AF60" s="1"/>
    </row>
    <row r="61" spans="1:33" ht="12" customHeight="1" thickBot="1" x14ac:dyDescent="0.25">
      <c r="A61" s="112"/>
      <c r="B61" s="124"/>
      <c r="C61" s="119"/>
      <c r="D61" s="119"/>
      <c r="E61" s="120"/>
      <c r="F61" s="120"/>
      <c r="G61" s="475"/>
      <c r="H61" s="476"/>
      <c r="I61" s="476"/>
      <c r="J61" s="476"/>
      <c r="K61" s="476"/>
      <c r="L61" s="476"/>
      <c r="M61" s="476"/>
      <c r="N61" s="477"/>
      <c r="O61" s="119"/>
      <c r="P61" s="119"/>
      <c r="Q61" s="119"/>
      <c r="R61" s="143"/>
      <c r="S61" s="142"/>
      <c r="T61" s="142"/>
      <c r="U61" s="142"/>
      <c r="V61" s="234"/>
      <c r="W61" s="117"/>
      <c r="X61" s="235"/>
      <c r="Y61" s="235"/>
      <c r="Z61" s="236"/>
      <c r="AA61" s="442"/>
      <c r="AB61" s="432"/>
      <c r="AC61" s="430"/>
      <c r="AD61" s="432"/>
      <c r="AE61" s="114"/>
      <c r="AF61" s="1"/>
    </row>
    <row r="62" spans="1:33" x14ac:dyDescent="0.2">
      <c r="A62" s="112"/>
      <c r="Y62" s="113"/>
      <c r="Z62" s="113"/>
      <c r="AA62" s="113"/>
    </row>
    <row r="63" spans="1:33" x14ac:dyDescent="0.2">
      <c r="A63" s="112"/>
    </row>
    <row r="64" spans="1:33" x14ac:dyDescent="0.2">
      <c r="A64" s="112"/>
      <c r="D64" s="1"/>
      <c r="E64" s="95"/>
      <c r="F64" s="95"/>
      <c r="G64" s="1"/>
      <c r="H64" s="1"/>
      <c r="I64" s="95"/>
      <c r="J64" s="95"/>
      <c r="K64" s="1"/>
      <c r="L64" s="1"/>
      <c r="M64" s="1"/>
      <c r="N64" s="1"/>
      <c r="O64" s="1"/>
      <c r="P64" s="1"/>
      <c r="Q64" s="1"/>
      <c r="R64" s="95"/>
      <c r="S64" s="1"/>
      <c r="T64" s="1"/>
      <c r="U64" s="1"/>
      <c r="V64" s="1"/>
      <c r="W64" s="95"/>
      <c r="X64" s="95"/>
      <c r="Y64" s="1"/>
      <c r="Z64" s="1"/>
      <c r="AA64" s="1"/>
      <c r="AB64" s="1"/>
      <c r="AC64" s="1"/>
    </row>
    <row r="65" spans="1:35" x14ac:dyDescent="0.2">
      <c r="A65" s="112"/>
      <c r="C65" s="1"/>
      <c r="D65" s="1"/>
      <c r="E65" s="1"/>
      <c r="F65" s="1"/>
      <c r="G65" s="1"/>
      <c r="H65" s="1"/>
      <c r="I65" s="109"/>
      <c r="J65" s="109"/>
      <c r="K65" s="109"/>
      <c r="L65" s="109"/>
      <c r="M65" s="109"/>
      <c r="N65" s="109"/>
      <c r="O65" s="109"/>
      <c r="P65" s="109"/>
      <c r="Q65" s="108"/>
      <c r="R65" s="100"/>
      <c r="S65" s="99"/>
      <c r="T65" s="99"/>
      <c r="U65" s="99"/>
      <c r="V65" s="99"/>
      <c r="W65" s="98"/>
      <c r="X65" s="111"/>
      <c r="Y65" s="111"/>
      <c r="Z65" s="111"/>
      <c r="AA65" s="111"/>
      <c r="AB65" s="111"/>
      <c r="AC65" s="111"/>
      <c r="AD65" s="110"/>
      <c r="AE65" s="94"/>
      <c r="AF65" s="94"/>
      <c r="AG65" s="94"/>
      <c r="AH65" s="94"/>
      <c r="AI65" s="94"/>
    </row>
    <row r="66" spans="1:35" x14ac:dyDescent="0.2">
      <c r="C66" s="1"/>
      <c r="D66" s="1"/>
      <c r="E66" s="1"/>
      <c r="F66" s="1"/>
      <c r="G66" s="1"/>
      <c r="H66" s="1"/>
      <c r="I66" s="109"/>
      <c r="J66" s="109"/>
      <c r="K66" s="109"/>
      <c r="L66" s="109"/>
      <c r="M66" s="109"/>
      <c r="N66" s="109"/>
      <c r="O66" s="109"/>
      <c r="P66" s="109"/>
      <c r="Q66" s="108"/>
      <c r="R66" s="100"/>
      <c r="S66" s="99"/>
      <c r="T66" s="99"/>
      <c r="U66" s="99"/>
      <c r="V66" s="99"/>
      <c r="W66" s="98"/>
      <c r="X66" s="97"/>
      <c r="Y66" s="97"/>
      <c r="Z66" s="97"/>
      <c r="AA66" s="97"/>
      <c r="AB66" s="97"/>
      <c r="AC66" s="97"/>
      <c r="AD66" s="107"/>
      <c r="AE66" s="104"/>
      <c r="AF66" s="104"/>
      <c r="AG66" s="104"/>
      <c r="AH66" s="104"/>
      <c r="AI66" s="104"/>
    </row>
    <row r="67" spans="1:35" x14ac:dyDescent="0.2">
      <c r="C67" s="1"/>
      <c r="D67" s="1"/>
      <c r="E67" s="1"/>
      <c r="F67" s="1"/>
      <c r="G67" s="1"/>
      <c r="H67" s="1"/>
      <c r="I67" s="109"/>
      <c r="J67" s="109"/>
      <c r="K67" s="109"/>
      <c r="L67" s="109"/>
      <c r="M67" s="109"/>
      <c r="N67" s="109"/>
      <c r="O67" s="109"/>
      <c r="P67" s="109"/>
      <c r="Q67" s="108"/>
      <c r="R67" s="100"/>
      <c r="S67" s="99"/>
      <c r="T67" s="99"/>
      <c r="U67" s="99"/>
      <c r="V67" s="99"/>
      <c r="W67" s="98"/>
      <c r="X67" s="97"/>
      <c r="Y67" s="97"/>
      <c r="Z67" s="97"/>
      <c r="AA67" s="97"/>
      <c r="AB67" s="97"/>
      <c r="AC67" s="97"/>
      <c r="AD67" s="107"/>
      <c r="AE67" s="94"/>
      <c r="AF67" s="94"/>
      <c r="AG67" s="94"/>
      <c r="AH67" s="94"/>
      <c r="AI67" s="94"/>
    </row>
    <row r="68" spans="1:35" x14ac:dyDescent="0.2">
      <c r="C68" s="1"/>
      <c r="D68" s="1"/>
      <c r="E68" s="1"/>
      <c r="F68" s="1"/>
      <c r="G68" s="1"/>
      <c r="H68" s="1"/>
      <c r="I68" s="106"/>
      <c r="J68" s="106"/>
      <c r="K68" s="106"/>
      <c r="L68" s="106"/>
      <c r="M68" s="106"/>
      <c r="N68" s="106"/>
      <c r="O68" s="106"/>
      <c r="P68" s="106"/>
      <c r="Q68" s="105"/>
      <c r="R68" s="100"/>
      <c r="S68" s="99"/>
      <c r="T68" s="99"/>
      <c r="U68" s="99"/>
      <c r="V68" s="99"/>
      <c r="W68" s="98"/>
      <c r="X68" s="97"/>
      <c r="Y68" s="97"/>
      <c r="Z68" s="97"/>
      <c r="AA68" s="97"/>
      <c r="AB68" s="97"/>
      <c r="AC68" s="97"/>
      <c r="AD68" s="107"/>
      <c r="AE68" s="104"/>
      <c r="AF68" s="104"/>
      <c r="AG68" s="104"/>
      <c r="AH68" s="104"/>
      <c r="AI68" s="104"/>
    </row>
    <row r="69" spans="1:35" x14ac:dyDescent="0.2">
      <c r="C69" s="1"/>
      <c r="D69" s="1"/>
      <c r="E69" s="1"/>
      <c r="F69" s="1"/>
      <c r="G69" s="1"/>
      <c r="H69" s="1"/>
      <c r="I69" s="106"/>
      <c r="J69" s="106"/>
      <c r="K69" s="106"/>
      <c r="L69" s="106"/>
      <c r="M69" s="106"/>
      <c r="N69" s="106"/>
      <c r="O69" s="106"/>
      <c r="P69" s="106"/>
      <c r="Q69" s="105"/>
      <c r="R69" s="100"/>
      <c r="S69" s="99"/>
      <c r="T69" s="99"/>
      <c r="U69" s="99"/>
      <c r="V69" s="99"/>
      <c r="W69" s="98"/>
      <c r="X69" s="97"/>
      <c r="Y69" s="97"/>
      <c r="Z69" s="97"/>
      <c r="AA69" s="97"/>
      <c r="AB69" s="97"/>
      <c r="AC69" s="97"/>
      <c r="AD69" s="96"/>
      <c r="AE69" s="104"/>
      <c r="AF69" s="104"/>
      <c r="AG69" s="104"/>
      <c r="AH69" s="104"/>
      <c r="AI69" s="104"/>
    </row>
    <row r="70" spans="1:35" x14ac:dyDescent="0.2">
      <c r="C70" s="1"/>
      <c r="D70" s="1"/>
      <c r="E70" s="1"/>
      <c r="F70" s="1"/>
      <c r="G70" s="1"/>
      <c r="H70" s="1"/>
      <c r="I70" s="106"/>
      <c r="J70" s="106"/>
      <c r="K70" s="106"/>
      <c r="L70" s="106"/>
      <c r="M70" s="106"/>
      <c r="N70" s="106"/>
      <c r="O70" s="106"/>
      <c r="P70" s="106"/>
      <c r="Q70" s="105"/>
      <c r="R70" s="100"/>
      <c r="S70" s="99"/>
      <c r="T70" s="99"/>
      <c r="U70" s="99"/>
      <c r="V70" s="99"/>
      <c r="W70" s="98"/>
      <c r="X70" s="97"/>
      <c r="Y70" s="97"/>
      <c r="Z70" s="97"/>
      <c r="AA70" s="97"/>
      <c r="AB70" s="97"/>
      <c r="AC70" s="97"/>
      <c r="AD70" s="96"/>
      <c r="AE70" s="104"/>
      <c r="AF70" s="104"/>
      <c r="AG70" s="104"/>
      <c r="AH70" s="104"/>
      <c r="AI70" s="104"/>
    </row>
    <row r="71" spans="1:35" x14ac:dyDescent="0.2">
      <c r="C71" s="1"/>
      <c r="D71" s="103"/>
      <c r="E71" s="103"/>
      <c r="F71" s="103"/>
      <c r="G71" s="103"/>
      <c r="H71" s="103"/>
      <c r="I71" s="102"/>
      <c r="J71" s="102"/>
      <c r="K71" s="102"/>
      <c r="L71" s="102"/>
      <c r="M71" s="102"/>
      <c r="N71" s="102"/>
      <c r="O71" s="102"/>
      <c r="P71" s="102"/>
      <c r="Q71" s="101"/>
      <c r="R71" s="100"/>
      <c r="S71" s="99"/>
      <c r="T71" s="99"/>
      <c r="U71" s="99"/>
      <c r="V71" s="99"/>
      <c r="W71" s="98"/>
      <c r="X71" s="97"/>
      <c r="Y71" s="97"/>
      <c r="Z71" s="97"/>
      <c r="AA71" s="97"/>
      <c r="AB71" s="97"/>
      <c r="AC71" s="97"/>
      <c r="AD71" s="96"/>
      <c r="AE71" s="92"/>
      <c r="AF71" s="92"/>
      <c r="AG71" s="92"/>
      <c r="AH71" s="92"/>
      <c r="AI71" s="92"/>
    </row>
    <row r="72" spans="1:35" x14ac:dyDescent="0.2">
      <c r="C72" s="1"/>
      <c r="D72" s="103"/>
      <c r="E72" s="103"/>
      <c r="F72" s="103"/>
      <c r="G72" s="103"/>
      <c r="H72" s="103"/>
      <c r="I72" s="102"/>
      <c r="J72" s="102"/>
      <c r="K72" s="102"/>
      <c r="L72" s="102"/>
      <c r="M72" s="102"/>
      <c r="N72" s="102"/>
      <c r="O72" s="102"/>
      <c r="P72" s="102"/>
      <c r="Q72" s="101"/>
      <c r="R72" s="100"/>
      <c r="S72" s="99"/>
      <c r="T72" s="99"/>
      <c r="U72" s="99"/>
      <c r="V72" s="99"/>
      <c r="W72" s="98"/>
      <c r="X72" s="97"/>
      <c r="Y72" s="97"/>
      <c r="Z72" s="97"/>
      <c r="AA72" s="97"/>
      <c r="AB72" s="97"/>
      <c r="AC72" s="97"/>
      <c r="AD72" s="96"/>
      <c r="AE72" s="94"/>
      <c r="AF72" s="93"/>
      <c r="AG72" s="94"/>
      <c r="AH72" s="93"/>
      <c r="AI72" s="92"/>
    </row>
    <row r="73" spans="1:35" x14ac:dyDescent="0.2">
      <c r="C73" s="1"/>
      <c r="D73" s="1"/>
      <c r="E73" s="1"/>
      <c r="F73" s="1"/>
      <c r="G73" s="1"/>
      <c r="H73" s="1"/>
      <c r="I73" s="1"/>
      <c r="J73" s="1"/>
      <c r="K73" s="1"/>
      <c r="L73" s="1"/>
      <c r="M73" s="1"/>
      <c r="N73" s="1"/>
      <c r="O73" s="1"/>
      <c r="P73" s="1"/>
      <c r="Q73" s="1"/>
      <c r="R73" s="1"/>
      <c r="S73" s="1"/>
      <c r="T73" s="1"/>
      <c r="U73" s="95"/>
      <c r="V73" s="1"/>
      <c r="W73" s="1"/>
      <c r="X73" s="1"/>
      <c r="Y73" s="1"/>
      <c r="Z73" s="1"/>
      <c r="AA73" s="1"/>
      <c r="AB73" s="1"/>
      <c r="AC73" s="1"/>
      <c r="AD73" s="1"/>
      <c r="AE73" s="94"/>
      <c r="AF73" s="93"/>
      <c r="AG73" s="94"/>
      <c r="AH73" s="93"/>
      <c r="AI73" s="92"/>
    </row>
    <row r="74" spans="1:35" x14ac:dyDescent="0.2">
      <c r="AD74" s="1"/>
    </row>
  </sheetData>
  <sheetProtection selectLockedCells="1"/>
  <mergeCells count="124">
    <mergeCell ref="E34:F34"/>
    <mergeCell ref="C27:D28"/>
    <mergeCell ref="G20:J20"/>
    <mergeCell ref="S15:X15"/>
    <mergeCell ref="C29:D30"/>
    <mergeCell ref="G22:H22"/>
    <mergeCell ref="E28:F28"/>
    <mergeCell ref="E30:F30"/>
    <mergeCell ref="K27:L28"/>
    <mergeCell ref="K29:L30"/>
    <mergeCell ref="M28:P28"/>
    <mergeCell ref="M30:P30"/>
    <mergeCell ref="L17:O17"/>
    <mergeCell ref="P17:R17"/>
    <mergeCell ref="L16:O16"/>
    <mergeCell ref="P16:R16"/>
    <mergeCell ref="S16:X16"/>
    <mergeCell ref="B15:C15"/>
    <mergeCell ref="F15:G15"/>
    <mergeCell ref="I15:J15"/>
    <mergeCell ref="L15:O15"/>
    <mergeCell ref="P15:R15"/>
    <mergeCell ref="Q28:T28"/>
    <mergeCell ref="Q30:T30"/>
    <mergeCell ref="G30:I30"/>
    <mergeCell ref="G28:I28"/>
    <mergeCell ref="H39:K39"/>
    <mergeCell ref="W57:Y58"/>
    <mergeCell ref="H31:K31"/>
    <mergeCell ref="G53:N54"/>
    <mergeCell ref="G55:N56"/>
    <mergeCell ref="G57:N59"/>
    <mergeCell ref="D40:AB51"/>
    <mergeCell ref="E37:F37"/>
    <mergeCell ref="G37:H37"/>
    <mergeCell ref="I34:R34"/>
    <mergeCell ref="I35:R35"/>
    <mergeCell ref="I36:R36"/>
    <mergeCell ref="I37:R37"/>
    <mergeCell ref="G34:H34"/>
    <mergeCell ref="E38:F38"/>
    <mergeCell ref="G38:H38"/>
    <mergeCell ref="I38:R38"/>
    <mergeCell ref="C32:D32"/>
    <mergeCell ref="E32:F32"/>
    <mergeCell ref="G32:H32"/>
    <mergeCell ref="E35:F35"/>
    <mergeCell ref="G35:H35"/>
    <mergeCell ref="G36:H36"/>
    <mergeCell ref="E36:F36"/>
    <mergeCell ref="A48:A60"/>
    <mergeCell ref="O53:Q54"/>
    <mergeCell ref="R53:U54"/>
    <mergeCell ref="W53:Y53"/>
    <mergeCell ref="AA53:AE53"/>
    <mergeCell ref="W54:Y54"/>
    <mergeCell ref="AA54:AE54"/>
    <mergeCell ref="O55:Q56"/>
    <mergeCell ref="R55:U56"/>
    <mergeCell ref="AC60:AC61"/>
    <mergeCell ref="AD60:AD61"/>
    <mergeCell ref="O59:Q60"/>
    <mergeCell ref="R59:U60"/>
    <mergeCell ref="W59:Y60"/>
    <mergeCell ref="AA60:AA61"/>
    <mergeCell ref="AB60:AB61"/>
    <mergeCell ref="W55:Y56"/>
    <mergeCell ref="AA55:AE55"/>
    <mergeCell ref="AA56:AE58"/>
    <mergeCell ref="O57:Q58"/>
    <mergeCell ref="R57:U58"/>
    <mergeCell ref="G60:N61"/>
    <mergeCell ref="Y13:AE13"/>
    <mergeCell ref="B14:C14"/>
    <mergeCell ref="F14:G14"/>
    <mergeCell ref="I14:J14"/>
    <mergeCell ref="L14:O14"/>
    <mergeCell ref="P14:R14"/>
    <mergeCell ref="S14:X14"/>
    <mergeCell ref="Y14:AE14"/>
    <mergeCell ref="B13:C13"/>
    <mergeCell ref="I13:J13"/>
    <mergeCell ref="L13:O13"/>
    <mergeCell ref="P13:R13"/>
    <mergeCell ref="S13:X13"/>
    <mergeCell ref="Y11:AE11"/>
    <mergeCell ref="B12:C12"/>
    <mergeCell ref="I12:J12"/>
    <mergeCell ref="L12:O12"/>
    <mergeCell ref="P12:R12"/>
    <mergeCell ref="S12:X12"/>
    <mergeCell ref="Y12:AE12"/>
    <mergeCell ref="I11:J11"/>
    <mergeCell ref="L11:O11"/>
    <mergeCell ref="P11:R11"/>
    <mergeCell ref="S11:X11"/>
    <mergeCell ref="B11:E11"/>
    <mergeCell ref="Y9:AE9"/>
    <mergeCell ref="B10:C10"/>
    <mergeCell ref="F10:G10"/>
    <mergeCell ref="I10:J10"/>
    <mergeCell ref="L10:O10"/>
    <mergeCell ref="P10:R10"/>
    <mergeCell ref="S10:X10"/>
    <mergeCell ref="Y10:AE10"/>
    <mergeCell ref="B9:C9"/>
    <mergeCell ref="F9:G9"/>
    <mergeCell ref="I9:J9"/>
    <mergeCell ref="L9:O9"/>
    <mergeCell ref="P9:R9"/>
    <mergeCell ref="S9:X9"/>
    <mergeCell ref="Y7:AE7"/>
    <mergeCell ref="B8:C8"/>
    <mergeCell ref="Y8:AE8"/>
    <mergeCell ref="B7:C7"/>
    <mergeCell ref="B6:C6"/>
    <mergeCell ref="F6:G6"/>
    <mergeCell ref="I6:J6"/>
    <mergeCell ref="L6:O6"/>
    <mergeCell ref="P6:R6"/>
    <mergeCell ref="S6:X6"/>
    <mergeCell ref="Y6:AE6"/>
    <mergeCell ref="D8:E8"/>
    <mergeCell ref="F8:X8"/>
  </mergeCells>
  <pageMargins left="0.75" right="0.4" top="0.5" bottom="0.4" header="0" footer="0"/>
  <pageSetup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I74"/>
  <sheetViews>
    <sheetView showGridLines="0" showRowColHeaders="0" topLeftCell="A16" zoomScale="85" zoomScaleNormal="85" workbookViewId="0">
      <selection activeCell="AJ38" sqref="AJ38"/>
    </sheetView>
  </sheetViews>
  <sheetFormatPr defaultRowHeight="12.75" x14ac:dyDescent="0.2"/>
  <cols>
    <col min="1" max="2" width="1.5703125" style="245" customWidth="1"/>
    <col min="3" max="3" width="8" style="245" customWidth="1"/>
    <col min="4" max="4" width="7" style="245" customWidth="1"/>
    <col min="5" max="5" width="4" style="91" customWidth="1"/>
    <col min="6" max="6" width="5.85546875" style="91" customWidth="1"/>
    <col min="7" max="7" width="1.140625" style="245" customWidth="1"/>
    <col min="8" max="8" width="8.7109375" style="245" customWidth="1"/>
    <col min="9" max="9" width="6.28515625" style="91" customWidth="1"/>
    <col min="10" max="10" width="2.5703125" style="91" customWidth="1"/>
    <col min="11" max="11" width="8.7109375" style="245" customWidth="1"/>
    <col min="12" max="12" width="4.5703125" style="245" customWidth="1"/>
    <col min="13" max="13" width="0.42578125" style="245" customWidth="1"/>
    <col min="14" max="14" width="4" style="245" customWidth="1"/>
    <col min="15" max="15" width="0.5703125" style="245" customWidth="1"/>
    <col min="16" max="16" width="4.5703125" style="245" customWidth="1"/>
    <col min="17" max="17" width="0.5703125" style="245" customWidth="1"/>
    <col min="18" max="18" width="4.85546875" style="91" customWidth="1"/>
    <col min="19" max="19" width="1" style="245" customWidth="1"/>
    <col min="20" max="20" width="2.85546875" style="245" customWidth="1"/>
    <col min="21" max="21" width="1.5703125" style="245" customWidth="1"/>
    <col min="22" max="22" width="0.7109375" style="245" customWidth="1"/>
    <col min="23" max="23" width="2.5703125" style="91" customWidth="1"/>
    <col min="24" max="24" width="1.85546875" style="91" customWidth="1"/>
    <col min="25" max="25" width="0.85546875" style="245" customWidth="1"/>
    <col min="26" max="26" width="0.7109375" style="245" customWidth="1"/>
    <col min="27" max="27" width="5" style="245" customWidth="1"/>
    <col min="28" max="28" width="2" style="245" customWidth="1"/>
    <col min="29" max="29" width="1.5703125" style="245" customWidth="1"/>
    <col min="30" max="30" width="2.28515625" style="245" customWidth="1"/>
    <col min="31" max="31" width="0.5703125" style="245" customWidth="1"/>
    <col min="32" max="33" width="9.140625" style="245"/>
    <col min="34" max="36" width="9.140625" style="245" customWidth="1"/>
    <col min="37" max="16384" width="9.140625" style="245"/>
  </cols>
  <sheetData>
    <row r="1" spans="1:31" ht="3.75" customHeight="1" thickBot="1" x14ac:dyDescent="0.25"/>
    <row r="2" spans="1:31" ht="11.25" customHeight="1" x14ac:dyDescent="0.25">
      <c r="A2" s="289"/>
      <c r="B2" s="275"/>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7"/>
    </row>
    <row r="3" spans="1:31" ht="11.25" customHeight="1" x14ac:dyDescent="0.25">
      <c r="A3" s="289"/>
      <c r="B3" s="278"/>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80"/>
    </row>
    <row r="4" spans="1:31" ht="13.5" customHeight="1" x14ac:dyDescent="0.25">
      <c r="A4" s="289"/>
      <c r="B4" s="278"/>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80"/>
    </row>
    <row r="5" spans="1:31" ht="13.5" customHeight="1" x14ac:dyDescent="0.25">
      <c r="A5" s="289"/>
      <c r="B5" s="278"/>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80"/>
    </row>
    <row r="6" spans="1:31" ht="13.5" customHeight="1" x14ac:dyDescent="0.2">
      <c r="A6" s="289"/>
      <c r="B6" s="341"/>
      <c r="C6" s="342"/>
      <c r="D6" s="293"/>
      <c r="E6" s="293"/>
      <c r="F6" s="358"/>
      <c r="G6" s="358"/>
      <c r="H6" s="293"/>
      <c r="I6" s="358"/>
      <c r="J6" s="358"/>
      <c r="K6" s="293"/>
      <c r="L6" s="358"/>
      <c r="M6" s="358"/>
      <c r="N6" s="358"/>
      <c r="O6" s="358"/>
      <c r="P6" s="358"/>
      <c r="Q6" s="358"/>
      <c r="R6" s="358"/>
      <c r="S6" s="358"/>
      <c r="T6" s="358"/>
      <c r="U6" s="358"/>
      <c r="V6" s="358"/>
      <c r="W6" s="358"/>
      <c r="X6" s="358"/>
      <c r="Y6" s="343"/>
      <c r="Z6" s="344"/>
      <c r="AA6" s="344"/>
      <c r="AB6" s="344"/>
      <c r="AC6" s="344"/>
      <c r="AD6" s="344"/>
      <c r="AE6" s="345"/>
    </row>
    <row r="7" spans="1:31" ht="13.5" customHeight="1" x14ac:dyDescent="0.2">
      <c r="A7" s="289"/>
      <c r="B7" s="341"/>
      <c r="C7" s="342"/>
      <c r="D7" s="289"/>
      <c r="E7" s="168"/>
      <c r="F7" s="168"/>
      <c r="G7" s="289"/>
      <c r="H7" s="289"/>
      <c r="I7" s="168"/>
      <c r="J7" s="168"/>
      <c r="K7" s="289"/>
      <c r="L7" s="289"/>
      <c r="M7" s="289"/>
      <c r="N7" s="289"/>
      <c r="O7" s="289"/>
      <c r="P7" s="289"/>
      <c r="Q7" s="289"/>
      <c r="R7" s="168"/>
      <c r="S7" s="289"/>
      <c r="T7" s="289"/>
      <c r="U7" s="289"/>
      <c r="V7" s="289"/>
      <c r="W7" s="168"/>
      <c r="X7" s="168"/>
      <c r="Y7" s="343"/>
      <c r="Z7" s="344"/>
      <c r="AA7" s="344"/>
      <c r="AB7" s="344"/>
      <c r="AC7" s="344"/>
      <c r="AD7" s="344"/>
      <c r="AE7" s="345"/>
    </row>
    <row r="8" spans="1:31" ht="14.25" customHeight="1" x14ac:dyDescent="0.2">
      <c r="A8" s="289"/>
      <c r="B8" s="346"/>
      <c r="C8" s="347"/>
      <c r="D8" s="348"/>
      <c r="E8" s="348"/>
      <c r="F8" s="457"/>
      <c r="G8" s="457"/>
      <c r="H8" s="457"/>
      <c r="I8" s="457"/>
      <c r="J8" s="457"/>
      <c r="K8" s="457"/>
      <c r="L8" s="457"/>
      <c r="M8" s="457"/>
      <c r="N8" s="457"/>
      <c r="O8" s="457"/>
      <c r="P8" s="457"/>
      <c r="Q8" s="457"/>
      <c r="R8" s="457"/>
      <c r="S8" s="457"/>
      <c r="T8" s="457"/>
      <c r="U8" s="457"/>
      <c r="V8" s="457"/>
      <c r="W8" s="457"/>
      <c r="X8" s="457"/>
      <c r="Y8" s="349"/>
      <c r="Z8" s="350"/>
      <c r="AA8" s="350"/>
      <c r="AB8" s="350"/>
      <c r="AC8" s="350"/>
      <c r="AD8" s="350"/>
      <c r="AE8" s="351"/>
    </row>
    <row r="9" spans="1:31" ht="14.25" customHeight="1" x14ac:dyDescent="0.2">
      <c r="A9" s="289"/>
      <c r="B9" s="346"/>
      <c r="C9" s="347"/>
      <c r="D9" s="298"/>
      <c r="E9" s="288"/>
      <c r="F9" s="458"/>
      <c r="G9" s="458"/>
      <c r="H9" s="291"/>
      <c r="I9" s="370"/>
      <c r="J9" s="370"/>
      <c r="K9" s="292"/>
      <c r="L9" s="371"/>
      <c r="M9" s="371"/>
      <c r="N9" s="371"/>
      <c r="O9" s="371"/>
      <c r="P9" s="372"/>
      <c r="Q9" s="372"/>
      <c r="R9" s="372"/>
      <c r="S9" s="371"/>
      <c r="T9" s="371"/>
      <c r="U9" s="371"/>
      <c r="V9" s="371"/>
      <c r="W9" s="371"/>
      <c r="X9" s="371"/>
      <c r="Y9" s="349"/>
      <c r="Z9" s="350"/>
      <c r="AA9" s="350"/>
      <c r="AB9" s="350"/>
      <c r="AC9" s="350"/>
      <c r="AD9" s="350"/>
      <c r="AE9" s="351"/>
    </row>
    <row r="10" spans="1:31" ht="14.25" customHeight="1" x14ac:dyDescent="0.2">
      <c r="A10" s="289"/>
      <c r="B10" s="346"/>
      <c r="C10" s="347"/>
      <c r="D10" s="298"/>
      <c r="E10" s="288"/>
      <c r="F10" s="458"/>
      <c r="G10" s="458"/>
      <c r="H10" s="291"/>
      <c r="I10" s="370"/>
      <c r="J10" s="370"/>
      <c r="K10" s="292"/>
      <c r="L10" s="371"/>
      <c r="M10" s="371"/>
      <c r="N10" s="371"/>
      <c r="O10" s="371"/>
      <c r="P10" s="372"/>
      <c r="Q10" s="372"/>
      <c r="R10" s="372"/>
      <c r="S10" s="371"/>
      <c r="T10" s="371"/>
      <c r="U10" s="371"/>
      <c r="V10" s="371"/>
      <c r="W10" s="371"/>
      <c r="X10" s="371"/>
      <c r="Y10" s="349"/>
      <c r="Z10" s="350"/>
      <c r="AA10" s="350"/>
      <c r="AB10" s="350"/>
      <c r="AC10" s="350"/>
      <c r="AD10" s="350"/>
      <c r="AE10" s="351"/>
    </row>
    <row r="11" spans="1:31" ht="14.25" customHeight="1" x14ac:dyDescent="0.25">
      <c r="A11" s="289"/>
      <c r="B11" s="462"/>
      <c r="C11" s="463"/>
      <c r="D11" s="463"/>
      <c r="E11" s="463"/>
      <c r="F11" s="170"/>
      <c r="G11" s="171"/>
      <c r="H11" s="281"/>
      <c r="I11" s="461"/>
      <c r="J11" s="461"/>
      <c r="K11" s="282"/>
      <c r="L11" s="371"/>
      <c r="M11" s="371"/>
      <c r="N11" s="371"/>
      <c r="O11" s="371"/>
      <c r="P11" s="372"/>
      <c r="Q11" s="372"/>
      <c r="R11" s="372"/>
      <c r="S11" s="371"/>
      <c r="T11" s="371"/>
      <c r="U11" s="371"/>
      <c r="V11" s="371"/>
      <c r="W11" s="371"/>
      <c r="X11" s="371"/>
      <c r="Y11" s="349"/>
      <c r="Z11" s="350"/>
      <c r="AA11" s="350"/>
      <c r="AB11" s="350"/>
      <c r="AC11" s="350"/>
      <c r="AD11" s="350"/>
      <c r="AE11" s="351"/>
    </row>
    <row r="12" spans="1:31" ht="14.25" customHeight="1" x14ac:dyDescent="0.2">
      <c r="A12" s="289"/>
      <c r="B12" s="459"/>
      <c r="C12" s="460"/>
      <c r="D12" s="287"/>
      <c r="E12" s="296"/>
      <c r="F12" s="170"/>
      <c r="G12" s="171"/>
      <c r="H12" s="281"/>
      <c r="I12" s="461"/>
      <c r="J12" s="461"/>
      <c r="K12" s="282"/>
      <c r="L12" s="371"/>
      <c r="M12" s="371"/>
      <c r="N12" s="371"/>
      <c r="O12" s="371"/>
      <c r="P12" s="372"/>
      <c r="Q12" s="372"/>
      <c r="R12" s="372"/>
      <c r="S12" s="371"/>
      <c r="T12" s="371"/>
      <c r="U12" s="371"/>
      <c r="V12" s="371"/>
      <c r="W12" s="371"/>
      <c r="X12" s="371"/>
      <c r="Y12" s="349"/>
      <c r="Z12" s="350"/>
      <c r="AA12" s="350"/>
      <c r="AB12" s="350"/>
      <c r="AC12" s="350"/>
      <c r="AD12" s="350"/>
      <c r="AE12" s="351"/>
    </row>
    <row r="13" spans="1:31" ht="14.25" customHeight="1" x14ac:dyDescent="0.2">
      <c r="A13" s="289"/>
      <c r="B13" s="459"/>
      <c r="C13" s="460"/>
      <c r="D13" s="287"/>
      <c r="E13" s="296"/>
      <c r="F13" s="170"/>
      <c r="G13" s="171"/>
      <c r="H13" s="281"/>
      <c r="I13" s="461"/>
      <c r="J13" s="461"/>
      <c r="K13" s="282"/>
      <c r="L13" s="371"/>
      <c r="M13" s="371"/>
      <c r="N13" s="371"/>
      <c r="O13" s="371"/>
      <c r="P13" s="372"/>
      <c r="Q13" s="372"/>
      <c r="R13" s="372"/>
      <c r="S13" s="371"/>
      <c r="T13" s="371"/>
      <c r="U13" s="371"/>
      <c r="V13" s="371"/>
      <c r="W13" s="371"/>
      <c r="X13" s="371"/>
      <c r="Y13" s="349"/>
      <c r="Z13" s="350"/>
      <c r="AA13" s="350"/>
      <c r="AB13" s="350"/>
      <c r="AC13" s="350"/>
      <c r="AD13" s="350"/>
      <c r="AE13" s="351"/>
    </row>
    <row r="14" spans="1:31" ht="14.25" customHeight="1" x14ac:dyDescent="0.2">
      <c r="A14" s="289"/>
      <c r="B14" s="459"/>
      <c r="C14" s="460"/>
      <c r="D14" s="287"/>
      <c r="E14" s="296"/>
      <c r="F14" s="394"/>
      <c r="G14" s="394"/>
      <c r="H14" s="283"/>
      <c r="I14" s="461"/>
      <c r="J14" s="461"/>
      <c r="K14" s="282"/>
      <c r="L14" s="371"/>
      <c r="M14" s="371"/>
      <c r="N14" s="371"/>
      <c r="O14" s="371"/>
      <c r="P14" s="372"/>
      <c r="Q14" s="372"/>
      <c r="R14" s="372"/>
      <c r="S14" s="371"/>
      <c r="T14" s="371"/>
      <c r="U14" s="371"/>
      <c r="V14" s="371"/>
      <c r="W14" s="371"/>
      <c r="X14" s="371"/>
      <c r="Y14" s="349"/>
      <c r="Z14" s="350"/>
      <c r="AA14" s="350"/>
      <c r="AB14" s="350"/>
      <c r="AC14" s="350"/>
      <c r="AD14" s="350"/>
      <c r="AE14" s="351"/>
    </row>
    <row r="15" spans="1:31" ht="14.25" customHeight="1" x14ac:dyDescent="0.2">
      <c r="A15" s="289"/>
      <c r="B15" s="459"/>
      <c r="C15" s="460"/>
      <c r="D15" s="287"/>
      <c r="E15" s="296"/>
      <c r="F15" s="394"/>
      <c r="G15" s="394"/>
      <c r="H15" s="283"/>
      <c r="I15" s="461"/>
      <c r="J15" s="461"/>
      <c r="K15" s="282"/>
      <c r="L15" s="371"/>
      <c r="M15" s="371"/>
      <c r="N15" s="371"/>
      <c r="O15" s="371"/>
      <c r="P15" s="372"/>
      <c r="Q15" s="372"/>
      <c r="R15" s="372"/>
      <c r="S15" s="371"/>
      <c r="T15" s="371"/>
      <c r="U15" s="371"/>
      <c r="V15" s="371"/>
      <c r="W15" s="371"/>
      <c r="X15" s="371"/>
      <c r="Y15" s="176"/>
      <c r="Z15" s="176"/>
      <c r="AA15" s="176"/>
      <c r="AB15" s="176"/>
      <c r="AC15" s="176"/>
      <c r="AD15" s="176"/>
      <c r="AE15" s="177"/>
    </row>
    <row r="16" spans="1:31" ht="14.25" customHeight="1" x14ac:dyDescent="0.25">
      <c r="A16" s="289"/>
      <c r="B16" s="284"/>
      <c r="C16" s="252"/>
      <c r="D16" s="252"/>
      <c r="E16" s="252"/>
      <c r="F16" s="170"/>
      <c r="G16" s="171"/>
      <c r="H16" s="285"/>
      <c r="I16" s="197"/>
      <c r="J16" s="197"/>
      <c r="K16" s="282"/>
      <c r="L16" s="371"/>
      <c r="M16" s="371"/>
      <c r="N16" s="371"/>
      <c r="O16" s="371"/>
      <c r="P16" s="372"/>
      <c r="Q16" s="372"/>
      <c r="R16" s="372"/>
      <c r="S16" s="371"/>
      <c r="T16" s="371"/>
      <c r="U16" s="371"/>
      <c r="V16" s="371"/>
      <c r="W16" s="371"/>
      <c r="X16" s="371"/>
      <c r="Y16" s="176"/>
      <c r="Z16" s="176"/>
      <c r="AA16" s="176"/>
      <c r="AB16" s="176"/>
      <c r="AC16" s="176"/>
      <c r="AD16" s="176"/>
      <c r="AE16" s="177"/>
    </row>
    <row r="17" spans="1:35" ht="14.25" customHeight="1" x14ac:dyDescent="0.2">
      <c r="A17" s="289"/>
      <c r="B17" s="206"/>
      <c r="C17" s="190"/>
      <c r="D17" s="287"/>
      <c r="E17" s="296"/>
      <c r="F17" s="170"/>
      <c r="G17" s="171"/>
      <c r="H17" s="285"/>
      <c r="I17" s="285"/>
      <c r="J17" s="197"/>
      <c r="K17" s="282"/>
      <c r="L17" s="371"/>
      <c r="M17" s="371"/>
      <c r="N17" s="371"/>
      <c r="O17" s="371"/>
      <c r="P17" s="372"/>
      <c r="Q17" s="372"/>
      <c r="R17" s="372"/>
      <c r="S17" s="154"/>
      <c r="T17" s="154"/>
      <c r="U17" s="154"/>
      <c r="V17" s="154"/>
      <c r="W17" s="154"/>
      <c r="X17" s="154"/>
      <c r="Y17" s="176"/>
      <c r="Z17" s="176"/>
      <c r="AA17" s="176"/>
      <c r="AB17" s="176"/>
      <c r="AC17" s="176"/>
      <c r="AD17" s="176"/>
      <c r="AE17" s="177"/>
      <c r="AF17" s="289"/>
      <c r="AG17" s="289"/>
    </row>
    <row r="18" spans="1:35" ht="15" customHeight="1" x14ac:dyDescent="0.25">
      <c r="A18" s="289"/>
      <c r="B18" s="286"/>
      <c r="C18" s="255"/>
      <c r="D18" s="255"/>
      <c r="E18" s="255"/>
      <c r="F18" s="255"/>
      <c r="G18" s="255"/>
      <c r="H18" s="255"/>
      <c r="I18" s="255"/>
      <c r="J18" s="285"/>
      <c r="K18" s="285"/>
      <c r="L18" s="290"/>
      <c r="M18" s="290"/>
      <c r="N18" s="290"/>
      <c r="O18" s="290"/>
      <c r="P18" s="290"/>
      <c r="Q18" s="290"/>
      <c r="R18" s="150"/>
      <c r="S18" s="290"/>
      <c r="T18" s="290"/>
      <c r="U18" s="290"/>
      <c r="V18" s="290"/>
      <c r="W18" s="150"/>
      <c r="X18" s="150"/>
      <c r="Y18" s="290"/>
      <c r="Z18" s="290"/>
      <c r="AA18" s="290"/>
      <c r="AB18" s="290"/>
      <c r="AC18" s="290"/>
      <c r="AD18" s="290"/>
      <c r="AE18" s="155"/>
      <c r="AF18" s="151"/>
      <c r="AG18" s="289"/>
    </row>
    <row r="19" spans="1:35" ht="11.25" customHeight="1" x14ac:dyDescent="0.25">
      <c r="A19" s="289"/>
      <c r="B19" s="286"/>
      <c r="C19" s="255"/>
      <c r="D19" s="255"/>
      <c r="E19" s="252"/>
      <c r="F19" s="252"/>
      <c r="G19" s="190"/>
      <c r="H19" s="255"/>
      <c r="I19" s="190"/>
      <c r="J19" s="190"/>
      <c r="K19" s="190"/>
      <c r="L19" s="159"/>
      <c r="M19" s="159"/>
      <c r="N19" s="159"/>
      <c r="O19" s="159"/>
      <c r="P19" s="159"/>
      <c r="Q19" s="159"/>
      <c r="R19" s="159"/>
      <c r="S19" s="159"/>
      <c r="T19" s="159"/>
      <c r="U19" s="159"/>
      <c r="V19" s="159"/>
      <c r="W19" s="159"/>
      <c r="X19" s="159"/>
      <c r="Y19" s="176"/>
      <c r="Z19" s="176"/>
      <c r="AA19" s="176"/>
      <c r="AB19" s="176"/>
      <c r="AC19" s="176"/>
      <c r="AD19" s="176"/>
      <c r="AE19" s="177"/>
      <c r="AF19" s="289"/>
      <c r="AG19" s="289"/>
    </row>
    <row r="20" spans="1:35" ht="15" x14ac:dyDescent="0.25">
      <c r="A20" s="289"/>
      <c r="B20" s="286"/>
      <c r="C20" s="255"/>
      <c r="D20" s="255"/>
      <c r="E20" s="255"/>
      <c r="F20" s="255"/>
      <c r="G20" s="500"/>
      <c r="H20" s="500"/>
      <c r="I20" s="500"/>
      <c r="J20" s="500"/>
      <c r="K20" s="254"/>
      <c r="L20" s="290"/>
      <c r="M20" s="290"/>
      <c r="N20" s="290"/>
      <c r="O20" s="290"/>
      <c r="P20" s="290"/>
      <c r="Q20" s="290"/>
      <c r="R20" s="150"/>
      <c r="S20" s="290"/>
      <c r="T20" s="290"/>
      <c r="U20" s="290"/>
      <c r="V20" s="290"/>
      <c r="W20" s="150"/>
      <c r="X20" s="150"/>
      <c r="Y20" s="290"/>
      <c r="Z20" s="290"/>
      <c r="AA20" s="290"/>
      <c r="AB20" s="290"/>
      <c r="AC20" s="290"/>
      <c r="AD20" s="290"/>
      <c r="AE20" s="155"/>
      <c r="AF20" s="289"/>
      <c r="AG20" s="289"/>
    </row>
    <row r="21" spans="1:35" ht="11.25" customHeight="1" x14ac:dyDescent="0.25">
      <c r="A21" s="289"/>
      <c r="B21" s="286"/>
      <c r="C21" s="255"/>
      <c r="D21" s="255"/>
      <c r="E21" s="273"/>
      <c r="F21" s="273"/>
      <c r="G21" s="256"/>
      <c r="H21" s="255"/>
      <c r="I21" s="256"/>
      <c r="J21" s="256"/>
      <c r="K21" s="256"/>
      <c r="L21" s="180"/>
      <c r="M21" s="180"/>
      <c r="N21" s="180"/>
      <c r="O21" s="180"/>
      <c r="P21" s="180"/>
      <c r="Q21" s="180"/>
      <c r="R21" s="180"/>
      <c r="S21" s="180"/>
      <c r="T21" s="180"/>
      <c r="U21" s="180"/>
      <c r="V21" s="180"/>
      <c r="W21" s="180"/>
      <c r="X21" s="180"/>
      <c r="Y21" s="180"/>
      <c r="Z21" s="180"/>
      <c r="AA21" s="180"/>
      <c r="AB21" s="180"/>
      <c r="AC21" s="180"/>
      <c r="AD21" s="180"/>
      <c r="AE21" s="181"/>
      <c r="AF21" s="289"/>
      <c r="AG21" s="289"/>
    </row>
    <row r="22" spans="1:35" ht="15" customHeight="1" x14ac:dyDescent="0.25">
      <c r="A22" s="289"/>
      <c r="B22" s="286"/>
      <c r="C22" s="255"/>
      <c r="D22" s="255"/>
      <c r="E22" s="273"/>
      <c r="F22" s="273"/>
      <c r="G22" s="502"/>
      <c r="H22" s="502"/>
      <c r="I22" s="256"/>
      <c r="J22" s="256"/>
      <c r="K22" s="256"/>
      <c r="L22" s="250"/>
      <c r="M22" s="250"/>
      <c r="N22" s="299"/>
      <c r="O22" s="299"/>
      <c r="P22" s="299"/>
      <c r="Q22" s="299"/>
      <c r="R22" s="299"/>
      <c r="S22" s="299"/>
      <c r="T22" s="299"/>
      <c r="U22" s="299"/>
      <c r="V22" s="299"/>
      <c r="W22" s="299"/>
      <c r="X22" s="299"/>
      <c r="Y22" s="250"/>
      <c r="Z22" s="250"/>
      <c r="AA22" s="180"/>
      <c r="AB22" s="180"/>
      <c r="AC22" s="180"/>
      <c r="AD22" s="180"/>
      <c r="AE22" s="181"/>
      <c r="AF22" s="289"/>
      <c r="AG22" s="289"/>
    </row>
    <row r="23" spans="1:35" ht="11.25" customHeight="1" x14ac:dyDescent="0.25">
      <c r="A23" s="289"/>
      <c r="B23" s="253"/>
      <c r="C23" s="255"/>
      <c r="D23" s="255"/>
      <c r="E23" s="252"/>
      <c r="F23" s="272"/>
      <c r="G23" s="294"/>
      <c r="H23" s="271"/>
      <c r="I23" s="272"/>
      <c r="J23" s="272"/>
      <c r="K23" s="257"/>
      <c r="L23" s="185"/>
      <c r="M23" s="185"/>
      <c r="N23" s="185"/>
      <c r="O23" s="185"/>
      <c r="P23" s="185"/>
      <c r="Q23" s="185"/>
      <c r="R23" s="185"/>
      <c r="S23" s="185"/>
      <c r="T23" s="185"/>
      <c r="U23" s="185"/>
      <c r="V23" s="185"/>
      <c r="W23" s="185"/>
      <c r="X23" s="185"/>
      <c r="Y23" s="185"/>
      <c r="Z23" s="185"/>
      <c r="AA23" s="185"/>
      <c r="AB23" s="185"/>
      <c r="AC23" s="185"/>
      <c r="AD23" s="185"/>
      <c r="AE23" s="229"/>
      <c r="AF23" s="289"/>
      <c r="AG23" s="289"/>
      <c r="AH23" s="158"/>
    </row>
    <row r="24" spans="1:35" ht="15" x14ac:dyDescent="0.25">
      <c r="A24" s="289"/>
      <c r="B24" s="203"/>
      <c r="C24" s="255"/>
      <c r="D24" s="255"/>
      <c r="E24" s="272"/>
      <c r="F24" s="272"/>
      <c r="G24" s="272"/>
      <c r="H24" s="272"/>
      <c r="I24" s="272"/>
      <c r="J24" s="272"/>
      <c r="K24" s="272"/>
      <c r="L24" s="251"/>
      <c r="M24" s="251"/>
      <c r="N24" s="251"/>
      <c r="O24" s="251"/>
      <c r="P24" s="251"/>
      <c r="Q24" s="251"/>
      <c r="R24" s="251"/>
      <c r="S24" s="251"/>
      <c r="T24" s="251"/>
      <c r="U24" s="251"/>
      <c r="V24" s="251"/>
      <c r="W24" s="251"/>
      <c r="X24" s="251"/>
      <c r="Y24" s="251"/>
      <c r="Z24" s="251"/>
      <c r="AA24" s="201"/>
      <c r="AB24" s="201"/>
      <c r="AC24" s="201"/>
      <c r="AD24" s="201"/>
      <c r="AE24" s="208"/>
      <c r="AF24" s="289"/>
      <c r="AG24" s="289"/>
    </row>
    <row r="25" spans="1:35" ht="11.25" customHeight="1" x14ac:dyDescent="0.25">
      <c r="A25" s="289"/>
      <c r="B25" s="203"/>
      <c r="C25" s="300"/>
      <c r="D25" s="300"/>
      <c r="E25" s="252"/>
      <c r="F25" s="255"/>
      <c r="G25" s="271"/>
      <c r="H25" s="271"/>
      <c r="I25" s="272"/>
      <c r="J25" s="272"/>
      <c r="K25" s="272"/>
      <c r="L25" s="251"/>
      <c r="M25" s="251"/>
      <c r="N25" s="251"/>
      <c r="O25" s="251"/>
      <c r="P25" s="251"/>
      <c r="Q25" s="251"/>
      <c r="R25" s="251"/>
      <c r="S25" s="251"/>
      <c r="T25" s="251"/>
      <c r="U25" s="251"/>
      <c r="V25" s="251"/>
      <c r="W25" s="251"/>
      <c r="X25" s="251"/>
      <c r="Y25" s="251"/>
      <c r="Z25" s="251"/>
      <c r="AA25" s="201"/>
      <c r="AB25" s="201"/>
      <c r="AC25" s="201"/>
      <c r="AD25" s="201"/>
      <c r="AE25" s="208"/>
      <c r="AF25" s="289"/>
      <c r="AG25" s="289"/>
    </row>
    <row r="26" spans="1:35" ht="15" customHeight="1" x14ac:dyDescent="0.25">
      <c r="A26" s="289"/>
      <c r="B26" s="204"/>
      <c r="C26" s="300"/>
      <c r="D26" s="300"/>
      <c r="E26" s="255"/>
      <c r="F26" s="255"/>
      <c r="G26" s="255"/>
      <c r="H26" s="255"/>
      <c r="I26" s="272"/>
      <c r="J26" s="272"/>
      <c r="K26" s="272"/>
      <c r="L26" s="301"/>
      <c r="M26" s="301"/>
      <c r="N26" s="301"/>
      <c r="O26" s="301"/>
      <c r="P26" s="301"/>
      <c r="Q26" s="301"/>
      <c r="R26" s="301"/>
      <c r="S26" s="301"/>
      <c r="T26" s="301"/>
      <c r="U26" s="252"/>
      <c r="V26" s="252"/>
      <c r="W26" s="252"/>
      <c r="X26" s="252"/>
      <c r="Y26" s="252"/>
      <c r="Z26" s="252"/>
      <c r="AA26" s="150"/>
      <c r="AB26" s="150"/>
      <c r="AC26" s="150"/>
      <c r="AD26" s="150"/>
      <c r="AE26" s="209"/>
      <c r="AF26" s="289"/>
      <c r="AG26" s="289"/>
    </row>
    <row r="27" spans="1:35" ht="15" customHeight="1" x14ac:dyDescent="0.25">
      <c r="A27" s="289"/>
      <c r="B27" s="205"/>
      <c r="C27" s="499" t="s">
        <v>52</v>
      </c>
      <c r="D27" s="499"/>
      <c r="E27" s="257"/>
      <c r="F27" s="260"/>
      <c r="G27" s="260"/>
      <c r="H27" s="269"/>
      <c r="I27" s="269"/>
      <c r="J27" s="269"/>
      <c r="K27" s="505" t="s">
        <v>44</v>
      </c>
      <c r="L27" s="505"/>
      <c r="M27" s="302"/>
      <c r="N27" s="302"/>
      <c r="O27" s="302"/>
      <c r="P27" s="302"/>
      <c r="Q27" s="302"/>
      <c r="R27" s="302"/>
      <c r="S27" s="302"/>
      <c r="T27" s="302"/>
      <c r="U27" s="199"/>
      <c r="V27" s="199"/>
      <c r="W27" s="199"/>
      <c r="X27" s="199"/>
      <c r="Y27" s="199"/>
      <c r="Z27" s="199"/>
      <c r="AA27" s="200"/>
      <c r="AB27" s="200"/>
      <c r="AC27" s="200"/>
      <c r="AD27" s="200"/>
      <c r="AE27" s="210"/>
      <c r="AF27" s="289"/>
      <c r="AG27" s="289"/>
      <c r="AH27" s="158"/>
      <c r="AI27" s="156"/>
    </row>
    <row r="28" spans="1:35" ht="15" customHeight="1" x14ac:dyDescent="0.25">
      <c r="A28" s="289"/>
      <c r="B28" s="206"/>
      <c r="C28" s="499"/>
      <c r="D28" s="499"/>
      <c r="E28" s="503">
        <v>12</v>
      </c>
      <c r="F28" s="503"/>
      <c r="G28" s="479" t="s">
        <v>51</v>
      </c>
      <c r="H28" s="479"/>
      <c r="I28" s="479"/>
      <c r="J28" s="269"/>
      <c r="K28" s="505"/>
      <c r="L28" s="505"/>
      <c r="M28" s="506">
        <f>IF(ISBLANK(E28),"",IF(ISBLANK(E30),"",E28*E30))</f>
        <v>12000</v>
      </c>
      <c r="N28" s="506"/>
      <c r="O28" s="506"/>
      <c r="P28" s="506"/>
      <c r="Q28" s="508" t="s">
        <v>41</v>
      </c>
      <c r="R28" s="508"/>
      <c r="S28" s="508"/>
      <c r="T28" s="508"/>
      <c r="U28" s="197"/>
      <c r="V28" s="197"/>
      <c r="W28" s="197"/>
      <c r="X28" s="197"/>
      <c r="Y28" s="197"/>
      <c r="Z28" s="197"/>
      <c r="AA28" s="200"/>
      <c r="AB28" s="200"/>
      <c r="AC28" s="200"/>
      <c r="AD28" s="200"/>
      <c r="AE28" s="210"/>
      <c r="AF28" s="289"/>
      <c r="AG28" s="289"/>
      <c r="AH28" s="158"/>
      <c r="AI28" s="156"/>
    </row>
    <row r="29" spans="1:35" ht="11.25" customHeight="1" x14ac:dyDescent="0.25">
      <c r="A29" s="289"/>
      <c r="B29" s="206"/>
      <c r="C29" s="501" t="s">
        <v>53</v>
      </c>
      <c r="D29" s="501"/>
      <c r="E29" s="297"/>
      <c r="F29" s="260"/>
      <c r="G29" s="260"/>
      <c r="H29" s="295"/>
      <c r="I29" s="263"/>
      <c r="J29" s="509" t="s">
        <v>69</v>
      </c>
      <c r="K29" s="509"/>
      <c r="L29" s="509"/>
      <c r="M29" s="303"/>
      <c r="N29" s="303"/>
      <c r="O29" s="303"/>
      <c r="P29" s="303"/>
      <c r="Q29" s="303"/>
      <c r="R29" s="303"/>
      <c r="S29" s="304"/>
      <c r="T29" s="304"/>
      <c r="U29" s="200"/>
      <c r="V29" s="200"/>
      <c r="W29" s="200"/>
      <c r="X29" s="200"/>
      <c r="Y29" s="200"/>
      <c r="Z29" s="200"/>
      <c r="AA29" s="200"/>
      <c r="AB29" s="200"/>
      <c r="AC29" s="200"/>
      <c r="AD29" s="200"/>
      <c r="AE29" s="210"/>
      <c r="AF29" s="289"/>
      <c r="AG29" s="289"/>
      <c r="AH29" s="158"/>
      <c r="AI29" s="156"/>
    </row>
    <row r="30" spans="1:35" ht="15" customHeight="1" x14ac:dyDescent="0.25">
      <c r="A30" s="289"/>
      <c r="B30" s="206"/>
      <c r="C30" s="501"/>
      <c r="D30" s="501"/>
      <c r="E30" s="504">
        <v>1000</v>
      </c>
      <c r="F30" s="504"/>
      <c r="G30" s="478" t="s">
        <v>34</v>
      </c>
      <c r="H30" s="478"/>
      <c r="I30" s="478"/>
      <c r="J30" s="509"/>
      <c r="K30" s="509"/>
      <c r="L30" s="509"/>
      <c r="M30" s="507">
        <f>IF(ISBLANK(E28),"",IF(ISBLANK(E30),"",ROUNDUP((1/3*E28+1/3)*E30/27,0)))</f>
        <v>161</v>
      </c>
      <c r="N30" s="507"/>
      <c r="O30" s="507"/>
      <c r="P30" s="507"/>
      <c r="Q30" s="479" t="s">
        <v>42</v>
      </c>
      <c r="R30" s="479"/>
      <c r="S30" s="479"/>
      <c r="T30" s="479"/>
      <c r="U30" s="251"/>
      <c r="V30" s="251"/>
      <c r="W30" s="251"/>
      <c r="X30" s="251"/>
      <c r="Y30" s="251"/>
      <c r="Z30" s="251"/>
      <c r="AA30" s="200"/>
      <c r="AB30" s="200"/>
      <c r="AC30" s="200"/>
      <c r="AD30" s="200"/>
      <c r="AE30" s="210"/>
      <c r="AF30" s="289"/>
      <c r="AG30" s="289"/>
      <c r="AH30" s="158"/>
      <c r="AI30" s="156"/>
    </row>
    <row r="31" spans="1:35" ht="14.25" customHeight="1" x14ac:dyDescent="0.25">
      <c r="A31" s="289"/>
      <c r="B31" s="206"/>
      <c r="C31" s="266"/>
      <c r="D31" s="259"/>
      <c r="E31" s="267"/>
      <c r="F31" s="267"/>
      <c r="G31" s="267"/>
      <c r="H31" s="272"/>
      <c r="I31" s="272"/>
      <c r="J31" s="272"/>
      <c r="K31" s="499" t="s">
        <v>59</v>
      </c>
      <c r="L31" s="499"/>
      <c r="M31" s="251"/>
      <c r="N31" s="251"/>
      <c r="O31" s="251"/>
      <c r="P31" s="251"/>
      <c r="Q31" s="251"/>
      <c r="R31" s="251"/>
      <c r="S31" s="251"/>
      <c r="T31" s="251"/>
      <c r="U31" s="251"/>
      <c r="V31" s="251"/>
      <c r="W31" s="251"/>
      <c r="X31" s="251"/>
      <c r="Y31" s="251"/>
      <c r="Z31" s="251"/>
      <c r="AA31" s="198"/>
      <c r="AB31" s="198"/>
      <c r="AC31" s="198"/>
      <c r="AD31" s="200"/>
      <c r="AE31" s="210"/>
      <c r="AF31" s="289"/>
      <c r="AG31" s="289"/>
      <c r="AH31" s="158"/>
      <c r="AI31" s="156"/>
    </row>
    <row r="32" spans="1:35" ht="14.25" customHeight="1" x14ac:dyDescent="0.25">
      <c r="A32" s="289"/>
      <c r="B32" s="206"/>
      <c r="C32" s="492" t="s">
        <v>54</v>
      </c>
      <c r="D32" s="492"/>
      <c r="E32" s="493" t="s">
        <v>57</v>
      </c>
      <c r="F32" s="493"/>
      <c r="G32" s="494" t="s">
        <v>56</v>
      </c>
      <c r="H32" s="494"/>
      <c r="I32" s="168"/>
      <c r="J32" s="168"/>
      <c r="K32" s="499"/>
      <c r="L32" s="499"/>
      <c r="M32" s="507">
        <f>IF(ISBLANK(E28),"",IF(ISBLANK(E30),"",IF(E32="D",ROUNDUP((0.5*E28+1.75)*E30/27,0),IF(E32="E",ROUNDUP((2/3*E28+2+2/3)*E30/27,0),""))))</f>
        <v>396</v>
      </c>
      <c r="N32" s="507"/>
      <c r="O32" s="507"/>
      <c r="P32" s="507"/>
      <c r="Q32" s="479" t="s">
        <v>42</v>
      </c>
      <c r="R32" s="479"/>
      <c r="S32" s="479"/>
      <c r="T32" s="479"/>
      <c r="U32" s="274"/>
      <c r="V32" s="268"/>
      <c r="W32" s="268"/>
      <c r="X32" s="268"/>
      <c r="Y32" s="268"/>
      <c r="Z32" s="268"/>
      <c r="AA32" s="268"/>
      <c r="AB32" s="268"/>
      <c r="AC32" s="268"/>
      <c r="AD32" s="200"/>
      <c r="AE32" s="210"/>
      <c r="AF32" s="289"/>
      <c r="AG32" s="289"/>
      <c r="AH32" s="158"/>
      <c r="AI32" s="156"/>
    </row>
    <row r="33" spans="1:35" ht="15" customHeight="1" x14ac:dyDescent="0.2">
      <c r="A33" s="289"/>
      <c r="B33" s="206"/>
      <c r="C33" s="289"/>
      <c r="D33" s="289"/>
      <c r="S33" s="199"/>
      <c r="T33" s="199"/>
      <c r="U33" s="199"/>
      <c r="V33" s="199"/>
      <c r="W33" s="199"/>
      <c r="X33" s="199"/>
      <c r="Y33" s="199"/>
      <c r="Z33" s="199"/>
      <c r="AA33" s="230"/>
      <c r="AB33" s="230"/>
      <c r="AC33" s="230"/>
      <c r="AD33" s="200"/>
      <c r="AE33" s="210"/>
      <c r="AF33" s="289"/>
      <c r="AG33" s="289"/>
      <c r="AH33" s="158"/>
      <c r="AI33" s="156"/>
    </row>
    <row r="34" spans="1:35" ht="18.75" customHeight="1" x14ac:dyDescent="0.2">
      <c r="A34" s="289"/>
      <c r="B34" s="206"/>
      <c r="C34" s="289"/>
      <c r="D34" s="289"/>
      <c r="E34" s="486" t="s">
        <v>46</v>
      </c>
      <c r="F34" s="486"/>
      <c r="G34" s="486" t="s">
        <v>47</v>
      </c>
      <c r="H34" s="486"/>
      <c r="I34" s="486" t="s">
        <v>48</v>
      </c>
      <c r="J34" s="486"/>
      <c r="K34" s="486"/>
      <c r="L34" s="486"/>
      <c r="M34" s="486"/>
      <c r="N34" s="486"/>
      <c r="O34" s="486"/>
      <c r="P34" s="486"/>
      <c r="Q34" s="486"/>
      <c r="R34" s="486"/>
      <c r="S34" s="197"/>
      <c r="T34" s="197"/>
      <c r="U34" s="197"/>
      <c r="V34" s="197"/>
      <c r="W34" s="197"/>
      <c r="X34" s="197"/>
      <c r="Y34" s="197"/>
      <c r="Z34" s="197"/>
      <c r="AA34" s="200"/>
      <c r="AB34" s="200"/>
      <c r="AC34" s="200"/>
      <c r="AD34" s="200"/>
      <c r="AE34" s="210"/>
      <c r="AF34" s="289"/>
      <c r="AG34" s="289"/>
      <c r="AH34" s="158"/>
      <c r="AI34" s="156"/>
    </row>
    <row r="35" spans="1:35" ht="18.75" customHeight="1" x14ac:dyDescent="0.2">
      <c r="A35" s="289"/>
      <c r="B35" s="206"/>
      <c r="C35" s="289"/>
      <c r="D35" s="289"/>
      <c r="E35" s="495">
        <v>1</v>
      </c>
      <c r="F35" s="496"/>
      <c r="G35" s="497" t="s">
        <v>23</v>
      </c>
      <c r="H35" s="498"/>
      <c r="I35" s="487" t="s">
        <v>49</v>
      </c>
      <c r="J35" s="488"/>
      <c r="K35" s="488"/>
      <c r="L35" s="488"/>
      <c r="M35" s="488"/>
      <c r="N35" s="488"/>
      <c r="O35" s="488"/>
      <c r="P35" s="488"/>
      <c r="Q35" s="488"/>
      <c r="R35" s="489"/>
      <c r="S35" s="197"/>
      <c r="T35" s="197"/>
      <c r="U35" s="197"/>
      <c r="V35" s="197"/>
      <c r="W35" s="197"/>
      <c r="X35" s="197"/>
      <c r="Y35" s="197"/>
      <c r="Z35" s="197"/>
      <c r="AA35" s="200"/>
      <c r="AB35" s="200"/>
      <c r="AC35" s="200"/>
      <c r="AD35" s="200"/>
      <c r="AE35" s="210"/>
      <c r="AF35" s="289"/>
      <c r="AG35" s="289"/>
      <c r="AH35" s="158"/>
      <c r="AI35" s="156"/>
    </row>
    <row r="36" spans="1:35" ht="18.75" customHeight="1" x14ac:dyDescent="0.2">
      <c r="A36" s="289"/>
      <c r="B36" s="207" t="str">
        <f>IF(AND(ISNUMBER(#REF!),ISNUMBER(F27),ISNUMBER(K27)),MIN(AJ31:AJ37),"")</f>
        <v/>
      </c>
      <c r="C36" s="289"/>
      <c r="D36" s="289"/>
      <c r="E36" s="466">
        <f>IF(ISBLANK(E28),"",IF(ISBLANK(E30),"",IF(E32="D","0",IF(E32="E",M28,""))))</f>
        <v>12000</v>
      </c>
      <c r="F36" s="467"/>
      <c r="G36" s="464" t="s">
        <v>41</v>
      </c>
      <c r="H36" s="465"/>
      <c r="I36" s="487" t="s">
        <v>67</v>
      </c>
      <c r="J36" s="488"/>
      <c r="K36" s="488"/>
      <c r="L36" s="488"/>
      <c r="M36" s="488"/>
      <c r="N36" s="488"/>
      <c r="O36" s="488"/>
      <c r="P36" s="488"/>
      <c r="Q36" s="488"/>
      <c r="R36" s="489"/>
      <c r="S36" s="251"/>
      <c r="T36" s="251"/>
      <c r="U36" s="251"/>
      <c r="V36" s="251"/>
      <c r="W36" s="251"/>
      <c r="X36" s="251"/>
      <c r="Y36" s="251"/>
      <c r="Z36" s="251"/>
      <c r="AA36" s="176"/>
      <c r="AB36" s="176"/>
      <c r="AC36" s="176"/>
      <c r="AD36" s="176"/>
      <c r="AE36" s="177"/>
      <c r="AF36" s="289"/>
      <c r="AG36" s="289"/>
      <c r="AH36" s="158"/>
      <c r="AI36" s="156"/>
    </row>
    <row r="37" spans="1:35" ht="18.75" customHeight="1" x14ac:dyDescent="0.25">
      <c r="A37" s="289"/>
      <c r="B37" s="207"/>
      <c r="C37" s="266"/>
      <c r="D37" s="259"/>
      <c r="E37" s="466">
        <f>IF(ISBLANK(E28),"",IF(ISBLANK(E30),"",M30))</f>
        <v>161</v>
      </c>
      <c r="F37" s="467"/>
      <c r="G37" s="464" t="s">
        <v>42</v>
      </c>
      <c r="H37" s="465"/>
      <c r="I37" s="487" t="s">
        <v>50</v>
      </c>
      <c r="J37" s="488"/>
      <c r="K37" s="488"/>
      <c r="L37" s="488"/>
      <c r="M37" s="488"/>
      <c r="N37" s="488"/>
      <c r="O37" s="488"/>
      <c r="P37" s="488"/>
      <c r="Q37" s="488"/>
      <c r="R37" s="489"/>
      <c r="S37" s="251"/>
      <c r="T37" s="251"/>
      <c r="U37" s="251"/>
      <c r="V37" s="251"/>
      <c r="W37" s="251"/>
      <c r="X37" s="251"/>
      <c r="Y37" s="251"/>
      <c r="Z37" s="251"/>
      <c r="AA37" s="176"/>
      <c r="AB37" s="176"/>
      <c r="AC37" s="176"/>
      <c r="AD37" s="176"/>
      <c r="AE37" s="177"/>
      <c r="AF37" s="289"/>
      <c r="AG37" s="289"/>
      <c r="AH37" s="158"/>
      <c r="AI37" s="156"/>
    </row>
    <row r="38" spans="1:35" ht="18.75" customHeight="1" x14ac:dyDescent="0.25">
      <c r="A38" s="289"/>
      <c r="B38" s="207"/>
      <c r="C38" s="268"/>
      <c r="D38" s="259"/>
      <c r="E38" s="510">
        <f>IF(ISBLANK(E28),"",IF(ISBLANK(E30),"",M32))</f>
        <v>396</v>
      </c>
      <c r="F38" s="511"/>
      <c r="G38" s="512" t="s">
        <v>42</v>
      </c>
      <c r="H38" s="513"/>
      <c r="I38" s="512" t="s">
        <v>58</v>
      </c>
      <c r="J38" s="514"/>
      <c r="K38" s="514"/>
      <c r="L38" s="514"/>
      <c r="M38" s="514"/>
      <c r="N38" s="514"/>
      <c r="O38" s="514"/>
      <c r="P38" s="514"/>
      <c r="Q38" s="514"/>
      <c r="R38" s="513"/>
      <c r="S38" s="252"/>
      <c r="T38" s="252"/>
      <c r="U38" s="252"/>
      <c r="V38" s="252"/>
      <c r="W38" s="252"/>
      <c r="X38" s="252"/>
      <c r="Y38" s="252"/>
      <c r="Z38" s="252"/>
      <c r="AA38" s="176"/>
      <c r="AB38" s="176"/>
      <c r="AC38" s="176"/>
      <c r="AD38" s="176"/>
      <c r="AE38" s="177"/>
      <c r="AF38" s="289"/>
      <c r="AG38" s="289"/>
      <c r="AH38" s="157"/>
      <c r="AI38" s="156"/>
    </row>
    <row r="39" spans="1:35" ht="14.25" customHeight="1" x14ac:dyDescent="0.25">
      <c r="A39" s="289"/>
      <c r="B39" s="207"/>
      <c r="C39" s="258"/>
      <c r="D39" s="259"/>
      <c r="E39" s="257"/>
      <c r="F39" s="264"/>
      <c r="G39" s="264"/>
      <c r="H39" s="480"/>
      <c r="I39" s="480"/>
      <c r="J39" s="480"/>
      <c r="K39" s="480"/>
      <c r="L39" s="197"/>
      <c r="M39" s="199"/>
      <c r="N39" s="199"/>
      <c r="O39" s="199"/>
      <c r="P39" s="199"/>
      <c r="Q39" s="199"/>
      <c r="R39" s="199"/>
      <c r="S39" s="199"/>
      <c r="T39" s="199"/>
      <c r="U39" s="199"/>
      <c r="V39" s="199"/>
      <c r="W39" s="199"/>
      <c r="X39" s="199"/>
      <c r="Y39" s="199"/>
      <c r="Z39" s="199"/>
      <c r="AA39" s="176"/>
      <c r="AB39" s="176"/>
      <c r="AC39" s="176"/>
      <c r="AD39" s="176"/>
      <c r="AE39" s="177"/>
      <c r="AF39" s="289"/>
      <c r="AG39" s="289"/>
    </row>
    <row r="40" spans="1:35" ht="14.25" customHeight="1" x14ac:dyDescent="0.25">
      <c r="A40" s="289"/>
      <c r="B40" s="207"/>
      <c r="C40" s="261"/>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176"/>
      <c r="AD40" s="176"/>
      <c r="AE40" s="177"/>
      <c r="AF40" s="290"/>
      <c r="AG40" s="289"/>
      <c r="AI40" s="156"/>
    </row>
    <row r="41" spans="1:35" ht="15" x14ac:dyDescent="0.25">
      <c r="A41" s="289"/>
      <c r="B41" s="207"/>
      <c r="C41" s="270"/>
      <c r="D41" s="485"/>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176"/>
      <c r="AD41" s="176"/>
      <c r="AE41" s="177"/>
      <c r="AF41" s="290"/>
      <c r="AG41" s="289"/>
    </row>
    <row r="42" spans="1:35" ht="15" x14ac:dyDescent="0.25">
      <c r="A42" s="289"/>
      <c r="B42" s="207"/>
      <c r="C42" s="270"/>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176"/>
      <c r="AD42" s="176"/>
      <c r="AE42" s="177"/>
      <c r="AF42" s="290"/>
      <c r="AG42" s="289"/>
    </row>
    <row r="43" spans="1:35" ht="4.5" customHeight="1" x14ac:dyDescent="0.25">
      <c r="A43" s="289"/>
      <c r="B43" s="207"/>
      <c r="C43" s="270"/>
      <c r="D43" s="485"/>
      <c r="E43" s="485"/>
      <c r="F43" s="485"/>
      <c r="G43" s="485"/>
      <c r="H43" s="485"/>
      <c r="I43" s="485"/>
      <c r="J43" s="485"/>
      <c r="K43" s="485"/>
      <c r="L43" s="485"/>
      <c r="M43" s="485"/>
      <c r="N43" s="485"/>
      <c r="O43" s="485"/>
      <c r="P43" s="485"/>
      <c r="Q43" s="485"/>
      <c r="R43" s="485"/>
      <c r="S43" s="485"/>
      <c r="T43" s="485"/>
      <c r="U43" s="485"/>
      <c r="V43" s="485"/>
      <c r="W43" s="485"/>
      <c r="X43" s="485"/>
      <c r="Y43" s="485"/>
      <c r="Z43" s="485"/>
      <c r="AA43" s="485"/>
      <c r="AB43" s="485"/>
      <c r="AC43" s="176"/>
      <c r="AD43" s="176"/>
      <c r="AE43" s="177"/>
      <c r="AF43" s="290"/>
      <c r="AG43" s="289"/>
    </row>
    <row r="44" spans="1:35" ht="15" customHeight="1" x14ac:dyDescent="0.25">
      <c r="A44" s="289"/>
      <c r="B44" s="207"/>
      <c r="C44" s="271"/>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198"/>
      <c r="AD44" s="176"/>
      <c r="AE44" s="177"/>
      <c r="AF44" s="290"/>
      <c r="AG44" s="289"/>
    </row>
    <row r="45" spans="1:35" ht="15" customHeight="1" x14ac:dyDescent="0.2">
      <c r="A45" s="289"/>
      <c r="B45" s="207"/>
      <c r="C45" s="198"/>
      <c r="D45" s="485"/>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198"/>
      <c r="AD45" s="176"/>
      <c r="AE45" s="177"/>
      <c r="AF45" s="290"/>
      <c r="AG45" s="289"/>
    </row>
    <row r="46" spans="1:35" ht="14.25" customHeight="1" x14ac:dyDescent="0.2">
      <c r="A46" s="289"/>
      <c r="B46" s="207"/>
      <c r="C46" s="246"/>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230"/>
      <c r="AD46" s="176"/>
      <c r="AE46" s="177"/>
      <c r="AF46" s="290"/>
      <c r="AG46" s="289"/>
    </row>
    <row r="47" spans="1:35" ht="14.25" customHeight="1" x14ac:dyDescent="0.2">
      <c r="A47" s="289"/>
      <c r="B47" s="207"/>
      <c r="C47" s="246"/>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200"/>
      <c r="AD47" s="176"/>
      <c r="AE47" s="177"/>
      <c r="AF47" s="290"/>
      <c r="AG47" s="289"/>
    </row>
    <row r="48" spans="1:35" ht="11.25" customHeight="1" x14ac:dyDescent="0.2">
      <c r="A48" s="401"/>
      <c r="B48" s="207"/>
      <c r="C48" s="176"/>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176"/>
      <c r="AD48" s="176"/>
      <c r="AE48" s="177"/>
      <c r="AF48" s="290"/>
      <c r="AG48" s="289"/>
    </row>
    <row r="49" spans="1:35" ht="7.5" customHeight="1" x14ac:dyDescent="0.2">
      <c r="A49" s="401"/>
      <c r="B49" s="151"/>
      <c r="C49" s="154"/>
      <c r="D49" s="485"/>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153"/>
      <c r="AD49" s="153"/>
      <c r="AE49" s="152"/>
      <c r="AF49" s="290"/>
      <c r="AG49" s="289"/>
    </row>
    <row r="50" spans="1:35" ht="6" customHeight="1" x14ac:dyDescent="0.2">
      <c r="A50" s="401"/>
      <c r="B50" s="151"/>
      <c r="C50" s="154"/>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153"/>
      <c r="AD50" s="153"/>
      <c r="AE50" s="152"/>
      <c r="AF50" s="290"/>
      <c r="AG50" s="289"/>
    </row>
    <row r="51" spans="1:35" ht="8.25" customHeight="1" x14ac:dyDescent="0.2">
      <c r="A51" s="401"/>
      <c r="B51" s="151"/>
      <c r="C51" s="150"/>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5"/>
      <c r="AC51" s="148"/>
      <c r="AD51" s="148"/>
      <c r="AE51" s="147"/>
      <c r="AF51" s="290"/>
      <c r="AG51" s="289"/>
    </row>
    <row r="52" spans="1:35" ht="9" customHeight="1" thickBot="1" x14ac:dyDescent="0.25">
      <c r="A52" s="401"/>
      <c r="B52" s="146"/>
      <c r="C52" s="143"/>
      <c r="D52" s="143"/>
      <c r="E52" s="143"/>
      <c r="F52" s="143"/>
      <c r="G52" s="143"/>
      <c r="H52" s="145"/>
      <c r="I52" s="144"/>
      <c r="J52" s="143"/>
      <c r="K52" s="142"/>
      <c r="L52" s="142"/>
      <c r="M52" s="141"/>
      <c r="N52" s="141"/>
      <c r="O52" s="141"/>
      <c r="P52" s="141"/>
      <c r="Q52" s="141"/>
      <c r="R52" s="141"/>
      <c r="S52" s="141"/>
      <c r="T52" s="141"/>
      <c r="U52" s="141"/>
      <c r="V52" s="141"/>
      <c r="W52" s="141"/>
      <c r="X52" s="141"/>
      <c r="Y52" s="141"/>
      <c r="Z52" s="141"/>
      <c r="AA52" s="141"/>
      <c r="AB52" s="141"/>
      <c r="AC52" s="141"/>
      <c r="AD52" s="141"/>
      <c r="AE52" s="140"/>
      <c r="AF52" s="290"/>
      <c r="AG52" s="289"/>
    </row>
    <row r="53" spans="1:35" ht="9" customHeight="1" x14ac:dyDescent="0.2">
      <c r="A53" s="401"/>
      <c r="B53" s="129"/>
      <c r="C53" s="95"/>
      <c r="D53" s="95"/>
      <c r="E53" s="95"/>
      <c r="F53" s="95"/>
      <c r="G53" s="407" t="str">
        <f>IF(ISBLANK(Cover!E14),"",UPPER(Cover!E14))</f>
        <v>LANDOWNER</v>
      </c>
      <c r="H53" s="408"/>
      <c r="I53" s="408"/>
      <c r="J53" s="408"/>
      <c r="K53" s="408"/>
      <c r="L53" s="408"/>
      <c r="M53" s="408"/>
      <c r="N53" s="409"/>
      <c r="O53" s="413" t="s">
        <v>32</v>
      </c>
      <c r="P53" s="414"/>
      <c r="Q53" s="414"/>
      <c r="R53" s="417"/>
      <c r="S53" s="417"/>
      <c r="T53" s="417"/>
      <c r="U53" s="417"/>
      <c r="V53" s="133"/>
      <c r="W53" s="419" t="s">
        <v>31</v>
      </c>
      <c r="X53" s="419"/>
      <c r="Y53" s="419"/>
      <c r="Z53" s="237"/>
      <c r="AA53" s="420" t="s">
        <v>30</v>
      </c>
      <c r="AB53" s="421"/>
      <c r="AC53" s="421"/>
      <c r="AD53" s="421"/>
      <c r="AE53" s="422"/>
      <c r="AF53" s="137"/>
      <c r="AG53" s="1"/>
    </row>
    <row r="54" spans="1:35" ht="12" customHeight="1" x14ac:dyDescent="0.2">
      <c r="A54" s="401"/>
      <c r="B54" s="129"/>
      <c r="C54" s="95"/>
      <c r="D54" s="95"/>
      <c r="E54" s="95"/>
      <c r="F54" s="95"/>
      <c r="G54" s="410"/>
      <c r="H54" s="411"/>
      <c r="I54" s="411"/>
      <c r="J54" s="411"/>
      <c r="K54" s="411"/>
      <c r="L54" s="411"/>
      <c r="M54" s="411"/>
      <c r="N54" s="412"/>
      <c r="O54" s="415"/>
      <c r="P54" s="416"/>
      <c r="Q54" s="416"/>
      <c r="R54" s="418"/>
      <c r="S54" s="418"/>
      <c r="T54" s="418"/>
      <c r="U54" s="418"/>
      <c r="V54" s="95"/>
      <c r="W54" s="423">
        <f ca="1">TODAY()</f>
        <v>43914</v>
      </c>
      <c r="X54" s="423"/>
      <c r="Y54" s="423"/>
      <c r="Z54" s="135"/>
      <c r="AA54" s="424"/>
      <c r="AB54" s="425"/>
      <c r="AC54" s="425"/>
      <c r="AD54" s="425"/>
      <c r="AE54" s="426"/>
      <c r="AF54" s="1"/>
    </row>
    <row r="55" spans="1:35" ht="9" customHeight="1" x14ac:dyDescent="0.2">
      <c r="A55" s="401"/>
      <c r="B55" s="129"/>
      <c r="C55" s="95"/>
      <c r="D55" s="95"/>
      <c r="E55" s="95"/>
      <c r="F55" s="95"/>
      <c r="G55" s="482" t="str">
        <f>IF(ISBLANK(Cover!G21),"",CONCATENATE(Cover!G21," County "))</f>
        <v xml:space="preserve">C County </v>
      </c>
      <c r="H55" s="483"/>
      <c r="I55" s="483"/>
      <c r="J55" s="483"/>
      <c r="K55" s="483"/>
      <c r="L55" s="483"/>
      <c r="M55" s="483"/>
      <c r="N55" s="484"/>
      <c r="O55" s="415" t="s">
        <v>29</v>
      </c>
      <c r="P55" s="416"/>
      <c r="Q55" s="416"/>
      <c r="R55" s="427"/>
      <c r="S55" s="427"/>
      <c r="T55" s="427"/>
      <c r="U55" s="427"/>
      <c r="V55" s="127"/>
      <c r="W55" s="445">
        <f ca="1">TODAY()</f>
        <v>43914</v>
      </c>
      <c r="X55" s="445"/>
      <c r="Y55" s="445"/>
      <c r="Z55" s="135"/>
      <c r="AA55" s="447" t="s">
        <v>28</v>
      </c>
      <c r="AB55" s="448"/>
      <c r="AC55" s="448"/>
      <c r="AD55" s="448"/>
      <c r="AE55" s="449"/>
      <c r="AF55" s="1"/>
      <c r="AI55" s="324"/>
    </row>
    <row r="56" spans="1:35" ht="6" customHeight="1" x14ac:dyDescent="0.2">
      <c r="A56" s="401"/>
      <c r="B56" s="129"/>
      <c r="C56" s="95"/>
      <c r="D56" s="95"/>
      <c r="E56" s="95"/>
      <c r="F56" s="95"/>
      <c r="G56" s="482"/>
      <c r="H56" s="483"/>
      <c r="I56" s="483"/>
      <c r="J56" s="483"/>
      <c r="K56" s="483"/>
      <c r="L56" s="483"/>
      <c r="M56" s="483"/>
      <c r="N56" s="484"/>
      <c r="O56" s="415"/>
      <c r="P56" s="416"/>
      <c r="Q56" s="416"/>
      <c r="R56" s="428"/>
      <c r="S56" s="428"/>
      <c r="T56" s="428"/>
      <c r="U56" s="428"/>
      <c r="V56" s="136"/>
      <c r="W56" s="446"/>
      <c r="X56" s="446"/>
      <c r="Y56" s="446"/>
      <c r="Z56" s="134"/>
      <c r="AA56" s="468" t="s">
        <v>62</v>
      </c>
      <c r="AB56" s="469"/>
      <c r="AC56" s="469"/>
      <c r="AD56" s="469"/>
      <c r="AE56" s="470"/>
      <c r="AF56" s="1"/>
    </row>
    <row r="57" spans="1:35" ht="9.75" customHeight="1" x14ac:dyDescent="0.2">
      <c r="A57" s="401"/>
      <c r="B57" s="129"/>
      <c r="C57" s="95"/>
      <c r="D57" s="128"/>
      <c r="E57" s="128"/>
      <c r="F57" s="128"/>
      <c r="G57" s="450" t="s">
        <v>90</v>
      </c>
      <c r="H57" s="451"/>
      <c r="I57" s="451"/>
      <c r="J57" s="451"/>
      <c r="K57" s="451"/>
      <c r="L57" s="451"/>
      <c r="M57" s="451"/>
      <c r="N57" s="452"/>
      <c r="O57" s="415" t="s">
        <v>27</v>
      </c>
      <c r="P57" s="416"/>
      <c r="Q57" s="416"/>
      <c r="R57" s="436"/>
      <c r="S57" s="436"/>
      <c r="T57" s="436"/>
      <c r="U57" s="436"/>
      <c r="V57" s="165"/>
      <c r="W57" s="439"/>
      <c r="X57" s="439"/>
      <c r="Y57" s="439"/>
      <c r="Z57" s="231"/>
      <c r="AA57" s="468"/>
      <c r="AB57" s="469"/>
      <c r="AC57" s="469"/>
      <c r="AD57" s="469"/>
      <c r="AE57" s="470"/>
      <c r="AF57" s="1"/>
    </row>
    <row r="58" spans="1:35" ht="3" customHeight="1" x14ac:dyDescent="0.2">
      <c r="A58" s="401"/>
      <c r="B58" s="129"/>
      <c r="C58" s="95"/>
      <c r="D58" s="128"/>
      <c r="E58" s="128"/>
      <c r="F58" s="128"/>
      <c r="G58" s="453"/>
      <c r="H58" s="451"/>
      <c r="I58" s="451"/>
      <c r="J58" s="451"/>
      <c r="K58" s="451"/>
      <c r="L58" s="451"/>
      <c r="M58" s="451"/>
      <c r="N58" s="452"/>
      <c r="O58" s="415"/>
      <c r="P58" s="416"/>
      <c r="Q58" s="416"/>
      <c r="R58" s="437"/>
      <c r="S58" s="437"/>
      <c r="T58" s="437"/>
      <c r="U58" s="437"/>
      <c r="V58" s="166"/>
      <c r="W58" s="440"/>
      <c r="X58" s="440"/>
      <c r="Y58" s="440"/>
      <c r="Z58" s="155"/>
      <c r="AA58" s="471"/>
      <c r="AB58" s="472"/>
      <c r="AC58" s="472"/>
      <c r="AD58" s="472"/>
      <c r="AE58" s="473"/>
      <c r="AF58" s="1"/>
    </row>
    <row r="59" spans="1:35" ht="6.75" customHeight="1" x14ac:dyDescent="0.2">
      <c r="A59" s="401"/>
      <c r="B59" s="129"/>
      <c r="C59" s="95"/>
      <c r="D59" s="128"/>
      <c r="E59" s="128"/>
      <c r="F59" s="128"/>
      <c r="G59" s="453"/>
      <c r="H59" s="451"/>
      <c r="I59" s="451"/>
      <c r="J59" s="451"/>
      <c r="K59" s="451"/>
      <c r="L59" s="451"/>
      <c r="M59" s="451"/>
      <c r="N59" s="452"/>
      <c r="O59" s="415" t="s">
        <v>26</v>
      </c>
      <c r="P59" s="416"/>
      <c r="Q59" s="416"/>
      <c r="R59" s="436"/>
      <c r="S59" s="436"/>
      <c r="T59" s="436"/>
      <c r="U59" s="436"/>
      <c r="V59" s="165"/>
      <c r="W59" s="439"/>
      <c r="X59" s="439"/>
      <c r="Y59" s="439"/>
      <c r="Z59" s="232"/>
      <c r="AA59" s="132"/>
      <c r="AB59" s="131"/>
      <c r="AC59" s="131"/>
      <c r="AD59" s="131"/>
      <c r="AE59" s="130"/>
      <c r="AF59" s="1"/>
    </row>
    <row r="60" spans="1:35" ht="6" customHeight="1" x14ac:dyDescent="0.2">
      <c r="A60" s="401"/>
      <c r="B60" s="129"/>
      <c r="C60" s="95"/>
      <c r="D60" s="128"/>
      <c r="E60" s="128"/>
      <c r="F60" s="128"/>
      <c r="G60" s="474" t="s">
        <v>79</v>
      </c>
      <c r="H60" s="434"/>
      <c r="I60" s="434"/>
      <c r="J60" s="434"/>
      <c r="K60" s="434"/>
      <c r="L60" s="434"/>
      <c r="M60" s="434"/>
      <c r="N60" s="435"/>
      <c r="O60" s="415"/>
      <c r="P60" s="416"/>
      <c r="Q60" s="416"/>
      <c r="R60" s="437"/>
      <c r="S60" s="437"/>
      <c r="T60" s="437"/>
      <c r="U60" s="437"/>
      <c r="V60" s="167"/>
      <c r="W60" s="440"/>
      <c r="X60" s="440"/>
      <c r="Y60" s="440"/>
      <c r="Z60" s="233"/>
      <c r="AA60" s="441" t="s">
        <v>25</v>
      </c>
      <c r="AB60" s="431"/>
      <c r="AC60" s="429" t="s">
        <v>24</v>
      </c>
      <c r="AD60" s="431"/>
      <c r="AE60" s="125"/>
      <c r="AF60" s="1"/>
    </row>
    <row r="61" spans="1:35" ht="12" customHeight="1" thickBot="1" x14ac:dyDescent="0.25">
      <c r="A61" s="289"/>
      <c r="B61" s="124"/>
      <c r="C61" s="119"/>
      <c r="D61" s="119"/>
      <c r="E61" s="120"/>
      <c r="F61" s="120"/>
      <c r="G61" s="475"/>
      <c r="H61" s="476"/>
      <c r="I61" s="476"/>
      <c r="J61" s="476"/>
      <c r="K61" s="476"/>
      <c r="L61" s="476"/>
      <c r="M61" s="476"/>
      <c r="N61" s="477"/>
      <c r="O61" s="119"/>
      <c r="P61" s="119"/>
      <c r="Q61" s="119"/>
      <c r="R61" s="143"/>
      <c r="S61" s="142"/>
      <c r="T61" s="142"/>
      <c r="U61" s="142"/>
      <c r="V61" s="234"/>
      <c r="W61" s="117"/>
      <c r="X61" s="235"/>
      <c r="Y61" s="235"/>
      <c r="Z61" s="236"/>
      <c r="AA61" s="442"/>
      <c r="AB61" s="432"/>
      <c r="AC61" s="430"/>
      <c r="AD61" s="432"/>
      <c r="AE61" s="114"/>
      <c r="AF61" s="1"/>
    </row>
    <row r="62" spans="1:35" x14ac:dyDescent="0.2">
      <c r="A62" s="289"/>
      <c r="Y62" s="113"/>
      <c r="Z62" s="113"/>
      <c r="AA62" s="113"/>
    </row>
    <row r="63" spans="1:35" x14ac:dyDescent="0.2">
      <c r="A63" s="289"/>
    </row>
    <row r="64" spans="1:35" x14ac:dyDescent="0.2">
      <c r="A64" s="289"/>
      <c r="D64" s="1"/>
      <c r="E64" s="95"/>
      <c r="F64" s="95"/>
      <c r="G64" s="1"/>
      <c r="H64" s="1"/>
      <c r="I64" s="95"/>
      <c r="J64" s="95"/>
      <c r="K64" s="1"/>
      <c r="L64" s="1"/>
      <c r="M64" s="1"/>
      <c r="N64" s="1"/>
      <c r="O64" s="1"/>
      <c r="P64" s="1"/>
      <c r="Q64" s="1"/>
      <c r="R64" s="95"/>
      <c r="S64" s="1"/>
      <c r="T64" s="1"/>
      <c r="U64" s="1"/>
      <c r="V64" s="1"/>
      <c r="W64" s="95"/>
      <c r="X64" s="95"/>
      <c r="Y64" s="1"/>
      <c r="Z64" s="1"/>
      <c r="AA64" s="1"/>
      <c r="AB64" s="1"/>
      <c r="AC64" s="1"/>
    </row>
    <row r="65" spans="1:35" x14ac:dyDescent="0.2">
      <c r="A65" s="289"/>
      <c r="C65" s="1"/>
      <c r="D65" s="1"/>
      <c r="E65" s="1"/>
      <c r="F65" s="1"/>
      <c r="G65" s="1"/>
      <c r="H65" s="1"/>
      <c r="I65" s="109"/>
      <c r="J65" s="109"/>
      <c r="K65" s="109"/>
      <c r="L65" s="109"/>
      <c r="M65" s="109"/>
      <c r="N65" s="109"/>
      <c r="O65" s="109"/>
      <c r="P65" s="109"/>
      <c r="Q65" s="108"/>
      <c r="R65" s="100"/>
      <c r="S65" s="99"/>
      <c r="T65" s="99"/>
      <c r="U65" s="99"/>
      <c r="V65" s="99"/>
      <c r="W65" s="98"/>
      <c r="X65" s="111"/>
      <c r="Y65" s="111"/>
      <c r="Z65" s="111"/>
      <c r="AA65" s="111"/>
      <c r="AB65" s="111"/>
      <c r="AC65" s="111"/>
      <c r="AD65" s="110"/>
      <c r="AE65" s="94"/>
      <c r="AF65" s="94"/>
      <c r="AG65" s="94"/>
      <c r="AH65" s="94"/>
      <c r="AI65" s="94"/>
    </row>
    <row r="66" spans="1:35" x14ac:dyDescent="0.2">
      <c r="C66" s="1"/>
      <c r="D66" s="1"/>
      <c r="E66" s="1"/>
      <c r="F66" s="1"/>
      <c r="G66" s="1"/>
      <c r="H66" s="1"/>
      <c r="I66" s="109"/>
      <c r="J66" s="109"/>
      <c r="K66" s="109"/>
      <c r="L66" s="109"/>
      <c r="M66" s="109"/>
      <c r="N66" s="109"/>
      <c r="O66" s="109"/>
      <c r="P66" s="109"/>
      <c r="Q66" s="108"/>
      <c r="R66" s="100"/>
      <c r="S66" s="99"/>
      <c r="T66" s="99"/>
      <c r="U66" s="99"/>
      <c r="V66" s="99"/>
      <c r="W66" s="98"/>
      <c r="X66" s="97"/>
      <c r="Y66" s="97"/>
      <c r="Z66" s="97"/>
      <c r="AA66" s="97"/>
      <c r="AB66" s="97"/>
      <c r="AC66" s="97"/>
      <c r="AD66" s="107"/>
      <c r="AE66" s="104"/>
      <c r="AF66" s="104"/>
      <c r="AG66" s="104"/>
      <c r="AH66" s="104"/>
      <c r="AI66" s="104"/>
    </row>
    <row r="67" spans="1:35" x14ac:dyDescent="0.2">
      <c r="C67" s="1"/>
      <c r="D67" s="1"/>
      <c r="E67" s="1"/>
      <c r="F67" s="1"/>
      <c r="G67" s="1"/>
      <c r="H67" s="1"/>
      <c r="I67" s="109"/>
      <c r="J67" s="109"/>
      <c r="K67" s="109"/>
      <c r="L67" s="109"/>
      <c r="M67" s="109"/>
      <c r="N67" s="109"/>
      <c r="O67" s="109"/>
      <c r="P67" s="109"/>
      <c r="Q67" s="108"/>
      <c r="R67" s="100"/>
      <c r="S67" s="99"/>
      <c r="T67" s="99"/>
      <c r="U67" s="99"/>
      <c r="V67" s="99"/>
      <c r="W67" s="98"/>
      <c r="X67" s="97"/>
      <c r="Y67" s="97"/>
      <c r="Z67" s="97"/>
      <c r="AA67" s="97"/>
      <c r="AB67" s="97"/>
      <c r="AC67" s="97"/>
      <c r="AD67" s="107"/>
      <c r="AE67" s="94"/>
      <c r="AF67" s="94"/>
      <c r="AG67" s="94"/>
      <c r="AH67" s="94"/>
      <c r="AI67" s="94"/>
    </row>
    <row r="68" spans="1:35" x14ac:dyDescent="0.2">
      <c r="C68" s="1"/>
      <c r="D68" s="1"/>
      <c r="E68" s="1"/>
      <c r="F68" s="1"/>
      <c r="G68" s="1"/>
      <c r="H68" s="1"/>
      <c r="I68" s="106"/>
      <c r="J68" s="106"/>
      <c r="K68" s="106"/>
      <c r="L68" s="106"/>
      <c r="M68" s="106"/>
      <c r="N68" s="106"/>
      <c r="O68" s="106"/>
      <c r="P68" s="106"/>
      <c r="Q68" s="105"/>
      <c r="R68" s="100"/>
      <c r="S68" s="99"/>
      <c r="T68" s="99"/>
      <c r="U68" s="99"/>
      <c r="V68" s="99"/>
      <c r="W68" s="98"/>
      <c r="X68" s="97"/>
      <c r="Y68" s="97"/>
      <c r="Z68" s="97"/>
      <c r="AA68" s="97"/>
      <c r="AB68" s="97"/>
      <c r="AC68" s="97"/>
      <c r="AD68" s="107"/>
      <c r="AE68" s="104"/>
      <c r="AF68" s="104"/>
      <c r="AG68" s="104"/>
      <c r="AH68" s="104"/>
      <c r="AI68" s="104"/>
    </row>
    <row r="69" spans="1:35" x14ac:dyDescent="0.2">
      <c r="C69" s="1"/>
      <c r="D69" s="1"/>
      <c r="E69" s="1"/>
      <c r="F69" s="1"/>
      <c r="G69" s="1"/>
      <c r="H69" s="1"/>
      <c r="I69" s="106"/>
      <c r="J69" s="106"/>
      <c r="K69" s="106"/>
      <c r="L69" s="106"/>
      <c r="M69" s="106"/>
      <c r="N69" s="106"/>
      <c r="O69" s="106"/>
      <c r="P69" s="106"/>
      <c r="Q69" s="105"/>
      <c r="R69" s="100"/>
      <c r="S69" s="99"/>
      <c r="T69" s="99"/>
      <c r="U69" s="99"/>
      <c r="V69" s="99"/>
      <c r="W69" s="98"/>
      <c r="X69" s="97"/>
      <c r="Y69" s="97"/>
      <c r="Z69" s="97"/>
      <c r="AA69" s="97"/>
      <c r="AB69" s="97"/>
      <c r="AC69" s="97"/>
      <c r="AD69" s="247"/>
      <c r="AE69" s="104"/>
      <c r="AF69" s="104"/>
      <c r="AG69" s="104"/>
      <c r="AH69" s="104"/>
      <c r="AI69" s="104"/>
    </row>
    <row r="70" spans="1:35" x14ac:dyDescent="0.2">
      <c r="C70" s="1"/>
      <c r="D70" s="1"/>
      <c r="E70" s="1"/>
      <c r="F70" s="1"/>
      <c r="G70" s="1"/>
      <c r="H70" s="1"/>
      <c r="I70" s="106"/>
      <c r="J70" s="106"/>
      <c r="K70" s="106"/>
      <c r="L70" s="106"/>
      <c r="M70" s="106"/>
      <c r="N70" s="106"/>
      <c r="O70" s="106"/>
      <c r="P70" s="106"/>
      <c r="Q70" s="105"/>
      <c r="R70" s="100"/>
      <c r="S70" s="99"/>
      <c r="T70" s="99"/>
      <c r="U70" s="99"/>
      <c r="V70" s="99"/>
      <c r="W70" s="98"/>
      <c r="X70" s="97"/>
      <c r="Y70" s="97"/>
      <c r="Z70" s="97"/>
      <c r="AA70" s="97"/>
      <c r="AB70" s="97"/>
      <c r="AC70" s="97"/>
      <c r="AD70" s="247"/>
      <c r="AE70" s="104"/>
      <c r="AF70" s="104"/>
      <c r="AG70" s="104"/>
      <c r="AH70" s="104"/>
      <c r="AI70" s="104"/>
    </row>
    <row r="71" spans="1:35" x14ac:dyDescent="0.2">
      <c r="C71" s="1"/>
      <c r="D71" s="103"/>
      <c r="E71" s="103"/>
      <c r="F71" s="103"/>
      <c r="G71" s="103"/>
      <c r="H71" s="103"/>
      <c r="I71" s="102"/>
      <c r="J71" s="102"/>
      <c r="K71" s="102"/>
      <c r="L71" s="102"/>
      <c r="M71" s="102"/>
      <c r="N71" s="102"/>
      <c r="O71" s="102"/>
      <c r="P71" s="102"/>
      <c r="Q71" s="101"/>
      <c r="R71" s="100"/>
      <c r="S71" s="99"/>
      <c r="T71" s="99"/>
      <c r="U71" s="99"/>
      <c r="V71" s="99"/>
      <c r="W71" s="98"/>
      <c r="X71" s="97"/>
      <c r="Y71" s="97"/>
      <c r="Z71" s="97"/>
      <c r="AA71" s="97"/>
      <c r="AB71" s="97"/>
      <c r="AC71" s="97"/>
      <c r="AD71" s="247"/>
      <c r="AE71" s="92"/>
      <c r="AF71" s="92"/>
      <c r="AG71" s="92"/>
      <c r="AH71" s="92"/>
      <c r="AI71" s="92"/>
    </row>
    <row r="72" spans="1:35" x14ac:dyDescent="0.2">
      <c r="C72" s="1"/>
      <c r="D72" s="103"/>
      <c r="E72" s="103"/>
      <c r="F72" s="103"/>
      <c r="G72" s="103"/>
      <c r="H72" s="103"/>
      <c r="I72" s="102"/>
      <c r="J72" s="102"/>
      <c r="K72" s="102"/>
      <c r="L72" s="102"/>
      <c r="M72" s="102"/>
      <c r="N72" s="102"/>
      <c r="O72" s="102"/>
      <c r="P72" s="102"/>
      <c r="Q72" s="101"/>
      <c r="R72" s="100"/>
      <c r="S72" s="99"/>
      <c r="T72" s="99"/>
      <c r="U72" s="99"/>
      <c r="V72" s="99"/>
      <c r="W72" s="98"/>
      <c r="X72" s="97"/>
      <c r="Y72" s="97"/>
      <c r="Z72" s="97"/>
      <c r="AA72" s="97"/>
      <c r="AB72" s="97"/>
      <c r="AC72" s="97"/>
      <c r="AD72" s="247"/>
      <c r="AE72" s="94"/>
      <c r="AF72" s="93"/>
      <c r="AG72" s="94"/>
      <c r="AH72" s="93"/>
      <c r="AI72" s="92"/>
    </row>
    <row r="73" spans="1:35" x14ac:dyDescent="0.2">
      <c r="C73" s="1"/>
      <c r="D73" s="1"/>
      <c r="E73" s="1"/>
      <c r="F73" s="1"/>
      <c r="G73" s="1"/>
      <c r="H73" s="1"/>
      <c r="I73" s="1"/>
      <c r="J73" s="1"/>
      <c r="K73" s="1"/>
      <c r="L73" s="1"/>
      <c r="M73" s="1"/>
      <c r="N73" s="1"/>
      <c r="O73" s="1"/>
      <c r="P73" s="1"/>
      <c r="Q73" s="1"/>
      <c r="R73" s="1"/>
      <c r="S73" s="1"/>
      <c r="T73" s="1"/>
      <c r="U73" s="95"/>
      <c r="V73" s="1"/>
      <c r="W73" s="1"/>
      <c r="X73" s="1"/>
      <c r="Y73" s="1"/>
      <c r="Z73" s="1"/>
      <c r="AA73" s="1"/>
      <c r="AB73" s="1"/>
      <c r="AC73" s="1"/>
      <c r="AD73" s="1"/>
      <c r="AE73" s="94"/>
      <c r="AF73" s="93"/>
      <c r="AG73" s="94"/>
      <c r="AH73" s="93"/>
      <c r="AI73" s="92"/>
    </row>
    <row r="74" spans="1:35" x14ac:dyDescent="0.2">
      <c r="AD74" s="1"/>
    </row>
  </sheetData>
  <sheetProtection selectLockedCells="1"/>
  <mergeCells count="126">
    <mergeCell ref="R55:U56"/>
    <mergeCell ref="W55:Y56"/>
    <mergeCell ref="AA55:AE55"/>
    <mergeCell ref="AA56:AE58"/>
    <mergeCell ref="G57:N59"/>
    <mergeCell ref="O57:Q58"/>
    <mergeCell ref="R57:U58"/>
    <mergeCell ref="W57:Y58"/>
    <mergeCell ref="H39:K39"/>
    <mergeCell ref="D40:AB51"/>
    <mergeCell ref="A48:A60"/>
    <mergeCell ref="G53:N54"/>
    <mergeCell ref="O53:Q54"/>
    <mergeCell ref="R53:U54"/>
    <mergeCell ref="W53:Y53"/>
    <mergeCell ref="AA53:AE53"/>
    <mergeCell ref="W54:Y54"/>
    <mergeCell ref="AA54:AE54"/>
    <mergeCell ref="E37:F37"/>
    <mergeCell ref="G37:H37"/>
    <mergeCell ref="I37:R37"/>
    <mergeCell ref="E38:F38"/>
    <mergeCell ref="G38:H38"/>
    <mergeCell ref="I38:R38"/>
    <mergeCell ref="AC60:AC61"/>
    <mergeCell ref="AD60:AD61"/>
    <mergeCell ref="O59:Q60"/>
    <mergeCell ref="R59:U60"/>
    <mergeCell ref="W59:Y60"/>
    <mergeCell ref="G60:N61"/>
    <mergeCell ref="AA60:AA61"/>
    <mergeCell ref="AB60:AB61"/>
    <mergeCell ref="G55:N56"/>
    <mergeCell ref="O55:Q56"/>
    <mergeCell ref="G35:H35"/>
    <mergeCell ref="I35:R35"/>
    <mergeCell ref="E36:F36"/>
    <mergeCell ref="G36:H36"/>
    <mergeCell ref="I36:R36"/>
    <mergeCell ref="C32:D32"/>
    <mergeCell ref="E32:F32"/>
    <mergeCell ref="G32:H32"/>
    <mergeCell ref="E34:F34"/>
    <mergeCell ref="G34:H34"/>
    <mergeCell ref="I34:R34"/>
    <mergeCell ref="K31:L32"/>
    <mergeCell ref="M32:P32"/>
    <mergeCell ref="Q32:T32"/>
    <mergeCell ref="E35:F35"/>
    <mergeCell ref="Q28:T28"/>
    <mergeCell ref="C29:D30"/>
    <mergeCell ref="E30:F30"/>
    <mergeCell ref="G30:I30"/>
    <mergeCell ref="M30:P30"/>
    <mergeCell ref="Q30:T30"/>
    <mergeCell ref="G22:H22"/>
    <mergeCell ref="C27:D28"/>
    <mergeCell ref="K27:L28"/>
    <mergeCell ref="E28:F28"/>
    <mergeCell ref="G28:I28"/>
    <mergeCell ref="M28:P28"/>
    <mergeCell ref="J29:L30"/>
    <mergeCell ref="L16:O16"/>
    <mergeCell ref="P16:R16"/>
    <mergeCell ref="S16:X16"/>
    <mergeCell ref="L17:O17"/>
    <mergeCell ref="P17:R17"/>
    <mergeCell ref="G20:J20"/>
    <mergeCell ref="Y14:AE14"/>
    <mergeCell ref="B15:C15"/>
    <mergeCell ref="F15:G15"/>
    <mergeCell ref="I15:J15"/>
    <mergeCell ref="L15:O15"/>
    <mergeCell ref="P15:R15"/>
    <mergeCell ref="S15:X15"/>
    <mergeCell ref="B14:C14"/>
    <mergeCell ref="F14:G14"/>
    <mergeCell ref="I14:J14"/>
    <mergeCell ref="L14:O14"/>
    <mergeCell ref="P14:R14"/>
    <mergeCell ref="S14:X14"/>
    <mergeCell ref="B13:C13"/>
    <mergeCell ref="I13:J13"/>
    <mergeCell ref="L13:O13"/>
    <mergeCell ref="P13:R13"/>
    <mergeCell ref="S13:X13"/>
    <mergeCell ref="Y13:AE13"/>
    <mergeCell ref="B12:C12"/>
    <mergeCell ref="I12:J12"/>
    <mergeCell ref="L12:O12"/>
    <mergeCell ref="P12:R12"/>
    <mergeCell ref="S12:X12"/>
    <mergeCell ref="Y12:AE12"/>
    <mergeCell ref="B11:E11"/>
    <mergeCell ref="I11:J11"/>
    <mergeCell ref="L11:O11"/>
    <mergeCell ref="P11:R11"/>
    <mergeCell ref="S11:X11"/>
    <mergeCell ref="Y11:AE11"/>
    <mergeCell ref="Y9:AE9"/>
    <mergeCell ref="B10:C10"/>
    <mergeCell ref="F10:G10"/>
    <mergeCell ref="I10:J10"/>
    <mergeCell ref="L10:O10"/>
    <mergeCell ref="P10:R10"/>
    <mergeCell ref="S10:X10"/>
    <mergeCell ref="Y10:AE10"/>
    <mergeCell ref="B9:C9"/>
    <mergeCell ref="F9:G9"/>
    <mergeCell ref="I9:J9"/>
    <mergeCell ref="L9:O9"/>
    <mergeCell ref="P9:R9"/>
    <mergeCell ref="S9:X9"/>
    <mergeCell ref="Y6:AE6"/>
    <mergeCell ref="B7:C7"/>
    <mergeCell ref="Y7:AE7"/>
    <mergeCell ref="B8:C8"/>
    <mergeCell ref="D8:E8"/>
    <mergeCell ref="F8:X8"/>
    <mergeCell ref="Y8:AE8"/>
    <mergeCell ref="B6:C6"/>
    <mergeCell ref="F6:G6"/>
    <mergeCell ref="I6:J6"/>
    <mergeCell ref="L6:O6"/>
    <mergeCell ref="P6:R6"/>
    <mergeCell ref="S6:X6"/>
  </mergeCells>
  <pageMargins left="0.75" right="0.4" top="0.5" bottom="0.4" header="0" footer="0"/>
  <pageSetup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FCC9-22C5-49B1-AAF7-2B509A35098D}">
  <sheetPr>
    <tabColor indexed="42"/>
    <pageSetUpPr fitToPage="1"/>
  </sheetPr>
  <dimension ref="A1:AI73"/>
  <sheetViews>
    <sheetView showGridLines="0" showRowColHeaders="0" topLeftCell="A10" zoomScale="85" zoomScaleNormal="85" workbookViewId="0">
      <selection activeCell="AH50" sqref="AH50"/>
    </sheetView>
  </sheetViews>
  <sheetFormatPr defaultRowHeight="12.75" x14ac:dyDescent="0.2"/>
  <cols>
    <col min="1" max="2" width="1.5703125" style="245" customWidth="1"/>
    <col min="3" max="3" width="8" style="245" customWidth="1"/>
    <col min="4" max="4" width="7" style="245" customWidth="1"/>
    <col min="5" max="5" width="4" style="91" customWidth="1"/>
    <col min="6" max="6" width="5.85546875" style="91" customWidth="1"/>
    <col min="7" max="7" width="1.140625" style="245" customWidth="1"/>
    <col min="8" max="8" width="8.7109375" style="245" customWidth="1"/>
    <col min="9" max="9" width="6.28515625" style="91" customWidth="1"/>
    <col min="10" max="10" width="2.5703125" style="91" customWidth="1"/>
    <col min="11" max="11" width="8.7109375" style="245" customWidth="1"/>
    <col min="12" max="12" width="4.5703125" style="245" customWidth="1"/>
    <col min="13" max="13" width="0.42578125" style="245" customWidth="1"/>
    <col min="14" max="14" width="4" style="245" customWidth="1"/>
    <col min="15" max="15" width="0.5703125" style="245" customWidth="1"/>
    <col min="16" max="16" width="4.5703125" style="245" customWidth="1"/>
    <col min="17" max="17" width="0.5703125" style="245" customWidth="1"/>
    <col min="18" max="18" width="4.85546875" style="91" customWidth="1"/>
    <col min="19" max="19" width="1" style="245" customWidth="1"/>
    <col min="20" max="20" width="2.85546875" style="245" customWidth="1"/>
    <col min="21" max="21" width="1.5703125" style="245" customWidth="1"/>
    <col min="22" max="22" width="0.7109375" style="245" customWidth="1"/>
    <col min="23" max="23" width="2.5703125" style="91" customWidth="1"/>
    <col min="24" max="24" width="1.85546875" style="91" customWidth="1"/>
    <col min="25" max="25" width="0.85546875" style="245" customWidth="1"/>
    <col min="26" max="26" width="0.7109375" style="245" customWidth="1"/>
    <col min="27" max="27" width="5" style="245" customWidth="1"/>
    <col min="28" max="28" width="2" style="245" customWidth="1"/>
    <col min="29" max="29" width="1.5703125" style="245" customWidth="1"/>
    <col min="30" max="30" width="2.28515625" style="245" customWidth="1"/>
    <col min="31" max="31" width="0.5703125" style="245" customWidth="1"/>
    <col min="32" max="33" width="9.140625" style="245"/>
    <col min="34" max="36" width="9.140625" style="245" customWidth="1"/>
    <col min="37" max="16384" width="9.140625" style="245"/>
  </cols>
  <sheetData>
    <row r="1" spans="1:31" ht="3.75" customHeight="1" thickBot="1" x14ac:dyDescent="0.25"/>
    <row r="2" spans="1:31" ht="11.25" customHeight="1" x14ac:dyDescent="0.25">
      <c r="A2" s="331"/>
      <c r="B2" s="275"/>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7"/>
    </row>
    <row r="3" spans="1:31" ht="11.25" customHeight="1" x14ac:dyDescent="0.25">
      <c r="A3" s="331"/>
      <c r="B3" s="278"/>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80"/>
    </row>
    <row r="4" spans="1:31" ht="13.5" customHeight="1" x14ac:dyDescent="0.25">
      <c r="A4" s="331"/>
      <c r="B4" s="278"/>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80"/>
    </row>
    <row r="5" spans="1:31" ht="13.5" customHeight="1" x14ac:dyDescent="0.25">
      <c r="A5" s="331"/>
      <c r="B5" s="278"/>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80"/>
    </row>
    <row r="6" spans="1:31" ht="13.5" customHeight="1" x14ac:dyDescent="0.2">
      <c r="A6" s="331"/>
      <c r="B6" s="341"/>
      <c r="C6" s="342"/>
      <c r="D6" s="330"/>
      <c r="E6" s="330"/>
      <c r="F6" s="358"/>
      <c r="G6" s="358"/>
      <c r="H6" s="330"/>
      <c r="I6" s="358"/>
      <c r="J6" s="358"/>
      <c r="K6" s="330"/>
      <c r="L6" s="358"/>
      <c r="M6" s="358"/>
      <c r="N6" s="358"/>
      <c r="O6" s="358"/>
      <c r="P6" s="358"/>
      <c r="Q6" s="358"/>
      <c r="R6" s="358"/>
      <c r="S6" s="358"/>
      <c r="T6" s="358"/>
      <c r="U6" s="358"/>
      <c r="V6" s="358"/>
      <c r="W6" s="358"/>
      <c r="X6" s="358"/>
      <c r="Y6" s="343"/>
      <c r="Z6" s="344"/>
      <c r="AA6" s="344"/>
      <c r="AB6" s="344"/>
      <c r="AC6" s="344"/>
      <c r="AD6" s="344"/>
      <c r="AE6" s="345"/>
    </row>
    <row r="7" spans="1:31" ht="13.5" customHeight="1" x14ac:dyDescent="0.2">
      <c r="A7" s="331"/>
      <c r="B7" s="341"/>
      <c r="C7" s="342"/>
      <c r="D7" s="331"/>
      <c r="E7" s="168"/>
      <c r="F7" s="168"/>
      <c r="G7" s="331"/>
      <c r="H7" s="331"/>
      <c r="I7" s="168"/>
      <c r="J7" s="168"/>
      <c r="K7" s="331"/>
      <c r="L7" s="331"/>
      <c r="M7" s="331"/>
      <c r="N7" s="331"/>
      <c r="O7" s="331"/>
      <c r="P7" s="331"/>
      <c r="Q7" s="331"/>
      <c r="R7" s="168"/>
      <c r="S7" s="331"/>
      <c r="T7" s="331"/>
      <c r="U7" s="331"/>
      <c r="V7" s="331"/>
      <c r="W7" s="168"/>
      <c r="X7" s="168"/>
      <c r="Y7" s="343"/>
      <c r="Z7" s="344"/>
      <c r="AA7" s="344"/>
      <c r="AB7" s="344"/>
      <c r="AC7" s="344"/>
      <c r="AD7" s="344"/>
      <c r="AE7" s="345"/>
    </row>
    <row r="8" spans="1:31" ht="14.25" customHeight="1" x14ac:dyDescent="0.2">
      <c r="A8" s="331"/>
      <c r="B8" s="346"/>
      <c r="C8" s="347"/>
      <c r="D8" s="348"/>
      <c r="E8" s="348"/>
      <c r="F8" s="457"/>
      <c r="G8" s="457"/>
      <c r="H8" s="457"/>
      <c r="I8" s="457"/>
      <c r="J8" s="457"/>
      <c r="K8" s="457"/>
      <c r="L8" s="457"/>
      <c r="M8" s="457"/>
      <c r="N8" s="457"/>
      <c r="O8" s="457"/>
      <c r="P8" s="457"/>
      <c r="Q8" s="457"/>
      <c r="R8" s="457"/>
      <c r="S8" s="457"/>
      <c r="T8" s="457"/>
      <c r="U8" s="457"/>
      <c r="V8" s="457"/>
      <c r="W8" s="457"/>
      <c r="X8" s="457"/>
      <c r="Y8" s="349"/>
      <c r="Z8" s="350"/>
      <c r="AA8" s="350"/>
      <c r="AB8" s="350"/>
      <c r="AC8" s="350"/>
      <c r="AD8" s="350"/>
      <c r="AE8" s="351"/>
    </row>
    <row r="9" spans="1:31" ht="14.25" customHeight="1" x14ac:dyDescent="0.2">
      <c r="A9" s="331"/>
      <c r="B9" s="346"/>
      <c r="C9" s="347"/>
      <c r="D9" s="336"/>
      <c r="E9" s="329"/>
      <c r="F9" s="458"/>
      <c r="G9" s="458"/>
      <c r="H9" s="333"/>
      <c r="I9" s="370"/>
      <c r="J9" s="370"/>
      <c r="K9" s="334"/>
      <c r="L9" s="371"/>
      <c r="M9" s="371"/>
      <c r="N9" s="371"/>
      <c r="O9" s="371"/>
      <c r="P9" s="372"/>
      <c r="Q9" s="372"/>
      <c r="R9" s="372"/>
      <c r="S9" s="371"/>
      <c r="T9" s="371"/>
      <c r="U9" s="371"/>
      <c r="V9" s="371"/>
      <c r="W9" s="371"/>
      <c r="X9" s="371"/>
      <c r="Y9" s="349"/>
      <c r="Z9" s="350"/>
      <c r="AA9" s="350"/>
      <c r="AB9" s="350"/>
      <c r="AC9" s="350"/>
      <c r="AD9" s="350"/>
      <c r="AE9" s="351"/>
    </row>
    <row r="10" spans="1:31" ht="14.25" customHeight="1" x14ac:dyDescent="0.2">
      <c r="A10" s="331"/>
      <c r="B10" s="346"/>
      <c r="C10" s="347"/>
      <c r="D10" s="336"/>
      <c r="E10" s="329"/>
      <c r="F10" s="458"/>
      <c r="G10" s="458"/>
      <c r="H10" s="333"/>
      <c r="I10" s="370"/>
      <c r="J10" s="370"/>
      <c r="K10" s="334"/>
      <c r="L10" s="371"/>
      <c r="M10" s="371"/>
      <c r="N10" s="371"/>
      <c r="O10" s="371"/>
      <c r="P10" s="372"/>
      <c r="Q10" s="372"/>
      <c r="R10" s="372"/>
      <c r="S10" s="371"/>
      <c r="T10" s="371"/>
      <c r="U10" s="371"/>
      <c r="V10" s="371"/>
      <c r="W10" s="371"/>
      <c r="X10" s="371"/>
      <c r="Y10" s="349"/>
      <c r="Z10" s="350"/>
      <c r="AA10" s="350"/>
      <c r="AB10" s="350"/>
      <c r="AC10" s="350"/>
      <c r="AD10" s="350"/>
      <c r="AE10" s="351"/>
    </row>
    <row r="11" spans="1:31" ht="14.25" customHeight="1" x14ac:dyDescent="0.25">
      <c r="A11" s="331"/>
      <c r="B11" s="462"/>
      <c r="C11" s="463"/>
      <c r="D11" s="463"/>
      <c r="E11" s="463"/>
      <c r="F11" s="170"/>
      <c r="G11" s="171"/>
      <c r="H11" s="281"/>
      <c r="I11" s="461"/>
      <c r="J11" s="461"/>
      <c r="K11" s="282"/>
      <c r="L11" s="371"/>
      <c r="M11" s="371"/>
      <c r="N11" s="371"/>
      <c r="O11" s="371"/>
      <c r="P11" s="372"/>
      <c r="Q11" s="372"/>
      <c r="R11" s="372"/>
      <c r="S11" s="371"/>
      <c r="T11" s="371"/>
      <c r="U11" s="371"/>
      <c r="V11" s="371"/>
      <c r="W11" s="371"/>
      <c r="X11" s="371"/>
      <c r="Y11" s="349"/>
      <c r="Z11" s="350"/>
      <c r="AA11" s="350"/>
      <c r="AB11" s="350"/>
      <c r="AC11" s="350"/>
      <c r="AD11" s="350"/>
      <c r="AE11" s="351"/>
    </row>
    <row r="12" spans="1:31" ht="14.25" customHeight="1" x14ac:dyDescent="0.2">
      <c r="A12" s="331"/>
      <c r="B12" s="459"/>
      <c r="C12" s="460"/>
      <c r="D12" s="335"/>
      <c r="E12" s="296"/>
      <c r="F12" s="170"/>
      <c r="G12" s="171"/>
      <c r="H12" s="281"/>
      <c r="I12" s="461"/>
      <c r="J12" s="461"/>
      <c r="K12" s="282"/>
      <c r="L12" s="371"/>
      <c r="M12" s="371"/>
      <c r="N12" s="371"/>
      <c r="O12" s="371"/>
      <c r="P12" s="372"/>
      <c r="Q12" s="372"/>
      <c r="R12" s="372"/>
      <c r="S12" s="371"/>
      <c r="T12" s="371"/>
      <c r="U12" s="371"/>
      <c r="V12" s="371"/>
      <c r="W12" s="371"/>
      <c r="X12" s="371"/>
      <c r="Y12" s="349"/>
      <c r="Z12" s="350"/>
      <c r="AA12" s="350"/>
      <c r="AB12" s="350"/>
      <c r="AC12" s="350"/>
      <c r="AD12" s="350"/>
      <c r="AE12" s="351"/>
    </row>
    <row r="13" spans="1:31" ht="14.25" customHeight="1" x14ac:dyDescent="0.2">
      <c r="A13" s="331"/>
      <c r="B13" s="459"/>
      <c r="C13" s="460"/>
      <c r="D13" s="335"/>
      <c r="E13" s="296"/>
      <c r="F13" s="170"/>
      <c r="G13" s="171"/>
      <c r="H13" s="281"/>
      <c r="I13" s="461"/>
      <c r="J13" s="461"/>
      <c r="K13" s="282"/>
      <c r="L13" s="371"/>
      <c r="M13" s="371"/>
      <c r="N13" s="371"/>
      <c r="O13" s="371"/>
      <c r="P13" s="372"/>
      <c r="Q13" s="372"/>
      <c r="R13" s="372"/>
      <c r="S13" s="371"/>
      <c r="T13" s="371"/>
      <c r="U13" s="371"/>
      <c r="V13" s="371"/>
      <c r="W13" s="371"/>
      <c r="X13" s="371"/>
      <c r="Y13" s="349"/>
      <c r="Z13" s="350"/>
      <c r="AA13" s="350"/>
      <c r="AB13" s="350"/>
      <c r="AC13" s="350"/>
      <c r="AD13" s="350"/>
      <c r="AE13" s="351"/>
    </row>
    <row r="14" spans="1:31" ht="14.25" customHeight="1" x14ac:dyDescent="0.2">
      <c r="A14" s="331"/>
      <c r="B14" s="459"/>
      <c r="C14" s="460"/>
      <c r="D14" s="335"/>
      <c r="E14" s="296"/>
      <c r="F14" s="394"/>
      <c r="G14" s="394"/>
      <c r="H14" s="283"/>
      <c r="I14" s="461"/>
      <c r="J14" s="461"/>
      <c r="K14" s="282"/>
      <c r="L14" s="371"/>
      <c r="M14" s="371"/>
      <c r="N14" s="371"/>
      <c r="O14" s="371"/>
      <c r="P14" s="372"/>
      <c r="Q14" s="372"/>
      <c r="R14" s="372"/>
      <c r="S14" s="371"/>
      <c r="T14" s="371"/>
      <c r="U14" s="371"/>
      <c r="V14" s="371"/>
      <c r="W14" s="371"/>
      <c r="X14" s="371"/>
      <c r="Y14" s="349"/>
      <c r="Z14" s="350"/>
      <c r="AA14" s="350"/>
      <c r="AB14" s="350"/>
      <c r="AC14" s="350"/>
      <c r="AD14" s="350"/>
      <c r="AE14" s="351"/>
    </row>
    <row r="15" spans="1:31" ht="14.25" customHeight="1" x14ac:dyDescent="0.2">
      <c r="A15" s="331"/>
      <c r="B15" s="459"/>
      <c r="C15" s="460"/>
      <c r="D15" s="335"/>
      <c r="E15" s="296"/>
      <c r="F15" s="394"/>
      <c r="G15" s="394"/>
      <c r="H15" s="283"/>
      <c r="I15" s="461"/>
      <c r="J15" s="461"/>
      <c r="K15" s="282"/>
      <c r="L15" s="371"/>
      <c r="M15" s="371"/>
      <c r="N15" s="371"/>
      <c r="O15" s="371"/>
      <c r="P15" s="372"/>
      <c r="Q15" s="372"/>
      <c r="R15" s="372"/>
      <c r="S15" s="371"/>
      <c r="T15" s="371"/>
      <c r="U15" s="371"/>
      <c r="V15" s="371"/>
      <c r="W15" s="371"/>
      <c r="X15" s="371"/>
      <c r="Y15" s="176"/>
      <c r="Z15" s="176"/>
      <c r="AA15" s="176"/>
      <c r="AB15" s="176"/>
      <c r="AC15" s="176"/>
      <c r="AD15" s="176"/>
      <c r="AE15" s="177"/>
    </row>
    <row r="16" spans="1:31" ht="14.25" customHeight="1" x14ac:dyDescent="0.25">
      <c r="A16" s="331"/>
      <c r="B16" s="284"/>
      <c r="C16" s="252"/>
      <c r="D16" s="252"/>
      <c r="E16" s="252"/>
      <c r="F16" s="170"/>
      <c r="G16" s="171"/>
      <c r="H16" s="285"/>
      <c r="I16" s="197"/>
      <c r="J16" s="197"/>
      <c r="K16" s="282"/>
      <c r="L16" s="371"/>
      <c r="M16" s="371"/>
      <c r="N16" s="371"/>
      <c r="O16" s="371"/>
      <c r="P16" s="372"/>
      <c r="Q16" s="372"/>
      <c r="R16" s="372"/>
      <c r="S16" s="371"/>
      <c r="T16" s="371"/>
      <c r="U16" s="371"/>
      <c r="V16" s="371"/>
      <c r="W16" s="371"/>
      <c r="X16" s="371"/>
      <c r="Y16" s="176"/>
      <c r="Z16" s="176"/>
      <c r="AA16" s="176"/>
      <c r="AB16" s="176"/>
      <c r="AC16" s="176"/>
      <c r="AD16" s="176"/>
      <c r="AE16" s="177"/>
    </row>
    <row r="17" spans="1:35" ht="14.25" customHeight="1" x14ac:dyDescent="0.2">
      <c r="A17" s="331"/>
      <c r="B17" s="206"/>
      <c r="C17" s="190"/>
      <c r="D17" s="335"/>
      <c r="E17" s="296"/>
      <c r="F17" s="170"/>
      <c r="G17" s="171"/>
      <c r="H17" s="285"/>
      <c r="I17" s="285"/>
      <c r="J17" s="197"/>
      <c r="K17" s="282"/>
      <c r="L17" s="371"/>
      <c r="M17" s="371"/>
      <c r="N17" s="371"/>
      <c r="O17" s="371"/>
      <c r="P17" s="372"/>
      <c r="Q17" s="372"/>
      <c r="R17" s="372"/>
      <c r="S17" s="154"/>
      <c r="T17" s="154"/>
      <c r="U17" s="154"/>
      <c r="V17" s="154"/>
      <c r="W17" s="154"/>
      <c r="X17" s="154"/>
      <c r="Y17" s="176"/>
      <c r="Z17" s="176"/>
      <c r="AA17" s="176"/>
      <c r="AB17" s="176"/>
      <c r="AC17" s="176"/>
      <c r="AD17" s="176"/>
      <c r="AE17" s="177"/>
      <c r="AF17" s="331"/>
      <c r="AG17" s="331"/>
    </row>
    <row r="18" spans="1:35" ht="15" customHeight="1" x14ac:dyDescent="0.25">
      <c r="A18" s="331"/>
      <c r="B18" s="286"/>
      <c r="C18" s="255"/>
      <c r="D18" s="255"/>
      <c r="E18" s="255"/>
      <c r="F18" s="255"/>
      <c r="G18" s="255"/>
      <c r="H18" s="255"/>
      <c r="I18" s="255"/>
      <c r="J18" s="285"/>
      <c r="K18" s="285"/>
      <c r="L18" s="332"/>
      <c r="M18" s="332"/>
      <c r="N18" s="332"/>
      <c r="O18" s="332"/>
      <c r="P18" s="332"/>
      <c r="Q18" s="332"/>
      <c r="R18" s="150"/>
      <c r="S18" s="332"/>
      <c r="T18" s="332"/>
      <c r="U18" s="332"/>
      <c r="V18" s="332"/>
      <c r="W18" s="150"/>
      <c r="X18" s="150"/>
      <c r="Y18" s="332"/>
      <c r="Z18" s="332"/>
      <c r="AA18" s="332"/>
      <c r="AB18" s="332"/>
      <c r="AC18" s="332"/>
      <c r="AD18" s="332"/>
      <c r="AE18" s="155"/>
      <c r="AF18" s="151"/>
      <c r="AG18" s="331"/>
    </row>
    <row r="19" spans="1:35" ht="11.25" customHeight="1" x14ac:dyDescent="0.25">
      <c r="A19" s="331"/>
      <c r="B19" s="286"/>
      <c r="C19" s="255"/>
      <c r="D19" s="255"/>
      <c r="E19" s="252"/>
      <c r="F19" s="252"/>
      <c r="G19" s="190"/>
      <c r="H19" s="255"/>
      <c r="I19" s="190"/>
      <c r="J19" s="190"/>
      <c r="K19" s="190"/>
      <c r="L19" s="159"/>
      <c r="M19" s="159"/>
      <c r="N19" s="159"/>
      <c r="O19" s="159"/>
      <c r="P19" s="159"/>
      <c r="Q19" s="159"/>
      <c r="R19" s="159"/>
      <c r="S19" s="159"/>
      <c r="T19" s="159"/>
      <c r="U19" s="159"/>
      <c r="V19" s="159"/>
      <c r="W19" s="159"/>
      <c r="X19" s="159"/>
      <c r="Y19" s="176"/>
      <c r="Z19" s="176"/>
      <c r="AA19" s="176"/>
      <c r="AB19" s="176"/>
      <c r="AC19" s="176"/>
      <c r="AD19" s="176"/>
      <c r="AE19" s="177"/>
      <c r="AF19" s="331"/>
      <c r="AG19" s="331"/>
    </row>
    <row r="20" spans="1:35" ht="15" x14ac:dyDescent="0.25">
      <c r="A20" s="331"/>
      <c r="B20" s="286"/>
      <c r="C20" s="255"/>
      <c r="D20" s="255"/>
      <c r="E20" s="255"/>
      <c r="F20" s="255"/>
      <c r="G20" s="500"/>
      <c r="H20" s="500"/>
      <c r="I20" s="500"/>
      <c r="J20" s="500"/>
      <c r="K20" s="254"/>
      <c r="L20" s="332"/>
      <c r="M20" s="332"/>
      <c r="N20" s="332"/>
      <c r="O20" s="332"/>
      <c r="P20" s="332"/>
      <c r="Q20" s="332"/>
      <c r="R20" s="150"/>
      <c r="S20" s="332"/>
      <c r="T20" s="332"/>
      <c r="U20" s="332"/>
      <c r="V20" s="332"/>
      <c r="W20" s="150"/>
      <c r="X20" s="150"/>
      <c r="Y20" s="332"/>
      <c r="Z20" s="332"/>
      <c r="AA20" s="332"/>
      <c r="AB20" s="332"/>
      <c r="AC20" s="332"/>
      <c r="AD20" s="332"/>
      <c r="AE20" s="155"/>
      <c r="AF20" s="331"/>
      <c r="AG20" s="331"/>
    </row>
    <row r="21" spans="1:35" ht="11.25" customHeight="1" x14ac:dyDescent="0.25">
      <c r="A21" s="331"/>
      <c r="B21" s="286"/>
      <c r="C21" s="255"/>
      <c r="D21" s="255"/>
      <c r="E21" s="273"/>
      <c r="F21" s="273"/>
      <c r="G21" s="256"/>
      <c r="H21" s="255"/>
      <c r="I21" s="256"/>
      <c r="J21" s="256"/>
      <c r="K21" s="256"/>
      <c r="L21" s="180"/>
      <c r="M21" s="180"/>
      <c r="N21" s="180"/>
      <c r="O21" s="180"/>
      <c r="P21" s="180"/>
      <c r="Q21" s="180"/>
      <c r="R21" s="180"/>
      <c r="S21" s="180"/>
      <c r="T21" s="180"/>
      <c r="U21" s="180"/>
      <c r="V21" s="180"/>
      <c r="W21" s="180"/>
      <c r="X21" s="180"/>
      <c r="Y21" s="180"/>
      <c r="Z21" s="180"/>
      <c r="AA21" s="180"/>
      <c r="AB21" s="180"/>
      <c r="AC21" s="180"/>
      <c r="AD21" s="180"/>
      <c r="AE21" s="181"/>
      <c r="AF21" s="331"/>
      <c r="AG21" s="331"/>
    </row>
    <row r="22" spans="1:35" ht="15" customHeight="1" x14ac:dyDescent="0.25">
      <c r="A22" s="331"/>
      <c r="B22" s="286"/>
      <c r="C22" s="255"/>
      <c r="D22" s="255"/>
      <c r="E22" s="273"/>
      <c r="F22" s="273"/>
      <c r="G22" s="502"/>
      <c r="H22" s="502"/>
      <c r="I22" s="256"/>
      <c r="J22" s="256"/>
      <c r="K22" s="256"/>
      <c r="L22" s="250"/>
      <c r="M22" s="250"/>
      <c r="N22" s="299"/>
      <c r="O22" s="299"/>
      <c r="P22" s="299"/>
      <c r="Q22" s="299"/>
      <c r="R22" s="299"/>
      <c r="S22" s="299"/>
      <c r="T22" s="299"/>
      <c r="U22" s="299"/>
      <c r="V22" s="299"/>
      <c r="W22" s="299"/>
      <c r="X22" s="299"/>
      <c r="Y22" s="250"/>
      <c r="Z22" s="250"/>
      <c r="AA22" s="180"/>
      <c r="AB22" s="180"/>
      <c r="AC22" s="180"/>
      <c r="AD22" s="180"/>
      <c r="AE22" s="181"/>
      <c r="AF22" s="331"/>
      <c r="AG22" s="331"/>
    </row>
    <row r="23" spans="1:35" ht="11.25" customHeight="1" x14ac:dyDescent="0.25">
      <c r="A23" s="331"/>
      <c r="B23" s="253"/>
      <c r="C23" s="255"/>
      <c r="D23" s="255"/>
      <c r="E23" s="252"/>
      <c r="F23" s="272"/>
      <c r="G23" s="337"/>
      <c r="H23" s="271"/>
      <c r="I23" s="272"/>
      <c r="J23" s="272"/>
      <c r="K23" s="257"/>
      <c r="L23" s="185"/>
      <c r="M23" s="185"/>
      <c r="N23" s="185"/>
      <c r="O23" s="185"/>
      <c r="P23" s="185"/>
      <c r="Q23" s="185"/>
      <c r="R23" s="185"/>
      <c r="S23" s="185"/>
      <c r="T23" s="185"/>
      <c r="U23" s="185"/>
      <c r="V23" s="185"/>
      <c r="W23" s="185"/>
      <c r="X23" s="185"/>
      <c r="Y23" s="185"/>
      <c r="Z23" s="185"/>
      <c r="AA23" s="185"/>
      <c r="AB23" s="185"/>
      <c r="AC23" s="185"/>
      <c r="AD23" s="185"/>
      <c r="AE23" s="229"/>
      <c r="AF23" s="331"/>
      <c r="AG23" s="331"/>
      <c r="AH23" s="158"/>
    </row>
    <row r="24" spans="1:35" ht="15" x14ac:dyDescent="0.25">
      <c r="A24" s="331"/>
      <c r="B24" s="203"/>
      <c r="C24" s="255"/>
      <c r="D24" s="255"/>
      <c r="E24" s="272"/>
      <c r="F24" s="272"/>
      <c r="G24" s="272"/>
      <c r="H24" s="272"/>
      <c r="I24" s="272"/>
      <c r="J24" s="272"/>
      <c r="K24" s="272"/>
      <c r="L24" s="251"/>
      <c r="M24" s="251"/>
      <c r="N24" s="251"/>
      <c r="O24" s="251"/>
      <c r="P24" s="251"/>
      <c r="Q24" s="251"/>
      <c r="R24" s="251"/>
      <c r="S24" s="251"/>
      <c r="T24" s="251"/>
      <c r="U24" s="251"/>
      <c r="V24" s="251"/>
      <c r="W24" s="251"/>
      <c r="X24" s="251"/>
      <c r="Y24" s="251"/>
      <c r="Z24" s="251"/>
      <c r="AA24" s="201"/>
      <c r="AB24" s="201"/>
      <c r="AC24" s="201"/>
      <c r="AD24" s="201"/>
      <c r="AE24" s="208"/>
      <c r="AF24" s="331"/>
      <c r="AG24" s="331"/>
    </row>
    <row r="25" spans="1:35" ht="11.25" customHeight="1" x14ac:dyDescent="0.25">
      <c r="A25" s="331"/>
      <c r="B25" s="203"/>
      <c r="C25" s="300"/>
      <c r="D25" s="300"/>
      <c r="E25" s="252"/>
      <c r="F25" s="255"/>
      <c r="G25" s="271"/>
      <c r="H25" s="271"/>
      <c r="I25" s="272"/>
      <c r="J25" s="272"/>
      <c r="K25" s="272"/>
      <c r="L25" s="251"/>
      <c r="M25" s="251"/>
      <c r="N25" s="251"/>
      <c r="O25" s="251"/>
      <c r="P25" s="251"/>
      <c r="Q25" s="251"/>
      <c r="R25" s="251"/>
      <c r="S25" s="251"/>
      <c r="T25" s="251"/>
      <c r="U25" s="251"/>
      <c r="V25" s="251"/>
      <c r="W25" s="251"/>
      <c r="X25" s="251"/>
      <c r="Y25" s="251"/>
      <c r="Z25" s="251"/>
      <c r="AA25" s="201"/>
      <c r="AB25" s="201"/>
      <c r="AC25" s="201"/>
      <c r="AD25" s="201"/>
      <c r="AE25" s="208"/>
      <c r="AF25" s="331"/>
      <c r="AG25" s="331"/>
    </row>
    <row r="26" spans="1:35" ht="15" customHeight="1" x14ac:dyDescent="0.25">
      <c r="A26" s="331"/>
      <c r="B26" s="204"/>
      <c r="C26" s="300"/>
      <c r="D26" s="300"/>
      <c r="E26" s="255"/>
      <c r="F26" s="255"/>
      <c r="G26" s="255"/>
      <c r="H26" s="255"/>
      <c r="I26" s="272"/>
      <c r="J26" s="272"/>
      <c r="K26" s="272"/>
      <c r="L26" s="301"/>
      <c r="M26" s="301"/>
      <c r="N26" s="301"/>
      <c r="O26" s="301"/>
      <c r="P26" s="301"/>
      <c r="Q26" s="301"/>
      <c r="R26" s="301"/>
      <c r="S26" s="301"/>
      <c r="T26" s="301"/>
      <c r="U26" s="252"/>
      <c r="V26" s="252"/>
      <c r="W26" s="252"/>
      <c r="X26" s="252"/>
      <c r="Y26" s="252"/>
      <c r="Z26" s="252"/>
      <c r="AA26" s="150"/>
      <c r="AB26" s="150"/>
      <c r="AC26" s="150"/>
      <c r="AD26" s="150"/>
      <c r="AE26" s="209"/>
      <c r="AF26" s="331"/>
      <c r="AG26" s="331"/>
    </row>
    <row r="27" spans="1:35" ht="15" customHeight="1" x14ac:dyDescent="0.25">
      <c r="A27" s="331"/>
      <c r="B27" s="205"/>
      <c r="C27" s="255"/>
      <c r="D27" s="255"/>
      <c r="E27" s="257"/>
      <c r="F27" s="260"/>
      <c r="G27" s="260"/>
      <c r="H27" s="269"/>
      <c r="I27" s="269"/>
      <c r="J27" s="269"/>
      <c r="K27" s="505" t="s">
        <v>112</v>
      </c>
      <c r="L27" s="505"/>
      <c r="M27" s="302"/>
      <c r="N27" s="302"/>
      <c r="O27" s="302"/>
      <c r="P27" s="302"/>
      <c r="Q27" s="302"/>
      <c r="R27" s="302"/>
      <c r="S27" s="302"/>
      <c r="T27" s="302"/>
      <c r="U27" s="199"/>
      <c r="V27" s="199"/>
      <c r="W27" s="199"/>
      <c r="X27" s="199"/>
      <c r="Y27" s="199"/>
      <c r="Z27" s="199"/>
      <c r="AA27" s="200"/>
      <c r="AB27" s="200"/>
      <c r="AC27" s="200"/>
      <c r="AD27" s="200"/>
      <c r="AE27" s="210"/>
      <c r="AF27" s="331"/>
      <c r="AG27" s="331"/>
      <c r="AH27" s="158"/>
      <c r="AI27" s="156"/>
    </row>
    <row r="28" spans="1:35" ht="15" customHeight="1" x14ac:dyDescent="0.25">
      <c r="A28" s="331"/>
      <c r="B28" s="206"/>
      <c r="C28" s="499" t="s">
        <v>110</v>
      </c>
      <c r="D28" s="499"/>
      <c r="E28" s="519">
        <v>8</v>
      </c>
      <c r="F28" s="519"/>
      <c r="G28" s="479" t="s">
        <v>113</v>
      </c>
      <c r="H28" s="479"/>
      <c r="I28" s="272"/>
      <c r="J28" s="269"/>
      <c r="K28" s="505"/>
      <c r="L28" s="505"/>
      <c r="M28" s="520">
        <v>5</v>
      </c>
      <c r="N28" s="520"/>
      <c r="O28" s="520"/>
      <c r="P28" s="520"/>
      <c r="Q28" s="508" t="s">
        <v>111</v>
      </c>
      <c r="R28" s="508"/>
      <c r="S28" s="508"/>
      <c r="T28" s="508"/>
      <c r="U28" s="197"/>
      <c r="V28" s="197"/>
      <c r="W28" s="197"/>
      <c r="X28" s="197"/>
      <c r="Y28" s="197"/>
      <c r="Z28" s="197"/>
      <c r="AA28" s="200"/>
      <c r="AB28" s="200"/>
      <c r="AC28" s="200"/>
      <c r="AD28" s="200"/>
      <c r="AE28" s="210"/>
      <c r="AF28" s="331"/>
      <c r="AG28" s="331"/>
      <c r="AH28" s="158"/>
      <c r="AI28" s="156"/>
    </row>
    <row r="29" spans="1:35" ht="11.25" customHeight="1" x14ac:dyDescent="0.25">
      <c r="A29" s="331"/>
      <c r="B29" s="206"/>
      <c r="C29" s="501" t="s">
        <v>114</v>
      </c>
      <c r="D29" s="501"/>
      <c r="E29" s="339"/>
      <c r="F29" s="260"/>
      <c r="G29" s="260"/>
      <c r="H29" s="338"/>
      <c r="I29" s="263"/>
      <c r="J29" s="509" t="s">
        <v>105</v>
      </c>
      <c r="K29" s="509"/>
      <c r="L29" s="509"/>
      <c r="M29" s="303"/>
      <c r="N29" s="303"/>
      <c r="O29" s="303"/>
      <c r="P29" s="303"/>
      <c r="Q29" s="303"/>
      <c r="R29" s="303"/>
      <c r="S29" s="304"/>
      <c r="T29" s="304"/>
      <c r="U29" s="200"/>
      <c r="V29" s="200"/>
      <c r="W29" s="200"/>
      <c r="X29" s="200"/>
      <c r="Y29" s="200"/>
      <c r="Z29" s="200"/>
      <c r="AA29" s="200"/>
      <c r="AB29" s="200"/>
      <c r="AC29" s="200"/>
      <c r="AD29" s="200"/>
      <c r="AE29" s="210"/>
      <c r="AF29" s="331"/>
      <c r="AG29" s="331"/>
      <c r="AH29" s="158"/>
      <c r="AI29" s="156"/>
    </row>
    <row r="30" spans="1:35" ht="15" customHeight="1" x14ac:dyDescent="0.25">
      <c r="A30" s="331"/>
      <c r="B30" s="206"/>
      <c r="C30" s="501"/>
      <c r="D30" s="501"/>
      <c r="E30" s="504">
        <v>12</v>
      </c>
      <c r="F30" s="504"/>
      <c r="G30" s="478" t="s">
        <v>103</v>
      </c>
      <c r="H30" s="478"/>
      <c r="I30" s="478"/>
      <c r="J30" s="509"/>
      <c r="K30" s="509"/>
      <c r="L30" s="509"/>
      <c r="M30" s="518" t="s">
        <v>66</v>
      </c>
      <c r="N30" s="518"/>
      <c r="O30" s="518">
        <v>5</v>
      </c>
      <c r="P30" s="518"/>
      <c r="Q30" s="479"/>
      <c r="R30" s="479"/>
      <c r="S30" s="479"/>
      <c r="T30" s="479"/>
      <c r="U30" s="251"/>
      <c r="V30" s="251"/>
      <c r="W30" s="251"/>
      <c r="X30" s="251"/>
      <c r="Y30" s="251"/>
      <c r="Z30" s="251"/>
      <c r="AA30" s="200"/>
      <c r="AB30" s="200"/>
      <c r="AC30" s="200"/>
      <c r="AD30" s="200"/>
      <c r="AE30" s="210"/>
      <c r="AF30" s="331"/>
      <c r="AG30" s="331"/>
      <c r="AH30" s="158"/>
      <c r="AI30" s="156"/>
    </row>
    <row r="31" spans="1:35" ht="14.25" customHeight="1" x14ac:dyDescent="0.25">
      <c r="A31" s="331"/>
      <c r="B31" s="206"/>
      <c r="C31" s="266"/>
      <c r="D31" s="259"/>
      <c r="E31" s="267"/>
      <c r="F31" s="267"/>
      <c r="G31" s="267"/>
      <c r="H31" s="272"/>
      <c r="I31" s="505" t="s">
        <v>108</v>
      </c>
      <c r="J31" s="505"/>
      <c r="K31" s="505"/>
      <c r="L31" s="505"/>
      <c r="M31" s="251"/>
      <c r="N31" s="251"/>
      <c r="O31" s="251"/>
      <c r="P31" s="251"/>
      <c r="Q31" s="251"/>
      <c r="R31" s="251"/>
      <c r="S31" s="251"/>
      <c r="T31" s="251"/>
      <c r="U31" s="251"/>
      <c r="V31" s="251"/>
      <c r="W31" s="251"/>
      <c r="X31" s="251"/>
      <c r="Y31" s="251"/>
      <c r="Z31" s="251"/>
      <c r="AA31" s="198"/>
      <c r="AB31" s="198"/>
      <c r="AC31" s="198"/>
      <c r="AD31" s="200"/>
      <c r="AE31" s="210"/>
      <c r="AF31" s="331"/>
      <c r="AG31" s="331"/>
      <c r="AH31" s="158"/>
      <c r="AI31" s="156"/>
    </row>
    <row r="32" spans="1:35" ht="14.25" customHeight="1" x14ac:dyDescent="0.25">
      <c r="A32" s="331"/>
      <c r="B32" s="206"/>
      <c r="C32" s="492" t="s">
        <v>104</v>
      </c>
      <c r="D32" s="492"/>
      <c r="E32" s="493">
        <v>200</v>
      </c>
      <c r="F32" s="493"/>
      <c r="G32" s="478" t="s">
        <v>103</v>
      </c>
      <c r="H32" s="478"/>
      <c r="I32" s="505"/>
      <c r="J32" s="505"/>
      <c r="K32" s="505"/>
      <c r="L32" s="505"/>
      <c r="M32" s="517" t="s">
        <v>66</v>
      </c>
      <c r="N32" s="517"/>
      <c r="O32" s="517"/>
      <c r="P32" s="517"/>
      <c r="Q32" s="479"/>
      <c r="R32" s="479"/>
      <c r="S32" s="479"/>
      <c r="T32" s="479"/>
      <c r="U32" s="274"/>
      <c r="V32" s="268"/>
      <c r="W32" s="268"/>
      <c r="X32" s="268"/>
      <c r="Y32" s="268"/>
      <c r="Z32" s="268"/>
      <c r="AA32" s="268"/>
      <c r="AB32" s="268"/>
      <c r="AC32" s="268"/>
      <c r="AD32" s="200"/>
      <c r="AE32" s="210"/>
      <c r="AF32" s="331"/>
      <c r="AG32" s="331"/>
      <c r="AH32" s="158"/>
      <c r="AI32" s="156"/>
    </row>
    <row r="33" spans="1:35" ht="15" customHeight="1" x14ac:dyDescent="0.2">
      <c r="A33" s="331"/>
      <c r="B33" s="206"/>
      <c r="C33" s="331"/>
      <c r="D33" s="331"/>
      <c r="H33" s="1"/>
      <c r="S33" s="199"/>
      <c r="T33" s="199"/>
      <c r="U33" s="199"/>
      <c r="V33" s="199"/>
      <c r="W33" s="199"/>
      <c r="X33" s="199"/>
      <c r="Y33" s="199"/>
      <c r="Z33" s="199"/>
      <c r="AA33" s="230"/>
      <c r="AB33" s="230"/>
      <c r="AC33" s="230"/>
      <c r="AD33" s="200"/>
      <c r="AE33" s="210"/>
      <c r="AF33" s="331"/>
      <c r="AG33" s="340"/>
      <c r="AH33" s="158"/>
      <c r="AI33" s="156"/>
    </row>
    <row r="34" spans="1:35" ht="18.75" customHeight="1" x14ac:dyDescent="0.2">
      <c r="A34" s="331"/>
      <c r="B34" s="206"/>
      <c r="C34" s="331"/>
      <c r="D34" s="331"/>
      <c r="E34" s="486" t="s">
        <v>46</v>
      </c>
      <c r="F34" s="486"/>
      <c r="G34" s="486" t="s">
        <v>47</v>
      </c>
      <c r="H34" s="486"/>
      <c r="I34" s="486" t="s">
        <v>48</v>
      </c>
      <c r="J34" s="486"/>
      <c r="K34" s="486"/>
      <c r="L34" s="486"/>
      <c r="M34" s="486"/>
      <c r="N34" s="486"/>
      <c r="O34" s="486"/>
      <c r="P34" s="486"/>
      <c r="Q34" s="486"/>
      <c r="R34" s="486"/>
      <c r="S34" s="197"/>
      <c r="T34" s="197"/>
      <c r="U34" s="197"/>
      <c r="V34" s="197"/>
      <c r="W34" s="197"/>
      <c r="X34" s="197"/>
      <c r="Y34" s="197"/>
      <c r="Z34" s="197"/>
      <c r="AA34" s="200"/>
      <c r="AB34" s="200"/>
      <c r="AC34" s="200"/>
      <c r="AD34" s="200"/>
      <c r="AE34" s="210"/>
      <c r="AF34" s="331"/>
      <c r="AG34" s="331"/>
      <c r="AH34" s="158"/>
      <c r="AI34" s="156"/>
    </row>
    <row r="35" spans="1:35" ht="18.75" customHeight="1" x14ac:dyDescent="0.2">
      <c r="A35" s="331"/>
      <c r="B35" s="207" t="str">
        <f>IF(AND(ISNUMBER(#REF!),ISNUMBER(F27),ISNUMBER(K27)),MIN(AJ31:AJ36),"")</f>
        <v/>
      </c>
      <c r="C35" s="331"/>
      <c r="D35" s="331"/>
      <c r="E35" s="466">
        <f>M28*E30</f>
        <v>60</v>
      </c>
      <c r="F35" s="467"/>
      <c r="G35" s="464" t="s">
        <v>107</v>
      </c>
      <c r="H35" s="465"/>
      <c r="I35" s="487" t="s">
        <v>106</v>
      </c>
      <c r="J35" s="488"/>
      <c r="K35" s="488"/>
      <c r="L35" s="488"/>
      <c r="M35" s="488"/>
      <c r="N35" s="488"/>
      <c r="O35" s="488"/>
      <c r="P35" s="488"/>
      <c r="Q35" s="488"/>
      <c r="R35" s="489"/>
      <c r="S35" s="251"/>
      <c r="T35" s="251"/>
      <c r="U35" s="251"/>
      <c r="V35" s="251"/>
      <c r="W35" s="251"/>
      <c r="X35" s="251"/>
      <c r="Y35" s="251"/>
      <c r="Z35" s="251"/>
      <c r="AA35" s="176"/>
      <c r="AB35" s="176"/>
      <c r="AC35" s="176"/>
      <c r="AD35" s="176"/>
      <c r="AE35" s="177"/>
      <c r="AF35" s="331"/>
      <c r="AG35" s="331"/>
      <c r="AH35" s="158"/>
      <c r="AI35" s="156"/>
    </row>
    <row r="36" spans="1:35" ht="18.75" customHeight="1" x14ac:dyDescent="0.25">
      <c r="A36" s="331"/>
      <c r="B36" s="207"/>
      <c r="C36" s="266"/>
      <c r="D36" s="259"/>
      <c r="E36" s="515"/>
      <c r="F36" s="516"/>
      <c r="G36" s="464" t="s">
        <v>41</v>
      </c>
      <c r="H36" s="465"/>
      <c r="I36" s="487" t="s">
        <v>67</v>
      </c>
      <c r="J36" s="488"/>
      <c r="K36" s="488"/>
      <c r="L36" s="488"/>
      <c r="M36" s="488"/>
      <c r="N36" s="488"/>
      <c r="O36" s="488"/>
      <c r="P36" s="488"/>
      <c r="Q36" s="488"/>
      <c r="R36" s="489"/>
      <c r="S36" s="251"/>
      <c r="T36" s="251"/>
      <c r="U36" s="251"/>
      <c r="V36" s="251"/>
      <c r="W36" s="251"/>
      <c r="X36" s="251"/>
      <c r="Y36" s="251"/>
      <c r="Z36" s="251"/>
      <c r="AA36" s="176"/>
      <c r="AB36" s="176"/>
      <c r="AC36" s="176"/>
      <c r="AD36" s="176"/>
      <c r="AE36" s="177"/>
      <c r="AF36" s="331"/>
      <c r="AG36" s="331"/>
      <c r="AH36" s="158"/>
      <c r="AI36" s="156"/>
    </row>
    <row r="37" spans="1:35" ht="18.75" customHeight="1" x14ac:dyDescent="0.25">
      <c r="A37" s="331"/>
      <c r="B37" s="207"/>
      <c r="C37" s="268"/>
      <c r="D37" s="259"/>
      <c r="E37" s="515"/>
      <c r="F37" s="516"/>
      <c r="G37" s="512" t="s">
        <v>42</v>
      </c>
      <c r="H37" s="513"/>
      <c r="I37" s="512" t="s">
        <v>58</v>
      </c>
      <c r="J37" s="514"/>
      <c r="K37" s="514"/>
      <c r="L37" s="514"/>
      <c r="M37" s="514"/>
      <c r="N37" s="514"/>
      <c r="O37" s="514"/>
      <c r="P37" s="514"/>
      <c r="Q37" s="514"/>
      <c r="R37" s="513"/>
      <c r="S37" s="252"/>
      <c r="T37" s="252"/>
      <c r="U37" s="252"/>
      <c r="V37" s="252"/>
      <c r="W37" s="252"/>
      <c r="X37" s="252"/>
      <c r="Y37" s="252"/>
      <c r="Z37" s="252"/>
      <c r="AA37" s="176"/>
      <c r="AB37" s="176"/>
      <c r="AC37" s="176"/>
      <c r="AD37" s="176"/>
      <c r="AE37" s="177"/>
      <c r="AF37" s="331"/>
      <c r="AG37" s="331"/>
      <c r="AH37" s="157"/>
      <c r="AI37" s="156"/>
    </row>
    <row r="38" spans="1:35" ht="14.25" customHeight="1" x14ac:dyDescent="0.25">
      <c r="A38" s="331"/>
      <c r="B38" s="207"/>
      <c r="C38" s="258"/>
      <c r="D38" s="259"/>
      <c r="E38" s="257"/>
      <c r="F38" s="264"/>
      <c r="G38" s="264"/>
      <c r="H38" s="480"/>
      <c r="I38" s="480"/>
      <c r="J38" s="480"/>
      <c r="K38" s="480"/>
      <c r="L38" s="197"/>
      <c r="M38" s="199"/>
      <c r="N38" s="199"/>
      <c r="O38" s="199"/>
      <c r="P38" s="199"/>
      <c r="Q38" s="199"/>
      <c r="R38" s="199"/>
      <c r="S38" s="199"/>
      <c r="T38" s="199"/>
      <c r="U38" s="199"/>
      <c r="V38" s="199"/>
      <c r="W38" s="199"/>
      <c r="X38" s="199"/>
      <c r="Y38" s="199"/>
      <c r="Z38" s="199"/>
      <c r="AA38" s="176"/>
      <c r="AB38" s="176"/>
      <c r="AC38" s="176"/>
      <c r="AD38" s="176"/>
      <c r="AE38" s="177"/>
      <c r="AF38" s="331"/>
      <c r="AG38" s="331"/>
    </row>
    <row r="39" spans="1:35" ht="14.25" customHeight="1" x14ac:dyDescent="0.25">
      <c r="A39" s="331"/>
      <c r="B39" s="207"/>
      <c r="C39" s="261"/>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176"/>
      <c r="AD39" s="176"/>
      <c r="AE39" s="177"/>
      <c r="AF39" s="332"/>
      <c r="AG39" s="331"/>
      <c r="AI39" s="156"/>
    </row>
    <row r="40" spans="1:35" ht="15" x14ac:dyDescent="0.25">
      <c r="A40" s="331"/>
      <c r="B40" s="207"/>
      <c r="C40" s="270"/>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176"/>
      <c r="AD40" s="176"/>
      <c r="AE40" s="177"/>
      <c r="AF40" s="332"/>
      <c r="AG40" s="331"/>
    </row>
    <row r="41" spans="1:35" ht="15" x14ac:dyDescent="0.25">
      <c r="A41" s="331"/>
      <c r="B41" s="207"/>
      <c r="C41" s="270"/>
      <c r="D41" s="485"/>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176"/>
      <c r="AD41" s="176"/>
      <c r="AE41" s="177"/>
      <c r="AF41" s="332"/>
      <c r="AG41" s="331"/>
    </row>
    <row r="42" spans="1:35" ht="4.5" customHeight="1" x14ac:dyDescent="0.25">
      <c r="A42" s="331"/>
      <c r="B42" s="207"/>
      <c r="C42" s="270"/>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176"/>
      <c r="AD42" s="176"/>
      <c r="AE42" s="177"/>
      <c r="AF42" s="332"/>
      <c r="AG42" s="331"/>
    </row>
    <row r="43" spans="1:35" ht="15" customHeight="1" x14ac:dyDescent="0.25">
      <c r="A43" s="331"/>
      <c r="B43" s="207"/>
      <c r="C43" s="271"/>
      <c r="D43" s="485"/>
      <c r="E43" s="485"/>
      <c r="F43" s="485"/>
      <c r="G43" s="485"/>
      <c r="H43" s="485"/>
      <c r="I43" s="485"/>
      <c r="J43" s="485"/>
      <c r="K43" s="485"/>
      <c r="L43" s="485"/>
      <c r="M43" s="485"/>
      <c r="N43" s="485"/>
      <c r="O43" s="485"/>
      <c r="P43" s="485"/>
      <c r="Q43" s="485"/>
      <c r="R43" s="485"/>
      <c r="S43" s="485"/>
      <c r="T43" s="485"/>
      <c r="U43" s="485"/>
      <c r="V43" s="485"/>
      <c r="W43" s="485"/>
      <c r="X43" s="485"/>
      <c r="Y43" s="485"/>
      <c r="Z43" s="485"/>
      <c r="AA43" s="485"/>
      <c r="AB43" s="485"/>
      <c r="AC43" s="198"/>
      <c r="AD43" s="176"/>
      <c r="AE43" s="177"/>
      <c r="AF43" s="332"/>
      <c r="AG43" s="331"/>
    </row>
    <row r="44" spans="1:35" ht="15" customHeight="1" x14ac:dyDescent="0.2">
      <c r="A44" s="331"/>
      <c r="B44" s="207"/>
      <c r="C44" s="198"/>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198"/>
      <c r="AD44" s="176"/>
      <c r="AE44" s="177"/>
      <c r="AF44" s="332"/>
      <c r="AG44" s="331"/>
    </row>
    <row r="45" spans="1:35" ht="14.25" customHeight="1" x14ac:dyDescent="0.2">
      <c r="A45" s="331"/>
      <c r="B45" s="207"/>
      <c r="C45" s="246"/>
      <c r="D45" s="485"/>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230"/>
      <c r="AD45" s="176"/>
      <c r="AE45" s="177"/>
      <c r="AF45" s="332"/>
      <c r="AG45" s="331"/>
    </row>
    <row r="46" spans="1:35" ht="14.25" customHeight="1" x14ac:dyDescent="0.2">
      <c r="A46" s="331"/>
      <c r="B46" s="207"/>
      <c r="C46" s="246"/>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200"/>
      <c r="AD46" s="176"/>
      <c r="AE46" s="177"/>
      <c r="AF46" s="332"/>
      <c r="AG46" s="331"/>
    </row>
    <row r="47" spans="1:35" ht="11.25" customHeight="1" x14ac:dyDescent="0.2">
      <c r="A47" s="401"/>
      <c r="B47" s="207"/>
      <c r="C47" s="176"/>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176"/>
      <c r="AD47" s="176"/>
      <c r="AE47" s="177"/>
      <c r="AF47" s="332"/>
      <c r="AG47" s="331"/>
    </row>
    <row r="48" spans="1:35" ht="7.5" customHeight="1" x14ac:dyDescent="0.2">
      <c r="A48" s="401"/>
      <c r="B48" s="151"/>
      <c r="C48" s="154"/>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153"/>
      <c r="AD48" s="153"/>
      <c r="AE48" s="152"/>
      <c r="AF48" s="332"/>
      <c r="AG48" s="331"/>
    </row>
    <row r="49" spans="1:35" ht="6" customHeight="1" x14ac:dyDescent="0.2">
      <c r="A49" s="401"/>
      <c r="B49" s="151"/>
      <c r="C49" s="154"/>
      <c r="D49" s="485"/>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153"/>
      <c r="AD49" s="153"/>
      <c r="AE49" s="152"/>
      <c r="AF49" s="332"/>
      <c r="AG49" s="331"/>
    </row>
    <row r="50" spans="1:35" ht="8.25" customHeight="1" x14ac:dyDescent="0.2">
      <c r="A50" s="401"/>
      <c r="B50" s="151"/>
      <c r="C50" s="150"/>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148"/>
      <c r="AD50" s="148"/>
      <c r="AE50" s="147"/>
      <c r="AF50" s="332"/>
      <c r="AG50" s="331"/>
    </row>
    <row r="51" spans="1:35" ht="9" customHeight="1" thickBot="1" x14ac:dyDescent="0.25">
      <c r="A51" s="401"/>
      <c r="B51" s="146"/>
      <c r="C51" s="143"/>
      <c r="D51" s="143"/>
      <c r="E51" s="143"/>
      <c r="F51" s="143"/>
      <c r="G51" s="143"/>
      <c r="H51" s="145"/>
      <c r="I51" s="144"/>
      <c r="J51" s="143"/>
      <c r="K51" s="142"/>
      <c r="L51" s="142"/>
      <c r="M51" s="141"/>
      <c r="N51" s="141"/>
      <c r="O51" s="141"/>
      <c r="P51" s="141"/>
      <c r="Q51" s="141"/>
      <c r="R51" s="141"/>
      <c r="S51" s="141"/>
      <c r="T51" s="141"/>
      <c r="U51" s="141"/>
      <c r="V51" s="141"/>
      <c r="W51" s="141"/>
      <c r="X51" s="141"/>
      <c r="Y51" s="141"/>
      <c r="Z51" s="141"/>
      <c r="AA51" s="141"/>
      <c r="AB51" s="141"/>
      <c r="AC51" s="141"/>
      <c r="AD51" s="141"/>
      <c r="AE51" s="140"/>
      <c r="AF51" s="332"/>
      <c r="AG51" s="331"/>
    </row>
    <row r="52" spans="1:35" ht="9" customHeight="1" x14ac:dyDescent="0.2">
      <c r="A52" s="401"/>
      <c r="B52" s="129"/>
      <c r="C52" s="95"/>
      <c r="D52" s="95"/>
      <c r="E52" s="95"/>
      <c r="F52" s="95"/>
      <c r="G52" s="407" t="str">
        <f>IF(ISBLANK(Cover!E14),"",UPPER(Cover!E14))</f>
        <v>LANDOWNER</v>
      </c>
      <c r="H52" s="408"/>
      <c r="I52" s="408"/>
      <c r="J52" s="408"/>
      <c r="K52" s="408"/>
      <c r="L52" s="408"/>
      <c r="M52" s="408"/>
      <c r="N52" s="409"/>
      <c r="O52" s="413" t="s">
        <v>32</v>
      </c>
      <c r="P52" s="414"/>
      <c r="Q52" s="414"/>
      <c r="R52" s="417"/>
      <c r="S52" s="417"/>
      <c r="T52" s="417"/>
      <c r="U52" s="417"/>
      <c r="V52" s="133"/>
      <c r="W52" s="419" t="s">
        <v>31</v>
      </c>
      <c r="X52" s="419"/>
      <c r="Y52" s="419"/>
      <c r="Z52" s="237"/>
      <c r="AA52" s="420" t="s">
        <v>30</v>
      </c>
      <c r="AB52" s="421"/>
      <c r="AC52" s="421"/>
      <c r="AD52" s="421"/>
      <c r="AE52" s="422"/>
      <c r="AF52" s="137"/>
      <c r="AG52" s="1"/>
    </row>
    <row r="53" spans="1:35" ht="12" customHeight="1" x14ac:dyDescent="0.2">
      <c r="A53" s="401"/>
      <c r="B53" s="129"/>
      <c r="C53" s="95"/>
      <c r="D53" s="95"/>
      <c r="E53" s="95"/>
      <c r="F53" s="95"/>
      <c r="G53" s="410"/>
      <c r="H53" s="411"/>
      <c r="I53" s="411"/>
      <c r="J53" s="411"/>
      <c r="K53" s="411"/>
      <c r="L53" s="411"/>
      <c r="M53" s="411"/>
      <c r="N53" s="412"/>
      <c r="O53" s="415"/>
      <c r="P53" s="416"/>
      <c r="Q53" s="416"/>
      <c r="R53" s="418"/>
      <c r="S53" s="418"/>
      <c r="T53" s="418"/>
      <c r="U53" s="418"/>
      <c r="V53" s="95"/>
      <c r="W53" s="423">
        <f ca="1">TODAY()</f>
        <v>43914</v>
      </c>
      <c r="X53" s="423"/>
      <c r="Y53" s="423"/>
      <c r="Z53" s="135"/>
      <c r="AA53" s="424"/>
      <c r="AB53" s="425"/>
      <c r="AC53" s="425"/>
      <c r="AD53" s="425"/>
      <c r="AE53" s="426"/>
      <c r="AF53" s="1"/>
    </row>
    <row r="54" spans="1:35" ht="9" customHeight="1" x14ac:dyDescent="0.2">
      <c r="A54" s="401"/>
      <c r="B54" s="129"/>
      <c r="C54" s="95"/>
      <c r="D54" s="95"/>
      <c r="E54" s="95"/>
      <c r="F54" s="95"/>
      <c r="G54" s="482" t="str">
        <f>IF(ISBLANK(Cover!G21),"",CONCATENATE(Cover!G21," County "))</f>
        <v xml:space="preserve">C County </v>
      </c>
      <c r="H54" s="483"/>
      <c r="I54" s="483"/>
      <c r="J54" s="483"/>
      <c r="K54" s="483"/>
      <c r="L54" s="483"/>
      <c r="M54" s="483"/>
      <c r="N54" s="484"/>
      <c r="O54" s="415" t="s">
        <v>29</v>
      </c>
      <c r="P54" s="416"/>
      <c r="Q54" s="416"/>
      <c r="R54" s="427"/>
      <c r="S54" s="427"/>
      <c r="T54" s="427"/>
      <c r="U54" s="427"/>
      <c r="V54" s="127"/>
      <c r="W54" s="445">
        <f ca="1">TODAY()</f>
        <v>43914</v>
      </c>
      <c r="X54" s="445"/>
      <c r="Y54" s="445"/>
      <c r="Z54" s="135"/>
      <c r="AA54" s="447" t="s">
        <v>28</v>
      </c>
      <c r="AB54" s="448"/>
      <c r="AC54" s="448"/>
      <c r="AD54" s="448"/>
      <c r="AE54" s="449"/>
      <c r="AF54" s="1"/>
      <c r="AI54" s="324"/>
    </row>
    <row r="55" spans="1:35" ht="6" customHeight="1" x14ac:dyDescent="0.2">
      <c r="A55" s="401"/>
      <c r="B55" s="129"/>
      <c r="C55" s="95"/>
      <c r="D55" s="95"/>
      <c r="E55" s="95"/>
      <c r="F55" s="95"/>
      <c r="G55" s="482"/>
      <c r="H55" s="483"/>
      <c r="I55" s="483"/>
      <c r="J55" s="483"/>
      <c r="K55" s="483"/>
      <c r="L55" s="483"/>
      <c r="M55" s="483"/>
      <c r="N55" s="484"/>
      <c r="O55" s="415"/>
      <c r="P55" s="416"/>
      <c r="Q55" s="416"/>
      <c r="R55" s="428"/>
      <c r="S55" s="428"/>
      <c r="T55" s="428"/>
      <c r="U55" s="428"/>
      <c r="V55" s="136"/>
      <c r="W55" s="446"/>
      <c r="X55" s="446"/>
      <c r="Y55" s="446"/>
      <c r="Z55" s="134"/>
      <c r="AA55" s="468" t="s">
        <v>62</v>
      </c>
      <c r="AB55" s="469"/>
      <c r="AC55" s="469"/>
      <c r="AD55" s="469"/>
      <c r="AE55" s="470"/>
      <c r="AF55" s="1"/>
    </row>
    <row r="56" spans="1:35" ht="9.75" customHeight="1" x14ac:dyDescent="0.2">
      <c r="A56" s="401"/>
      <c r="B56" s="129"/>
      <c r="C56" s="95"/>
      <c r="D56" s="128"/>
      <c r="E56" s="128"/>
      <c r="F56" s="128"/>
      <c r="G56" s="450" t="s">
        <v>109</v>
      </c>
      <c r="H56" s="451"/>
      <c r="I56" s="451"/>
      <c r="J56" s="451"/>
      <c r="K56" s="451"/>
      <c r="L56" s="451"/>
      <c r="M56" s="451"/>
      <c r="N56" s="452"/>
      <c r="O56" s="415" t="s">
        <v>27</v>
      </c>
      <c r="P56" s="416"/>
      <c r="Q56" s="416"/>
      <c r="R56" s="436"/>
      <c r="S56" s="436"/>
      <c r="T56" s="436"/>
      <c r="U56" s="436"/>
      <c r="V56" s="165"/>
      <c r="W56" s="439"/>
      <c r="X56" s="439"/>
      <c r="Y56" s="439"/>
      <c r="Z56" s="231"/>
      <c r="AA56" s="468"/>
      <c r="AB56" s="469"/>
      <c r="AC56" s="469"/>
      <c r="AD56" s="469"/>
      <c r="AE56" s="470"/>
      <c r="AF56" s="1"/>
    </row>
    <row r="57" spans="1:35" ht="3" customHeight="1" x14ac:dyDescent="0.2">
      <c r="A57" s="401"/>
      <c r="B57" s="129"/>
      <c r="C57" s="95"/>
      <c r="D57" s="128"/>
      <c r="E57" s="128"/>
      <c r="F57" s="128"/>
      <c r="G57" s="453"/>
      <c r="H57" s="451"/>
      <c r="I57" s="451"/>
      <c r="J57" s="451"/>
      <c r="K57" s="451"/>
      <c r="L57" s="451"/>
      <c r="M57" s="451"/>
      <c r="N57" s="452"/>
      <c r="O57" s="415"/>
      <c r="P57" s="416"/>
      <c r="Q57" s="416"/>
      <c r="R57" s="437"/>
      <c r="S57" s="437"/>
      <c r="T57" s="437"/>
      <c r="U57" s="437"/>
      <c r="V57" s="166"/>
      <c r="W57" s="440"/>
      <c r="X57" s="440"/>
      <c r="Y57" s="440"/>
      <c r="Z57" s="155"/>
      <c r="AA57" s="471"/>
      <c r="AB57" s="472"/>
      <c r="AC57" s="472"/>
      <c r="AD57" s="472"/>
      <c r="AE57" s="473"/>
      <c r="AF57" s="1"/>
    </row>
    <row r="58" spans="1:35" ht="6.75" customHeight="1" x14ac:dyDescent="0.2">
      <c r="A58" s="401"/>
      <c r="B58" s="129"/>
      <c r="C58" s="95"/>
      <c r="D58" s="128"/>
      <c r="E58" s="128"/>
      <c r="F58" s="128"/>
      <c r="G58" s="453"/>
      <c r="H58" s="451"/>
      <c r="I58" s="451"/>
      <c r="J58" s="451"/>
      <c r="K58" s="451"/>
      <c r="L58" s="451"/>
      <c r="M58" s="451"/>
      <c r="N58" s="452"/>
      <c r="O58" s="415" t="s">
        <v>26</v>
      </c>
      <c r="P58" s="416"/>
      <c r="Q58" s="416"/>
      <c r="R58" s="436"/>
      <c r="S58" s="436"/>
      <c r="T58" s="436"/>
      <c r="U58" s="436"/>
      <c r="V58" s="165"/>
      <c r="W58" s="439"/>
      <c r="X58" s="439"/>
      <c r="Y58" s="439"/>
      <c r="Z58" s="232"/>
      <c r="AA58" s="132"/>
      <c r="AB58" s="131"/>
      <c r="AC58" s="131"/>
      <c r="AD58" s="131"/>
      <c r="AE58" s="130"/>
      <c r="AF58" s="1"/>
    </row>
    <row r="59" spans="1:35" ht="6" customHeight="1" x14ac:dyDescent="0.2">
      <c r="A59" s="401"/>
      <c r="B59" s="129"/>
      <c r="C59" s="95"/>
      <c r="D59" s="128"/>
      <c r="E59" s="128"/>
      <c r="F59" s="128"/>
      <c r="G59" s="474" t="s">
        <v>79</v>
      </c>
      <c r="H59" s="434"/>
      <c r="I59" s="434"/>
      <c r="J59" s="434"/>
      <c r="K59" s="434"/>
      <c r="L59" s="434"/>
      <c r="M59" s="434"/>
      <c r="N59" s="435"/>
      <c r="O59" s="415"/>
      <c r="P59" s="416"/>
      <c r="Q59" s="416"/>
      <c r="R59" s="437"/>
      <c r="S59" s="437"/>
      <c r="T59" s="437"/>
      <c r="U59" s="437"/>
      <c r="V59" s="167"/>
      <c r="W59" s="440"/>
      <c r="X59" s="440"/>
      <c r="Y59" s="440"/>
      <c r="Z59" s="233"/>
      <c r="AA59" s="441" t="s">
        <v>25</v>
      </c>
      <c r="AB59" s="431"/>
      <c r="AC59" s="429" t="s">
        <v>24</v>
      </c>
      <c r="AD59" s="431"/>
      <c r="AE59" s="125"/>
      <c r="AF59" s="1"/>
    </row>
    <row r="60" spans="1:35" ht="12" customHeight="1" thickBot="1" x14ac:dyDescent="0.25">
      <c r="A60" s="331"/>
      <c r="B60" s="124"/>
      <c r="C60" s="119"/>
      <c r="D60" s="119"/>
      <c r="E60" s="120"/>
      <c r="F60" s="120"/>
      <c r="G60" s="475"/>
      <c r="H60" s="476"/>
      <c r="I60" s="476"/>
      <c r="J60" s="476"/>
      <c r="K60" s="476"/>
      <c r="L60" s="476"/>
      <c r="M60" s="476"/>
      <c r="N60" s="477"/>
      <c r="O60" s="119"/>
      <c r="P60" s="119"/>
      <c r="Q60" s="119"/>
      <c r="R60" s="143"/>
      <c r="S60" s="142"/>
      <c r="T60" s="142"/>
      <c r="U60" s="142"/>
      <c r="V60" s="234"/>
      <c r="W60" s="117"/>
      <c r="X60" s="235"/>
      <c r="Y60" s="235"/>
      <c r="Z60" s="236"/>
      <c r="AA60" s="442"/>
      <c r="AB60" s="432"/>
      <c r="AC60" s="430"/>
      <c r="AD60" s="432"/>
      <c r="AE60" s="114"/>
      <c r="AF60" s="1"/>
    </row>
    <row r="61" spans="1:35" x14ac:dyDescent="0.2">
      <c r="A61" s="331"/>
      <c r="Y61" s="113"/>
      <c r="Z61" s="113"/>
      <c r="AA61" s="113"/>
    </row>
    <row r="62" spans="1:35" x14ac:dyDescent="0.2">
      <c r="A62" s="331"/>
    </row>
    <row r="63" spans="1:35" x14ac:dyDescent="0.2">
      <c r="A63" s="331"/>
      <c r="D63" s="1"/>
      <c r="E63" s="95"/>
      <c r="F63" s="95"/>
      <c r="G63" s="1"/>
      <c r="H63" s="1"/>
      <c r="I63" s="95"/>
      <c r="J63" s="95"/>
      <c r="K63" s="1"/>
      <c r="L63" s="1"/>
      <c r="M63" s="1"/>
      <c r="N63" s="1"/>
      <c r="O63" s="1"/>
      <c r="P63" s="1"/>
      <c r="Q63" s="1"/>
      <c r="R63" s="95"/>
      <c r="S63" s="1"/>
      <c r="T63" s="1"/>
      <c r="U63" s="1"/>
      <c r="V63" s="1"/>
      <c r="W63" s="95"/>
      <c r="X63" s="95"/>
      <c r="Y63" s="1"/>
      <c r="Z63" s="1"/>
      <c r="AA63" s="1"/>
      <c r="AB63" s="1"/>
      <c r="AC63" s="1"/>
    </row>
    <row r="64" spans="1:35" x14ac:dyDescent="0.2">
      <c r="A64" s="331"/>
      <c r="C64" s="1"/>
      <c r="D64" s="1"/>
      <c r="E64" s="1"/>
      <c r="F64" s="1"/>
      <c r="G64" s="1"/>
      <c r="H64" s="1"/>
      <c r="I64" s="109"/>
      <c r="J64" s="109"/>
      <c r="K64" s="109"/>
      <c r="L64" s="109"/>
      <c r="M64" s="109"/>
      <c r="N64" s="109"/>
      <c r="O64" s="109"/>
      <c r="P64" s="109"/>
      <c r="Q64" s="108"/>
      <c r="R64" s="100"/>
      <c r="S64" s="99"/>
      <c r="T64" s="99"/>
      <c r="U64" s="99"/>
      <c r="V64" s="99"/>
      <c r="W64" s="98"/>
      <c r="X64" s="111"/>
      <c r="Y64" s="111"/>
      <c r="Z64" s="111"/>
      <c r="AA64" s="111"/>
      <c r="AB64" s="111"/>
      <c r="AC64" s="111"/>
      <c r="AD64" s="110"/>
      <c r="AE64" s="94"/>
      <c r="AF64" s="94"/>
      <c r="AG64" s="94"/>
      <c r="AH64" s="94"/>
      <c r="AI64" s="94"/>
    </row>
    <row r="65" spans="3:35" x14ac:dyDescent="0.2">
      <c r="C65" s="1"/>
      <c r="D65" s="1"/>
      <c r="E65" s="1"/>
      <c r="F65" s="1"/>
      <c r="G65" s="1"/>
      <c r="H65" s="1"/>
      <c r="I65" s="109"/>
      <c r="J65" s="109"/>
      <c r="K65" s="109"/>
      <c r="L65" s="109"/>
      <c r="M65" s="109"/>
      <c r="N65" s="109"/>
      <c r="O65" s="109"/>
      <c r="P65" s="109"/>
      <c r="Q65" s="108"/>
      <c r="R65" s="100"/>
      <c r="S65" s="99"/>
      <c r="T65" s="99"/>
      <c r="U65" s="99"/>
      <c r="V65" s="99"/>
      <c r="W65" s="98"/>
      <c r="X65" s="97"/>
      <c r="Y65" s="97"/>
      <c r="Z65" s="97"/>
      <c r="AA65" s="97"/>
      <c r="AB65" s="97"/>
      <c r="AC65" s="97"/>
      <c r="AD65" s="107"/>
      <c r="AE65" s="104"/>
      <c r="AF65" s="104"/>
      <c r="AG65" s="104"/>
      <c r="AH65" s="104"/>
      <c r="AI65" s="104"/>
    </row>
    <row r="66" spans="3:35" x14ac:dyDescent="0.2">
      <c r="C66" s="1"/>
      <c r="D66" s="1"/>
      <c r="E66" s="1"/>
      <c r="F66" s="1"/>
      <c r="G66" s="1"/>
      <c r="H66" s="1"/>
      <c r="I66" s="109"/>
      <c r="J66" s="109"/>
      <c r="K66" s="109"/>
      <c r="L66" s="109"/>
      <c r="M66" s="109"/>
      <c r="N66" s="109"/>
      <c r="O66" s="109"/>
      <c r="P66" s="109"/>
      <c r="Q66" s="108"/>
      <c r="R66" s="100"/>
      <c r="S66" s="99"/>
      <c r="T66" s="99"/>
      <c r="U66" s="99"/>
      <c r="V66" s="99"/>
      <c r="W66" s="98"/>
      <c r="X66" s="97"/>
      <c r="Y66" s="97"/>
      <c r="Z66" s="97"/>
      <c r="AA66" s="97"/>
      <c r="AB66" s="97"/>
      <c r="AC66" s="97"/>
      <c r="AD66" s="107"/>
      <c r="AE66" s="94"/>
      <c r="AF66" s="94"/>
      <c r="AG66" s="94"/>
      <c r="AH66" s="94"/>
      <c r="AI66" s="94"/>
    </row>
    <row r="67" spans="3:35" x14ac:dyDescent="0.2">
      <c r="C67" s="1"/>
      <c r="D67" s="1"/>
      <c r="E67" s="1"/>
      <c r="F67" s="1"/>
      <c r="G67" s="1"/>
      <c r="H67" s="1"/>
      <c r="I67" s="106"/>
      <c r="J67" s="106"/>
      <c r="K67" s="106"/>
      <c r="L67" s="106"/>
      <c r="M67" s="106"/>
      <c r="N67" s="106"/>
      <c r="O67" s="106"/>
      <c r="P67" s="106"/>
      <c r="Q67" s="105"/>
      <c r="R67" s="100"/>
      <c r="S67" s="99"/>
      <c r="T67" s="99"/>
      <c r="U67" s="99"/>
      <c r="V67" s="99"/>
      <c r="W67" s="98"/>
      <c r="X67" s="97"/>
      <c r="Y67" s="97"/>
      <c r="Z67" s="97"/>
      <c r="AA67" s="97"/>
      <c r="AB67" s="97"/>
      <c r="AC67" s="97"/>
      <c r="AD67" s="107"/>
      <c r="AE67" s="104"/>
      <c r="AF67" s="104"/>
      <c r="AG67" s="104"/>
      <c r="AH67" s="104"/>
      <c r="AI67" s="104"/>
    </row>
    <row r="68" spans="3:35" x14ac:dyDescent="0.2">
      <c r="C68" s="1"/>
      <c r="D68" s="1"/>
      <c r="E68" s="1"/>
      <c r="F68" s="1"/>
      <c r="G68" s="1"/>
      <c r="H68" s="1"/>
      <c r="I68" s="106"/>
      <c r="J68" s="106"/>
      <c r="K68" s="106"/>
      <c r="L68" s="106"/>
      <c r="M68" s="106"/>
      <c r="N68" s="106"/>
      <c r="O68" s="106"/>
      <c r="P68" s="106"/>
      <c r="Q68" s="105"/>
      <c r="R68" s="100"/>
      <c r="S68" s="99"/>
      <c r="T68" s="99"/>
      <c r="U68" s="99"/>
      <c r="V68" s="99"/>
      <c r="W68" s="98"/>
      <c r="X68" s="97"/>
      <c r="Y68" s="97"/>
      <c r="Z68" s="97"/>
      <c r="AA68" s="97"/>
      <c r="AB68" s="97"/>
      <c r="AC68" s="97"/>
      <c r="AD68" s="247"/>
      <c r="AE68" s="104"/>
      <c r="AF68" s="104"/>
      <c r="AG68" s="104"/>
      <c r="AH68" s="104"/>
      <c r="AI68" s="104"/>
    </row>
    <row r="69" spans="3:35" x14ac:dyDescent="0.2">
      <c r="C69" s="1"/>
      <c r="D69" s="1"/>
      <c r="E69" s="1"/>
      <c r="F69" s="1"/>
      <c r="G69" s="1"/>
      <c r="H69" s="1"/>
      <c r="I69" s="106"/>
      <c r="J69" s="106"/>
      <c r="K69" s="106"/>
      <c r="L69" s="106"/>
      <c r="M69" s="106"/>
      <c r="N69" s="106"/>
      <c r="O69" s="106"/>
      <c r="P69" s="106"/>
      <c r="Q69" s="105"/>
      <c r="R69" s="100"/>
      <c r="S69" s="99"/>
      <c r="T69" s="99"/>
      <c r="U69" s="99"/>
      <c r="V69" s="99"/>
      <c r="W69" s="98"/>
      <c r="X69" s="97"/>
      <c r="Y69" s="97"/>
      <c r="Z69" s="97"/>
      <c r="AA69" s="97"/>
      <c r="AB69" s="97"/>
      <c r="AC69" s="97"/>
      <c r="AD69" s="247"/>
      <c r="AE69" s="104"/>
      <c r="AF69" s="104"/>
      <c r="AG69" s="104"/>
      <c r="AH69" s="104"/>
      <c r="AI69" s="104"/>
    </row>
    <row r="70" spans="3:35" x14ac:dyDescent="0.2">
      <c r="C70" s="1"/>
      <c r="D70" s="103"/>
      <c r="E70" s="103"/>
      <c r="F70" s="103"/>
      <c r="G70" s="103"/>
      <c r="H70" s="103"/>
      <c r="I70" s="102"/>
      <c r="J70" s="102"/>
      <c r="K70" s="102"/>
      <c r="L70" s="102"/>
      <c r="M70" s="102"/>
      <c r="N70" s="102"/>
      <c r="O70" s="102"/>
      <c r="P70" s="102"/>
      <c r="Q70" s="101"/>
      <c r="R70" s="100"/>
      <c r="S70" s="99"/>
      <c r="T70" s="99"/>
      <c r="U70" s="99"/>
      <c r="V70" s="99"/>
      <c r="W70" s="98"/>
      <c r="X70" s="97"/>
      <c r="Y70" s="97"/>
      <c r="Z70" s="97"/>
      <c r="AA70" s="97"/>
      <c r="AB70" s="97"/>
      <c r="AC70" s="97"/>
      <c r="AD70" s="247"/>
      <c r="AE70" s="92"/>
      <c r="AF70" s="92"/>
      <c r="AG70" s="92"/>
      <c r="AH70" s="92"/>
      <c r="AI70" s="92"/>
    </row>
    <row r="71" spans="3:35" x14ac:dyDescent="0.2">
      <c r="C71" s="1"/>
      <c r="D71" s="103"/>
      <c r="E71" s="103"/>
      <c r="F71" s="103"/>
      <c r="G71" s="103"/>
      <c r="H71" s="103"/>
      <c r="I71" s="102"/>
      <c r="J71" s="102"/>
      <c r="K71" s="102"/>
      <c r="L71" s="102"/>
      <c r="M71" s="102"/>
      <c r="N71" s="102"/>
      <c r="O71" s="102"/>
      <c r="P71" s="102"/>
      <c r="Q71" s="101"/>
      <c r="R71" s="100"/>
      <c r="S71" s="99"/>
      <c r="T71" s="99"/>
      <c r="U71" s="99"/>
      <c r="V71" s="99"/>
      <c r="W71" s="98"/>
      <c r="X71" s="97"/>
      <c r="Y71" s="97"/>
      <c r="Z71" s="97"/>
      <c r="AA71" s="97"/>
      <c r="AB71" s="97"/>
      <c r="AC71" s="97"/>
      <c r="AD71" s="247"/>
      <c r="AE71" s="94"/>
      <c r="AF71" s="93"/>
      <c r="AG71" s="94"/>
      <c r="AH71" s="93"/>
      <c r="AI71" s="92"/>
    </row>
    <row r="72" spans="3:35" x14ac:dyDescent="0.2">
      <c r="C72" s="1"/>
      <c r="D72" s="1"/>
      <c r="E72" s="1"/>
      <c r="F72" s="1"/>
      <c r="G72" s="1"/>
      <c r="H72" s="1"/>
      <c r="I72" s="1"/>
      <c r="J72" s="1"/>
      <c r="K72" s="1"/>
      <c r="L72" s="1"/>
      <c r="M72" s="1"/>
      <c r="N72" s="1"/>
      <c r="O72" s="1"/>
      <c r="P72" s="1"/>
      <c r="Q72" s="1"/>
      <c r="R72" s="1"/>
      <c r="S72" s="1"/>
      <c r="T72" s="1"/>
      <c r="U72" s="95"/>
      <c r="V72" s="1"/>
      <c r="W72" s="1"/>
      <c r="X72" s="1"/>
      <c r="Y72" s="1"/>
      <c r="Z72" s="1"/>
      <c r="AA72" s="1"/>
      <c r="AB72" s="1"/>
      <c r="AC72" s="1"/>
      <c r="AD72" s="1"/>
      <c r="AE72" s="94"/>
      <c r="AF72" s="93"/>
      <c r="AG72" s="94"/>
      <c r="AH72" s="93"/>
      <c r="AI72" s="92"/>
    </row>
    <row r="73" spans="3:35" x14ac:dyDescent="0.2">
      <c r="AD73" s="1"/>
    </row>
  </sheetData>
  <sheetProtection selectLockedCells="1"/>
  <mergeCells count="123">
    <mergeCell ref="B11:E11"/>
    <mergeCell ref="I11:J11"/>
    <mergeCell ref="L11:O11"/>
    <mergeCell ref="P11:R11"/>
    <mergeCell ref="S11:X11"/>
    <mergeCell ref="Y11:AE11"/>
    <mergeCell ref="Y9:AE9"/>
    <mergeCell ref="B10:C10"/>
    <mergeCell ref="F10:G10"/>
    <mergeCell ref="Y6:AE6"/>
    <mergeCell ref="B7:C7"/>
    <mergeCell ref="Y7:AE7"/>
    <mergeCell ref="B8:C8"/>
    <mergeCell ref="D8:E8"/>
    <mergeCell ref="F8:X8"/>
    <mergeCell ref="Y8:AE8"/>
    <mergeCell ref="B6:C6"/>
    <mergeCell ref="F6:G6"/>
    <mergeCell ref="I6:J6"/>
    <mergeCell ref="L6:O6"/>
    <mergeCell ref="P6:R6"/>
    <mergeCell ref="S6:X6"/>
    <mergeCell ref="I10:J10"/>
    <mergeCell ref="L10:O10"/>
    <mergeCell ref="P10:R10"/>
    <mergeCell ref="S10:X10"/>
    <mergeCell ref="Y10:AE10"/>
    <mergeCell ref="B9:C9"/>
    <mergeCell ref="F9:G9"/>
    <mergeCell ref="I9:J9"/>
    <mergeCell ref="L9:O9"/>
    <mergeCell ref="P9:R9"/>
    <mergeCell ref="S9:X9"/>
    <mergeCell ref="B13:C13"/>
    <mergeCell ref="I13:J13"/>
    <mergeCell ref="L13:O13"/>
    <mergeCell ref="P13:R13"/>
    <mergeCell ref="S13:X13"/>
    <mergeCell ref="Y13:AE13"/>
    <mergeCell ref="B12:C12"/>
    <mergeCell ref="I12:J12"/>
    <mergeCell ref="L12:O12"/>
    <mergeCell ref="P12:R12"/>
    <mergeCell ref="S12:X12"/>
    <mergeCell ref="Y12:AE12"/>
    <mergeCell ref="Y14:AE14"/>
    <mergeCell ref="B15:C15"/>
    <mergeCell ref="F15:G15"/>
    <mergeCell ref="I15:J15"/>
    <mergeCell ref="L15:O15"/>
    <mergeCell ref="P15:R15"/>
    <mergeCell ref="S15:X15"/>
    <mergeCell ref="B14:C14"/>
    <mergeCell ref="F14:G14"/>
    <mergeCell ref="I14:J14"/>
    <mergeCell ref="L14:O14"/>
    <mergeCell ref="P14:R14"/>
    <mergeCell ref="S14:X14"/>
    <mergeCell ref="G22:H22"/>
    <mergeCell ref="K27:L28"/>
    <mergeCell ref="E28:F28"/>
    <mergeCell ref="M28:P28"/>
    <mergeCell ref="L16:O16"/>
    <mergeCell ref="P16:R16"/>
    <mergeCell ref="S16:X16"/>
    <mergeCell ref="L17:O17"/>
    <mergeCell ref="P17:R17"/>
    <mergeCell ref="G20:J20"/>
    <mergeCell ref="G28:H28"/>
    <mergeCell ref="C32:D32"/>
    <mergeCell ref="E32:F32"/>
    <mergeCell ref="G32:H32"/>
    <mergeCell ref="M32:P32"/>
    <mergeCell ref="Q32:T32"/>
    <mergeCell ref="I31:L32"/>
    <mergeCell ref="Q28:T28"/>
    <mergeCell ref="C29:D30"/>
    <mergeCell ref="J29:L30"/>
    <mergeCell ref="E30:F30"/>
    <mergeCell ref="G30:I30"/>
    <mergeCell ref="M30:P30"/>
    <mergeCell ref="Q30:T30"/>
    <mergeCell ref="C28:D28"/>
    <mergeCell ref="E35:F35"/>
    <mergeCell ref="G35:H35"/>
    <mergeCell ref="I35:R35"/>
    <mergeCell ref="E36:F36"/>
    <mergeCell ref="G36:H36"/>
    <mergeCell ref="I36:R36"/>
    <mergeCell ref="E34:F34"/>
    <mergeCell ref="G34:H34"/>
    <mergeCell ref="I34:R34"/>
    <mergeCell ref="A47:A59"/>
    <mergeCell ref="G52:N53"/>
    <mergeCell ref="O52:Q53"/>
    <mergeCell ref="R52:U53"/>
    <mergeCell ref="W52:Y52"/>
    <mergeCell ref="AA52:AE52"/>
    <mergeCell ref="W53:Y53"/>
    <mergeCell ref="AA53:AE53"/>
    <mergeCell ref="G54:N55"/>
    <mergeCell ref="O54:Q55"/>
    <mergeCell ref="R54:U55"/>
    <mergeCell ref="W54:Y55"/>
    <mergeCell ref="AA54:AE54"/>
    <mergeCell ref="AA55:AE57"/>
    <mergeCell ref="G56:N58"/>
    <mergeCell ref="G59:N60"/>
    <mergeCell ref="AA59:AA60"/>
    <mergeCell ref="AB59:AB60"/>
    <mergeCell ref="AC59:AC60"/>
    <mergeCell ref="AD59:AD60"/>
    <mergeCell ref="O56:Q57"/>
    <mergeCell ref="R56:U57"/>
    <mergeCell ref="W56:Y57"/>
    <mergeCell ref="O58:Q59"/>
    <mergeCell ref="R58:U59"/>
    <mergeCell ref="W58:Y59"/>
    <mergeCell ref="E37:F37"/>
    <mergeCell ref="G37:H37"/>
    <mergeCell ref="I37:R37"/>
    <mergeCell ref="H38:K38"/>
    <mergeCell ref="D39:AB50"/>
  </mergeCells>
  <pageMargins left="0.75" right="0.4" top="0.5" bottom="0.4" header="0" footer="0"/>
  <pageSetup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8168889431442"/>
  </sheetPr>
  <dimension ref="A1:AG520"/>
  <sheetViews>
    <sheetView showGridLines="0" topLeftCell="A43" zoomScale="85" workbookViewId="0">
      <selection activeCell="B89" sqref="B89"/>
    </sheetView>
  </sheetViews>
  <sheetFormatPr defaultRowHeight="12.75" x14ac:dyDescent="0.2"/>
  <cols>
    <col min="1" max="1" width="9" style="2" customWidth="1"/>
    <col min="2" max="2" width="53.85546875" style="2" customWidth="1"/>
    <col min="3" max="3" width="6.7109375" style="2" customWidth="1"/>
    <col min="4" max="4" width="8.7109375" style="2" customWidth="1"/>
    <col min="5" max="5" width="11.7109375" style="2" customWidth="1"/>
    <col min="6" max="6" width="12.42578125" style="2" customWidth="1"/>
    <col min="7" max="7" width="9.140625" style="2"/>
    <col min="8" max="8" width="3.5703125" style="2" customWidth="1"/>
    <col min="9" max="9" width="3.42578125" style="2" customWidth="1"/>
    <col min="10" max="11" width="9.140625" style="2"/>
    <col min="12" max="12" width="1.7109375" style="2" customWidth="1"/>
    <col min="13" max="14" width="9.140625" style="2"/>
    <col min="15" max="15" width="8" style="2" customWidth="1"/>
    <col min="16" max="16384" width="9.140625" style="2"/>
  </cols>
  <sheetData>
    <row r="1" spans="1:33" ht="22.5" customHeight="1" x14ac:dyDescent="0.45">
      <c r="A1" s="522" t="s">
        <v>0</v>
      </c>
      <c r="B1" s="522"/>
      <c r="C1" s="522"/>
      <c r="D1" s="522"/>
      <c r="E1" s="522"/>
      <c r="F1" s="522"/>
      <c r="G1" s="7"/>
      <c r="H1" s="8"/>
      <c r="I1" s="8"/>
      <c r="J1" s="8"/>
      <c r="K1" s="8"/>
      <c r="L1" s="4"/>
      <c r="M1" s="4"/>
      <c r="N1" s="4"/>
      <c r="O1" s="4"/>
      <c r="P1" s="4"/>
      <c r="Q1" s="4"/>
      <c r="R1" s="4"/>
      <c r="S1" s="4"/>
      <c r="T1" s="4"/>
      <c r="U1" s="4"/>
      <c r="V1" s="4"/>
      <c r="W1" s="4"/>
      <c r="X1" s="4"/>
      <c r="Y1" s="4"/>
      <c r="Z1" s="4"/>
      <c r="AA1" s="4"/>
      <c r="AB1" s="4"/>
      <c r="AC1" s="4"/>
      <c r="AD1" s="4"/>
      <c r="AE1" s="4"/>
      <c r="AF1" s="4"/>
      <c r="AG1" s="4"/>
    </row>
    <row r="2" spans="1:33" ht="15" customHeight="1" x14ac:dyDescent="0.3">
      <c r="A2" s="523" t="str">
        <f>IF(ISBLANK(Cover!E14),"",UPPER(Cover!E14))</f>
        <v>LANDOWNER</v>
      </c>
      <c r="B2" s="523"/>
      <c r="C2" s="523"/>
      <c r="D2" s="523"/>
      <c r="E2" s="523"/>
      <c r="F2" s="523"/>
      <c r="G2" s="9"/>
      <c r="H2" s="10"/>
      <c r="I2" s="10"/>
      <c r="J2" s="10"/>
      <c r="K2" s="10"/>
      <c r="L2" s="4"/>
      <c r="M2" s="4"/>
      <c r="N2" s="4"/>
      <c r="O2" s="4"/>
      <c r="P2" s="4"/>
      <c r="Q2" s="4"/>
      <c r="R2" s="4"/>
      <c r="S2" s="4"/>
      <c r="T2" s="4"/>
      <c r="U2" s="4"/>
      <c r="V2" s="4"/>
      <c r="W2" s="4"/>
      <c r="X2" s="4"/>
      <c r="Y2" s="4"/>
      <c r="Z2" s="4"/>
      <c r="AA2" s="4"/>
      <c r="AB2" s="4"/>
      <c r="AC2" s="4"/>
      <c r="AD2" s="4"/>
      <c r="AE2" s="4"/>
      <c r="AF2" s="4"/>
      <c r="AG2" s="4"/>
    </row>
    <row r="3" spans="1:33" ht="15.75" customHeight="1" x14ac:dyDescent="0.2">
      <c r="A3" s="524" t="s">
        <v>83</v>
      </c>
      <c r="B3" s="524"/>
      <c r="C3" s="524"/>
      <c r="D3" s="524"/>
      <c r="E3" s="524"/>
      <c r="F3" s="524"/>
      <c r="G3" s="5"/>
      <c r="H3" s="4"/>
      <c r="I3" s="4"/>
      <c r="J3" s="4"/>
      <c r="K3" s="4"/>
      <c r="L3" s="4"/>
      <c r="M3" s="4"/>
      <c r="N3" s="4"/>
      <c r="O3" s="4"/>
      <c r="P3" s="4"/>
      <c r="Q3" s="4"/>
      <c r="R3" s="4"/>
      <c r="S3" s="4"/>
      <c r="T3" s="4"/>
      <c r="U3" s="4"/>
      <c r="V3" s="4"/>
      <c r="W3" s="4"/>
      <c r="X3" s="4"/>
      <c r="Y3" s="4"/>
      <c r="Z3" s="4"/>
      <c r="AA3" s="4"/>
      <c r="AB3" s="4"/>
      <c r="AC3" s="4"/>
      <c r="AD3" s="4"/>
      <c r="AE3" s="4"/>
      <c r="AF3" s="4"/>
      <c r="AG3" s="4"/>
    </row>
    <row r="4" spans="1:33" ht="15.75" customHeight="1" x14ac:dyDescent="0.2">
      <c r="A4" s="521" t="str">
        <f>CONCATENATE("SECTION ",Cover!G19, ", T ",Cover!K19,"N, R ",Cover!P19,"W ")</f>
        <v xml:space="preserve">SECTION X, T YN, R ZW </v>
      </c>
      <c r="B4" s="521"/>
      <c r="C4" s="521"/>
      <c r="D4" s="521"/>
      <c r="E4" s="521"/>
      <c r="F4" s="521"/>
      <c r="G4" s="6"/>
      <c r="H4" s="6"/>
      <c r="I4" s="11"/>
      <c r="J4" s="12"/>
      <c r="K4" s="12"/>
      <c r="L4" s="4"/>
      <c r="M4" s="13"/>
      <c r="N4" s="4"/>
      <c r="O4" s="4"/>
      <c r="P4" s="4"/>
      <c r="Q4" s="14"/>
      <c r="R4" s="4"/>
      <c r="S4" s="4"/>
      <c r="T4" s="4"/>
      <c r="U4" s="4"/>
      <c r="V4" s="4"/>
      <c r="W4" s="4"/>
      <c r="X4" s="4"/>
      <c r="Y4" s="4"/>
      <c r="Z4" s="4"/>
      <c r="AA4" s="4"/>
      <c r="AB4" s="4"/>
      <c r="AC4" s="4"/>
      <c r="AD4" s="4"/>
      <c r="AE4" s="4"/>
      <c r="AF4" s="4"/>
      <c r="AG4" s="4"/>
    </row>
    <row r="5" spans="1:33" ht="15.75" customHeight="1" x14ac:dyDescent="0.2">
      <c r="A5" s="521" t="str">
        <f>CONCATENATE(UPPER(Cover!G21), " COUNTY,  MINNESOTA")</f>
        <v>C COUNTY,  MINNESOTA</v>
      </c>
      <c r="B5" s="521"/>
      <c r="C5" s="521"/>
      <c r="D5" s="521"/>
      <c r="E5" s="521"/>
      <c r="F5" s="521"/>
      <c r="G5" s="3"/>
      <c r="H5" s="3"/>
      <c r="I5" s="11"/>
      <c r="J5" s="6"/>
      <c r="K5" s="6"/>
      <c r="L5" s="4"/>
      <c r="M5" s="5"/>
      <c r="N5" s="4"/>
      <c r="O5" s="4"/>
      <c r="P5" s="4"/>
      <c r="Q5" s="13"/>
      <c r="R5" s="4"/>
      <c r="S5" s="4"/>
      <c r="T5" s="4"/>
      <c r="U5" s="4"/>
      <c r="V5" s="4"/>
      <c r="W5" s="4"/>
      <c r="X5" s="4"/>
      <c r="Y5" s="4"/>
      <c r="Z5" s="4"/>
      <c r="AA5" s="4"/>
      <c r="AB5" s="4"/>
      <c r="AC5" s="4"/>
      <c r="AD5" s="4"/>
      <c r="AE5" s="4"/>
      <c r="AF5" s="4"/>
      <c r="AG5" s="4"/>
    </row>
    <row r="6" spans="1:33" ht="15.75" customHeight="1" thickBot="1" x14ac:dyDescent="0.25">
      <c r="A6" s="15">
        <f ca="1">TODAY()</f>
        <v>43914</v>
      </c>
      <c r="B6" s="16"/>
      <c r="C6" s="16"/>
      <c r="D6" s="16"/>
      <c r="E6" s="17" t="s">
        <v>10</v>
      </c>
      <c r="F6" s="18"/>
      <c r="G6" s="3"/>
      <c r="H6" s="3"/>
      <c r="I6" s="3"/>
      <c r="J6" s="3"/>
      <c r="K6" s="3"/>
      <c r="L6" s="3"/>
      <c r="M6" s="3"/>
      <c r="N6" s="4"/>
      <c r="O6" s="4"/>
      <c r="P6" s="4"/>
      <c r="Q6" s="4"/>
      <c r="R6" s="4"/>
      <c r="S6" s="4"/>
      <c r="T6" s="4"/>
      <c r="U6" s="4"/>
      <c r="V6" s="4"/>
      <c r="W6" s="4"/>
      <c r="X6" s="4"/>
      <c r="Y6" s="4"/>
      <c r="Z6" s="4"/>
      <c r="AA6" s="4"/>
      <c r="AB6" s="4"/>
      <c r="AC6" s="4"/>
      <c r="AD6" s="4"/>
      <c r="AE6" s="4"/>
      <c r="AF6" s="4"/>
      <c r="AG6" s="4"/>
    </row>
    <row r="7" spans="1:33" ht="19.5" customHeight="1" thickBot="1" x14ac:dyDescent="0.25">
      <c r="A7" s="19" t="s">
        <v>11</v>
      </c>
      <c r="B7" s="20" t="s">
        <v>12</v>
      </c>
      <c r="C7" s="21" t="s">
        <v>13</v>
      </c>
      <c r="D7" s="20"/>
      <c r="E7" s="22" t="s">
        <v>14</v>
      </c>
      <c r="F7" s="23" t="s">
        <v>15</v>
      </c>
      <c r="G7" s="24"/>
      <c r="H7" s="24"/>
      <c r="I7" s="76"/>
      <c r="J7" s="77"/>
      <c r="K7" s="78"/>
      <c r="L7" s="79"/>
      <c r="M7" s="79"/>
      <c r="N7" s="79"/>
      <c r="O7" s="79"/>
      <c r="P7" s="79"/>
      <c r="Q7" s="79"/>
      <c r="R7" s="79"/>
      <c r="S7" s="4"/>
      <c r="T7" s="4"/>
      <c r="U7" s="4"/>
      <c r="V7" s="4"/>
      <c r="W7" s="4"/>
      <c r="X7" s="4"/>
      <c r="Y7" s="4"/>
      <c r="Z7" s="4"/>
      <c r="AA7" s="4"/>
      <c r="AB7" s="4"/>
      <c r="AC7" s="4"/>
      <c r="AD7" s="4"/>
      <c r="AE7" s="4"/>
      <c r="AF7" s="4"/>
      <c r="AG7" s="4"/>
    </row>
    <row r="8" spans="1:33" ht="15" customHeight="1" x14ac:dyDescent="0.2">
      <c r="A8" s="25">
        <v>1</v>
      </c>
      <c r="B8" s="26" t="s">
        <v>43</v>
      </c>
      <c r="C8" s="27">
        <v>7860</v>
      </c>
      <c r="D8" s="28" t="s">
        <v>41</v>
      </c>
      <c r="E8" s="29">
        <v>0.33</v>
      </c>
      <c r="F8" s="30">
        <f t="shared" ref="F8:F29" si="0">IF(ISNUMBER(A8),C8*E8,"")</f>
        <v>2593.8000000000002</v>
      </c>
      <c r="G8" s="31"/>
      <c r="H8" s="4"/>
      <c r="I8" s="79"/>
      <c r="J8" s="525"/>
      <c r="K8" s="525"/>
      <c r="L8" s="249"/>
      <c r="M8" s="525"/>
      <c r="N8" s="525"/>
      <c r="O8" s="249"/>
      <c r="P8" s="525"/>
      <c r="Q8" s="525"/>
      <c r="R8" s="79"/>
      <c r="S8" s="4"/>
      <c r="T8" s="4"/>
      <c r="U8" s="4"/>
      <c r="V8" s="4"/>
      <c r="W8" s="4"/>
      <c r="X8" s="4"/>
      <c r="Y8" s="4"/>
      <c r="Z8" s="4"/>
      <c r="AA8" s="4"/>
      <c r="AB8" s="4"/>
      <c r="AC8" s="4"/>
      <c r="AD8" s="4"/>
      <c r="AE8" s="4"/>
      <c r="AF8" s="4"/>
      <c r="AG8" s="4"/>
    </row>
    <row r="9" spans="1:33" ht="15" customHeight="1" x14ac:dyDescent="0.2">
      <c r="A9" s="34">
        <f t="shared" ref="A9:A29" si="1">IF(ISBLANK(B9),"",A8+1)</f>
        <v>2</v>
      </c>
      <c r="B9" s="35" t="s">
        <v>60</v>
      </c>
      <c r="C9" s="36">
        <v>354</v>
      </c>
      <c r="D9" s="37" t="s">
        <v>42</v>
      </c>
      <c r="E9" s="38">
        <v>15</v>
      </c>
      <c r="F9" s="30">
        <f t="shared" si="0"/>
        <v>5310</v>
      </c>
      <c r="G9" s="31"/>
      <c r="H9" s="4"/>
      <c r="I9" s="79"/>
      <c r="J9" s="81"/>
      <c r="K9" s="82"/>
      <c r="L9" s="82"/>
      <c r="M9" s="81"/>
      <c r="N9" s="82"/>
      <c r="O9" s="80"/>
      <c r="P9" s="81"/>
      <c r="Q9" s="83"/>
      <c r="R9" s="79"/>
      <c r="S9" s="4"/>
      <c r="T9" s="4"/>
      <c r="U9" s="4"/>
      <c r="V9" s="4"/>
      <c r="W9" s="4"/>
      <c r="X9" s="4"/>
      <c r="Y9" s="4"/>
      <c r="Z9" s="4"/>
      <c r="AA9" s="4"/>
      <c r="AB9" s="4"/>
      <c r="AC9" s="4"/>
      <c r="AD9" s="4"/>
      <c r="AE9" s="4"/>
      <c r="AF9" s="4"/>
      <c r="AG9" s="4"/>
    </row>
    <row r="10" spans="1:33" ht="15" customHeight="1" x14ac:dyDescent="0.2">
      <c r="A10" s="34">
        <f t="shared" si="1"/>
        <v>3</v>
      </c>
      <c r="B10" s="35" t="s">
        <v>58</v>
      </c>
      <c r="C10" s="36">
        <v>259</v>
      </c>
      <c r="D10" s="37" t="s">
        <v>42</v>
      </c>
      <c r="E10" s="38">
        <v>16</v>
      </c>
      <c r="F10" s="30">
        <f t="shared" si="0"/>
        <v>4144</v>
      </c>
      <c r="G10" s="31"/>
      <c r="H10" s="4"/>
      <c r="I10" s="79"/>
      <c r="J10" s="81"/>
      <c r="K10" s="82"/>
      <c r="L10" s="82"/>
      <c r="M10" s="81"/>
      <c r="N10" s="82"/>
      <c r="O10" s="80"/>
      <c r="P10" s="81"/>
      <c r="Q10" s="83"/>
      <c r="R10" s="79"/>
      <c r="S10" s="4"/>
      <c r="T10" s="4"/>
      <c r="U10" s="4"/>
      <c r="V10" s="4"/>
      <c r="W10" s="4"/>
      <c r="X10" s="4"/>
      <c r="Y10" s="4"/>
      <c r="Z10" s="4"/>
      <c r="AA10" s="4"/>
      <c r="AB10" s="4"/>
      <c r="AC10" s="4"/>
      <c r="AD10" s="4"/>
      <c r="AE10" s="4"/>
      <c r="AF10" s="4"/>
      <c r="AG10" s="4"/>
    </row>
    <row r="11" spans="1:33" ht="15" customHeight="1" x14ac:dyDescent="0.2">
      <c r="A11" s="34" t="str">
        <f t="shared" si="1"/>
        <v/>
      </c>
      <c r="B11" s="35"/>
      <c r="C11" s="36"/>
      <c r="D11" s="37"/>
      <c r="E11" s="38"/>
      <c r="F11" s="30" t="str">
        <f t="shared" si="0"/>
        <v/>
      </c>
      <c r="G11" s="31"/>
      <c r="H11" s="4"/>
      <c r="I11" s="79"/>
      <c r="J11" s="84"/>
      <c r="K11" s="82"/>
      <c r="L11" s="82"/>
      <c r="M11" s="84"/>
      <c r="N11" s="82"/>
      <c r="O11" s="80"/>
      <c r="P11" s="81"/>
      <c r="Q11" s="83"/>
      <c r="R11" s="79"/>
      <c r="S11" s="4"/>
      <c r="T11" s="4"/>
      <c r="U11" s="4"/>
      <c r="V11" s="4"/>
      <c r="W11" s="4"/>
      <c r="X11" s="4"/>
      <c r="Y11" s="4"/>
      <c r="Z11" s="4"/>
      <c r="AA11" s="4"/>
      <c r="AB11" s="4"/>
      <c r="AC11" s="4"/>
      <c r="AD11" s="4"/>
      <c r="AE11" s="4"/>
      <c r="AF11" s="4"/>
      <c r="AG11" s="4"/>
    </row>
    <row r="12" spans="1:33" ht="15" customHeight="1" x14ac:dyDescent="0.2">
      <c r="A12" s="34" t="str">
        <f t="shared" si="1"/>
        <v/>
      </c>
      <c r="B12" s="35"/>
      <c r="C12" s="36"/>
      <c r="D12" s="37"/>
      <c r="E12" s="38"/>
      <c r="F12" s="30" t="str">
        <f t="shared" si="0"/>
        <v/>
      </c>
      <c r="G12" s="31"/>
      <c r="H12" s="4"/>
      <c r="I12" s="79"/>
      <c r="J12" s="84"/>
      <c r="K12" s="82"/>
      <c r="L12" s="82"/>
      <c r="M12" s="84"/>
      <c r="N12" s="80"/>
      <c r="O12" s="80"/>
      <c r="P12" s="80"/>
      <c r="Q12" s="80"/>
      <c r="R12" s="79"/>
      <c r="S12" s="4"/>
      <c r="T12" s="4"/>
      <c r="U12" s="4"/>
      <c r="V12" s="4"/>
      <c r="W12" s="4"/>
      <c r="X12" s="4"/>
      <c r="Y12" s="4"/>
      <c r="Z12" s="4"/>
      <c r="AA12" s="4"/>
      <c r="AB12" s="4"/>
      <c r="AC12" s="4"/>
      <c r="AD12" s="4"/>
      <c r="AE12" s="4"/>
      <c r="AF12" s="4"/>
      <c r="AG12" s="4"/>
    </row>
    <row r="13" spans="1:33" ht="15" customHeight="1" x14ac:dyDescent="0.2">
      <c r="A13" s="34" t="str">
        <f t="shared" si="1"/>
        <v/>
      </c>
      <c r="B13" s="35"/>
      <c r="C13" s="36"/>
      <c r="D13" s="37"/>
      <c r="E13" s="38"/>
      <c r="F13" s="30" t="str">
        <f t="shared" si="0"/>
        <v/>
      </c>
      <c r="G13" s="31"/>
      <c r="H13" s="4"/>
      <c r="I13" s="79"/>
      <c r="J13" s="85"/>
      <c r="K13" s="86"/>
      <c r="L13" s="79"/>
      <c r="M13" s="79"/>
      <c r="N13" s="79"/>
      <c r="O13" s="79"/>
      <c r="P13" s="79"/>
      <c r="Q13" s="79"/>
      <c r="R13" s="79"/>
      <c r="S13" s="4"/>
      <c r="T13" s="4"/>
      <c r="U13" s="4"/>
      <c r="V13" s="4"/>
      <c r="W13" s="4"/>
      <c r="X13" s="4"/>
      <c r="Y13" s="4"/>
      <c r="Z13" s="4"/>
      <c r="AA13" s="4"/>
      <c r="AB13" s="4"/>
      <c r="AC13" s="4"/>
      <c r="AD13" s="4"/>
      <c r="AE13" s="4"/>
      <c r="AF13" s="4"/>
      <c r="AG13" s="4"/>
    </row>
    <row r="14" spans="1:33" ht="15" customHeight="1" x14ac:dyDescent="0.2">
      <c r="A14" s="34" t="str">
        <f t="shared" si="1"/>
        <v/>
      </c>
      <c r="B14" s="35"/>
      <c r="C14" s="36"/>
      <c r="D14" s="37"/>
      <c r="E14" s="38"/>
      <c r="F14" s="30" t="str">
        <f t="shared" si="0"/>
        <v/>
      </c>
      <c r="G14" s="31"/>
      <c r="H14" s="4"/>
      <c r="I14" s="79"/>
      <c r="J14" s="85"/>
      <c r="K14" s="86"/>
      <c r="L14" s="79"/>
      <c r="M14" s="79"/>
      <c r="N14" s="79"/>
      <c r="O14" s="79"/>
      <c r="P14" s="79"/>
      <c r="Q14" s="79"/>
      <c r="R14" s="79"/>
      <c r="S14" s="4"/>
      <c r="T14" s="4"/>
      <c r="U14" s="4"/>
      <c r="V14" s="4"/>
      <c r="W14" s="4"/>
      <c r="X14" s="4"/>
      <c r="Y14" s="4"/>
      <c r="Z14" s="4"/>
      <c r="AA14" s="4"/>
      <c r="AB14" s="4"/>
      <c r="AC14" s="4"/>
      <c r="AD14" s="4"/>
      <c r="AE14" s="4"/>
      <c r="AF14" s="4"/>
      <c r="AG14" s="4"/>
    </row>
    <row r="15" spans="1:33" ht="15" customHeight="1" x14ac:dyDescent="0.2">
      <c r="A15" s="34" t="str">
        <f t="shared" si="1"/>
        <v/>
      </c>
      <c r="B15" s="35"/>
      <c r="C15" s="36"/>
      <c r="D15" s="37"/>
      <c r="E15" s="38"/>
      <c r="F15" s="30" t="str">
        <f t="shared" si="0"/>
        <v/>
      </c>
      <c r="G15" s="31"/>
      <c r="H15" s="4"/>
      <c r="I15" s="79"/>
      <c r="J15" s="85"/>
      <c r="K15" s="86"/>
      <c r="L15" s="79"/>
      <c r="M15" s="79"/>
      <c r="N15" s="79"/>
      <c r="O15" s="79"/>
      <c r="P15" s="79"/>
      <c r="Q15" s="79"/>
      <c r="R15" s="79"/>
      <c r="S15" s="4"/>
      <c r="T15" s="4"/>
      <c r="U15" s="4"/>
      <c r="V15" s="4"/>
      <c r="W15" s="4"/>
      <c r="X15" s="4"/>
      <c r="Y15" s="4"/>
      <c r="Z15" s="4"/>
      <c r="AA15" s="4"/>
      <c r="AB15" s="4"/>
      <c r="AC15" s="4"/>
      <c r="AD15" s="4"/>
      <c r="AE15" s="4"/>
      <c r="AF15" s="4"/>
      <c r="AG15" s="4"/>
    </row>
    <row r="16" spans="1:33" ht="15" customHeight="1" x14ac:dyDescent="0.2">
      <c r="A16" s="34" t="str">
        <f t="shared" si="1"/>
        <v/>
      </c>
      <c r="B16" s="35"/>
      <c r="C16" s="36"/>
      <c r="D16" s="37"/>
      <c r="E16" s="38"/>
      <c r="F16" s="30" t="str">
        <f t="shared" si="0"/>
        <v/>
      </c>
      <c r="G16" s="31"/>
      <c r="H16" s="4"/>
      <c r="I16" s="79"/>
      <c r="J16" s="87"/>
      <c r="K16" s="80"/>
      <c r="L16" s="80"/>
      <c r="M16" s="88"/>
      <c r="N16" s="87"/>
      <c r="O16" s="79"/>
      <c r="P16" s="79"/>
      <c r="Q16" s="88"/>
      <c r="R16" s="79"/>
      <c r="S16" s="4"/>
      <c r="T16" s="4"/>
      <c r="U16" s="4"/>
      <c r="V16" s="4"/>
      <c r="W16" s="4"/>
      <c r="X16" s="4"/>
      <c r="Y16" s="4"/>
      <c r="Z16" s="4"/>
      <c r="AA16" s="4"/>
      <c r="AB16" s="4"/>
      <c r="AC16" s="4"/>
      <c r="AD16" s="4"/>
      <c r="AE16" s="4"/>
      <c r="AF16" s="4"/>
      <c r="AG16" s="4"/>
    </row>
    <row r="17" spans="1:33" ht="15" customHeight="1" x14ac:dyDescent="0.2">
      <c r="A17" s="34" t="str">
        <f t="shared" si="1"/>
        <v/>
      </c>
      <c r="B17" s="35"/>
      <c r="C17" s="36"/>
      <c r="D17" s="37"/>
      <c r="E17" s="38"/>
      <c r="F17" s="30" t="str">
        <f t="shared" si="0"/>
        <v/>
      </c>
      <c r="G17" s="31"/>
      <c r="H17" s="4"/>
      <c r="I17" s="79"/>
      <c r="J17" s="89"/>
      <c r="K17" s="80"/>
      <c r="L17" s="80"/>
      <c r="M17" s="88"/>
      <c r="N17" s="90"/>
      <c r="O17" s="79"/>
      <c r="P17" s="79"/>
      <c r="Q17" s="88"/>
      <c r="R17" s="79"/>
      <c r="S17" s="4"/>
      <c r="T17" s="4"/>
      <c r="U17" s="4"/>
      <c r="V17" s="4"/>
      <c r="W17" s="4"/>
      <c r="X17" s="4"/>
      <c r="Y17" s="4"/>
      <c r="Z17" s="4"/>
      <c r="AA17" s="4"/>
      <c r="AB17" s="4"/>
      <c r="AC17" s="4"/>
      <c r="AD17" s="4"/>
      <c r="AE17" s="4"/>
      <c r="AF17" s="4"/>
      <c r="AG17" s="4"/>
    </row>
    <row r="18" spans="1:33" ht="15" customHeight="1" x14ac:dyDescent="0.2">
      <c r="A18" s="34" t="str">
        <f t="shared" si="1"/>
        <v/>
      </c>
      <c r="B18" s="35"/>
      <c r="C18" s="36"/>
      <c r="D18" s="37"/>
      <c r="E18" s="38"/>
      <c r="F18" s="30" t="str">
        <f t="shared" si="0"/>
        <v/>
      </c>
      <c r="G18" s="31"/>
      <c r="H18" s="4"/>
      <c r="I18" s="79"/>
      <c r="J18" s="90"/>
      <c r="K18" s="80"/>
      <c r="L18" s="80"/>
      <c r="M18" s="88"/>
      <c r="N18" s="90"/>
      <c r="O18" s="79"/>
      <c r="P18" s="79"/>
      <c r="Q18" s="88"/>
      <c r="R18" s="79"/>
      <c r="S18" s="4"/>
      <c r="T18" s="4"/>
      <c r="U18" s="4"/>
      <c r="V18" s="4"/>
      <c r="W18" s="4"/>
      <c r="X18" s="4"/>
      <c r="Y18" s="4"/>
      <c r="Z18" s="4"/>
      <c r="AA18" s="4"/>
      <c r="AB18" s="4"/>
      <c r="AC18" s="4"/>
      <c r="AD18" s="4"/>
      <c r="AE18" s="4"/>
      <c r="AF18" s="4"/>
      <c r="AG18" s="4"/>
    </row>
    <row r="19" spans="1:33" ht="15" customHeight="1" x14ac:dyDescent="0.2">
      <c r="A19" s="34" t="str">
        <f t="shared" si="1"/>
        <v/>
      </c>
      <c r="B19" s="35"/>
      <c r="C19" s="36"/>
      <c r="D19" s="37"/>
      <c r="E19" s="38"/>
      <c r="F19" s="30" t="str">
        <f t="shared" si="0"/>
        <v/>
      </c>
      <c r="G19" s="31"/>
      <c r="H19" s="4"/>
      <c r="I19" s="79"/>
      <c r="J19" s="90"/>
      <c r="K19" s="80"/>
      <c r="L19" s="80"/>
      <c r="M19" s="88"/>
      <c r="N19" s="90"/>
      <c r="O19" s="79"/>
      <c r="P19" s="79"/>
      <c r="Q19" s="88"/>
      <c r="R19" s="79"/>
      <c r="S19" s="4"/>
      <c r="T19" s="4"/>
      <c r="U19" s="4"/>
      <c r="V19" s="4"/>
      <c r="W19" s="4"/>
      <c r="X19" s="4"/>
      <c r="Y19" s="4"/>
      <c r="Z19" s="4"/>
      <c r="AA19" s="4"/>
      <c r="AB19" s="4"/>
      <c r="AC19" s="4"/>
      <c r="AD19" s="4"/>
      <c r="AE19" s="4"/>
      <c r="AF19" s="4"/>
      <c r="AG19" s="4"/>
    </row>
    <row r="20" spans="1:33" ht="15" customHeight="1" x14ac:dyDescent="0.2">
      <c r="A20" s="34" t="str">
        <f t="shared" si="1"/>
        <v/>
      </c>
      <c r="B20" s="35"/>
      <c r="C20" s="36"/>
      <c r="D20" s="37"/>
      <c r="E20" s="38"/>
      <c r="F20" s="30" t="str">
        <f t="shared" si="0"/>
        <v/>
      </c>
      <c r="G20" s="31"/>
      <c r="H20" s="4"/>
      <c r="I20" s="79"/>
      <c r="J20" s="90"/>
      <c r="K20" s="80"/>
      <c r="L20" s="80"/>
      <c r="M20" s="88"/>
      <c r="N20" s="87"/>
      <c r="O20" s="79"/>
      <c r="P20" s="79"/>
      <c r="Q20" s="88"/>
      <c r="R20" s="79"/>
      <c r="S20" s="4"/>
      <c r="T20" s="4"/>
      <c r="U20" s="4"/>
      <c r="V20" s="4"/>
      <c r="W20" s="4"/>
      <c r="X20" s="4"/>
      <c r="Y20" s="4"/>
      <c r="Z20" s="4"/>
      <c r="AA20" s="4"/>
      <c r="AB20" s="4"/>
      <c r="AC20" s="4"/>
      <c r="AD20" s="4"/>
      <c r="AE20" s="4"/>
      <c r="AF20" s="4"/>
      <c r="AG20" s="4"/>
    </row>
    <row r="21" spans="1:33" ht="15" customHeight="1" x14ac:dyDescent="0.2">
      <c r="A21" s="34" t="str">
        <f t="shared" si="1"/>
        <v/>
      </c>
      <c r="B21" s="35"/>
      <c r="C21" s="36"/>
      <c r="D21" s="37"/>
      <c r="E21" s="38"/>
      <c r="F21" s="30" t="str">
        <f t="shared" si="0"/>
        <v/>
      </c>
      <c r="G21" s="31"/>
      <c r="H21" s="4"/>
      <c r="I21" s="79"/>
      <c r="J21" s="90"/>
      <c r="K21" s="80"/>
      <c r="L21" s="80"/>
      <c r="M21" s="88"/>
      <c r="N21" s="87"/>
      <c r="O21" s="79"/>
      <c r="P21" s="79"/>
      <c r="Q21" s="88"/>
      <c r="R21" s="79"/>
      <c r="S21" s="4"/>
      <c r="T21" s="4"/>
      <c r="U21" s="4"/>
      <c r="V21" s="4"/>
      <c r="W21" s="4"/>
      <c r="X21" s="4"/>
      <c r="Y21" s="4"/>
      <c r="Z21" s="4"/>
      <c r="AA21" s="4"/>
      <c r="AB21" s="4"/>
      <c r="AC21" s="4"/>
      <c r="AD21" s="4"/>
      <c r="AE21" s="4"/>
      <c r="AF21" s="4"/>
      <c r="AG21" s="4"/>
    </row>
    <row r="22" spans="1:33" ht="15" customHeight="1" x14ac:dyDescent="0.2">
      <c r="A22" s="34" t="str">
        <f t="shared" si="1"/>
        <v/>
      </c>
      <c r="B22" s="35"/>
      <c r="C22" s="36"/>
      <c r="D22" s="37"/>
      <c r="E22" s="38"/>
      <c r="F22" s="30" t="str">
        <f t="shared" si="0"/>
        <v/>
      </c>
      <c r="G22" s="31"/>
      <c r="H22" s="4"/>
      <c r="I22" s="79"/>
      <c r="J22" s="90"/>
      <c r="K22" s="80"/>
      <c r="L22" s="80"/>
      <c r="M22" s="88"/>
      <c r="N22" s="90"/>
      <c r="O22" s="79"/>
      <c r="P22" s="79"/>
      <c r="Q22" s="88"/>
      <c r="R22" s="79"/>
      <c r="S22" s="4"/>
      <c r="T22" s="4"/>
      <c r="U22" s="4"/>
      <c r="V22" s="4"/>
      <c r="W22" s="4"/>
      <c r="X22" s="4"/>
      <c r="Y22" s="4"/>
      <c r="Z22" s="4"/>
      <c r="AA22" s="4"/>
      <c r="AB22" s="4"/>
      <c r="AC22" s="4"/>
      <c r="AD22" s="4"/>
      <c r="AE22" s="4"/>
      <c r="AF22" s="4"/>
      <c r="AG22" s="4"/>
    </row>
    <row r="23" spans="1:33" ht="15" customHeight="1" x14ac:dyDescent="0.2">
      <c r="A23" s="34" t="str">
        <f t="shared" si="1"/>
        <v/>
      </c>
      <c r="B23" s="35"/>
      <c r="C23" s="36"/>
      <c r="D23" s="37"/>
      <c r="E23" s="38"/>
      <c r="F23" s="30" t="str">
        <f t="shared" si="0"/>
        <v/>
      </c>
      <c r="G23" s="31"/>
      <c r="H23" s="4"/>
      <c r="I23" s="79"/>
      <c r="J23" s="87"/>
      <c r="K23" s="80"/>
      <c r="L23" s="80"/>
      <c r="M23" s="88"/>
      <c r="N23" s="80"/>
      <c r="O23" s="79"/>
      <c r="P23" s="79"/>
      <c r="Q23" s="88"/>
      <c r="R23" s="79"/>
      <c r="S23" s="4"/>
      <c r="T23" s="4"/>
      <c r="U23" s="4"/>
      <c r="V23" s="4"/>
      <c r="W23" s="4"/>
      <c r="X23" s="4"/>
      <c r="Y23" s="4"/>
      <c r="Z23" s="4"/>
      <c r="AA23" s="4"/>
      <c r="AB23" s="4"/>
      <c r="AC23" s="4"/>
      <c r="AD23" s="4"/>
      <c r="AE23" s="4"/>
      <c r="AF23" s="4"/>
      <c r="AG23" s="4"/>
    </row>
    <row r="24" spans="1:33" ht="15" customHeight="1" x14ac:dyDescent="0.2">
      <c r="A24" s="34" t="str">
        <f t="shared" si="1"/>
        <v/>
      </c>
      <c r="B24" s="35"/>
      <c r="C24" s="36"/>
      <c r="D24" s="37"/>
      <c r="E24" s="38"/>
      <c r="F24" s="30" t="str">
        <f t="shared" si="0"/>
        <v/>
      </c>
      <c r="G24" s="31"/>
      <c r="H24" s="4"/>
      <c r="I24" s="79"/>
      <c r="J24" s="90"/>
      <c r="K24" s="80"/>
      <c r="L24" s="80"/>
      <c r="M24" s="88"/>
      <c r="N24" s="87"/>
      <c r="O24" s="79"/>
      <c r="P24" s="79"/>
      <c r="Q24" s="88"/>
      <c r="R24" s="79"/>
      <c r="S24" s="4"/>
      <c r="T24" s="4"/>
      <c r="U24" s="4"/>
      <c r="V24" s="4"/>
      <c r="W24" s="4"/>
      <c r="X24" s="4"/>
      <c r="Y24" s="4"/>
      <c r="Z24" s="4"/>
      <c r="AA24" s="4"/>
      <c r="AB24" s="4"/>
      <c r="AC24" s="4"/>
      <c r="AD24" s="4"/>
      <c r="AE24" s="4"/>
      <c r="AF24" s="4"/>
      <c r="AG24" s="4"/>
    </row>
    <row r="25" spans="1:33" ht="15" customHeight="1" x14ac:dyDescent="0.2">
      <c r="A25" s="34" t="str">
        <f t="shared" si="1"/>
        <v/>
      </c>
      <c r="B25" s="35"/>
      <c r="C25" s="36"/>
      <c r="D25" s="37"/>
      <c r="E25" s="38"/>
      <c r="F25" s="30" t="str">
        <f t="shared" si="0"/>
        <v/>
      </c>
      <c r="G25" s="31"/>
      <c r="H25" s="4"/>
      <c r="I25" s="79"/>
      <c r="J25" s="90"/>
      <c r="K25" s="80"/>
      <c r="L25" s="80"/>
      <c r="M25" s="88"/>
      <c r="N25" s="90"/>
      <c r="O25" s="79"/>
      <c r="P25" s="79"/>
      <c r="Q25" s="88"/>
      <c r="R25" s="79"/>
      <c r="S25" s="4"/>
      <c r="T25" s="4"/>
      <c r="U25" s="4"/>
      <c r="V25" s="4"/>
      <c r="W25" s="4"/>
      <c r="X25" s="4"/>
      <c r="Y25" s="4"/>
      <c r="Z25" s="4"/>
      <c r="AA25" s="4"/>
      <c r="AB25" s="4"/>
      <c r="AC25" s="4"/>
      <c r="AD25" s="4"/>
      <c r="AE25" s="4"/>
      <c r="AF25" s="4"/>
      <c r="AG25" s="4"/>
    </row>
    <row r="26" spans="1:33" ht="15" customHeight="1" x14ac:dyDescent="0.2">
      <c r="A26" s="34" t="str">
        <f t="shared" si="1"/>
        <v/>
      </c>
      <c r="B26" s="35"/>
      <c r="C26" s="36"/>
      <c r="D26" s="37"/>
      <c r="E26" s="38"/>
      <c r="F26" s="30" t="str">
        <f t="shared" si="0"/>
        <v/>
      </c>
      <c r="G26" s="31"/>
      <c r="H26" s="4"/>
      <c r="I26" s="79"/>
      <c r="J26" s="80"/>
      <c r="K26" s="80"/>
      <c r="L26" s="80"/>
      <c r="M26" s="88"/>
      <c r="N26" s="90"/>
      <c r="O26" s="79"/>
      <c r="P26" s="79"/>
      <c r="Q26" s="88"/>
      <c r="R26" s="79"/>
      <c r="S26" s="4"/>
      <c r="T26" s="4"/>
      <c r="U26" s="4"/>
      <c r="V26" s="4"/>
      <c r="W26" s="4"/>
      <c r="X26" s="4"/>
      <c r="Y26" s="4"/>
      <c r="Z26" s="4"/>
      <c r="AA26" s="4"/>
      <c r="AB26" s="4"/>
      <c r="AC26" s="4"/>
      <c r="AD26" s="4"/>
      <c r="AE26" s="4"/>
      <c r="AF26" s="4"/>
      <c r="AG26" s="4"/>
    </row>
    <row r="27" spans="1:33" ht="15" customHeight="1" x14ac:dyDescent="0.2">
      <c r="A27" s="34" t="str">
        <f t="shared" si="1"/>
        <v/>
      </c>
      <c r="B27" s="35"/>
      <c r="C27" s="36"/>
      <c r="D27" s="37"/>
      <c r="E27" s="38"/>
      <c r="F27" s="30" t="str">
        <f t="shared" si="0"/>
        <v/>
      </c>
      <c r="G27" s="31"/>
      <c r="H27" s="4"/>
      <c r="I27" s="79"/>
      <c r="J27" s="87"/>
      <c r="K27" s="80"/>
      <c r="L27" s="80"/>
      <c r="M27" s="88"/>
      <c r="N27" s="90"/>
      <c r="O27" s="79"/>
      <c r="P27" s="79"/>
      <c r="Q27" s="88"/>
      <c r="R27" s="79"/>
      <c r="S27" s="4"/>
      <c r="T27" s="4"/>
      <c r="U27" s="4"/>
      <c r="V27" s="4"/>
      <c r="W27" s="4"/>
      <c r="X27" s="4"/>
      <c r="Y27" s="4"/>
      <c r="Z27" s="4"/>
      <c r="AA27" s="4"/>
      <c r="AB27" s="4"/>
      <c r="AC27" s="4"/>
      <c r="AD27" s="4"/>
      <c r="AE27" s="4"/>
      <c r="AF27" s="4"/>
      <c r="AG27" s="4"/>
    </row>
    <row r="28" spans="1:33" ht="15" customHeight="1" x14ac:dyDescent="0.2">
      <c r="A28" s="34" t="str">
        <f t="shared" si="1"/>
        <v/>
      </c>
      <c r="B28" s="35"/>
      <c r="C28" s="36"/>
      <c r="D28" s="37"/>
      <c r="E28" s="38"/>
      <c r="F28" s="30" t="str">
        <f t="shared" si="0"/>
        <v/>
      </c>
      <c r="G28" s="31"/>
      <c r="H28" s="4"/>
      <c r="I28" s="79"/>
      <c r="J28" s="90"/>
      <c r="K28" s="80"/>
      <c r="L28" s="80"/>
      <c r="M28" s="88"/>
      <c r="N28" s="90"/>
      <c r="O28" s="79"/>
      <c r="P28" s="79"/>
      <c r="Q28" s="88"/>
      <c r="R28" s="79"/>
      <c r="S28" s="4"/>
      <c r="T28" s="4"/>
      <c r="U28" s="4"/>
      <c r="V28" s="4"/>
      <c r="W28" s="4"/>
      <c r="X28" s="4"/>
      <c r="Y28" s="4"/>
      <c r="Z28" s="4"/>
      <c r="AA28" s="4"/>
      <c r="AB28" s="4"/>
      <c r="AC28" s="4"/>
      <c r="AD28" s="4"/>
      <c r="AE28" s="4"/>
      <c r="AF28" s="4"/>
      <c r="AG28" s="4"/>
    </row>
    <row r="29" spans="1:33" ht="15" customHeight="1" thickBot="1" x14ac:dyDescent="0.25">
      <c r="A29" s="39" t="str">
        <f t="shared" si="1"/>
        <v/>
      </c>
      <c r="B29" s="40"/>
      <c r="C29" s="41"/>
      <c r="D29" s="42"/>
      <c r="E29" s="43"/>
      <c r="F29" s="44" t="str">
        <f t="shared" si="0"/>
        <v/>
      </c>
      <c r="G29" s="31"/>
      <c r="H29" s="4"/>
      <c r="I29" s="79"/>
      <c r="J29" s="90"/>
      <c r="K29" s="80"/>
      <c r="L29" s="80"/>
      <c r="M29" s="80"/>
      <c r="N29" s="79"/>
      <c r="O29" s="79"/>
      <c r="P29" s="79"/>
      <c r="Q29" s="88"/>
      <c r="R29" s="79"/>
      <c r="S29" s="4"/>
      <c r="T29" s="4"/>
      <c r="U29" s="4"/>
      <c r="V29" s="4"/>
      <c r="W29" s="4"/>
      <c r="X29" s="4"/>
      <c r="Y29" s="4"/>
      <c r="Z29" s="4"/>
      <c r="AA29" s="4"/>
      <c r="AB29" s="4"/>
      <c r="AC29" s="4"/>
      <c r="AD29" s="4"/>
      <c r="AE29" s="4"/>
      <c r="AF29" s="4"/>
      <c r="AG29" s="4"/>
    </row>
    <row r="30" spans="1:33" ht="19.5" customHeight="1" x14ac:dyDescent="0.2">
      <c r="A30" s="45"/>
      <c r="B30" s="46"/>
      <c r="C30" s="47"/>
      <c r="D30" s="46"/>
      <c r="E30" s="48" t="s">
        <v>16</v>
      </c>
      <c r="F30" s="49">
        <f>SUM(F8:F29)</f>
        <v>12047.8</v>
      </c>
      <c r="G30" s="31"/>
      <c r="H30" s="4"/>
      <c r="I30" s="79"/>
      <c r="J30" s="85"/>
      <c r="K30" s="88"/>
      <c r="L30" s="88"/>
      <c r="M30" s="88"/>
      <c r="N30" s="88"/>
      <c r="O30" s="88"/>
      <c r="P30" s="79"/>
      <c r="Q30" s="79"/>
      <c r="R30" s="79"/>
      <c r="S30" s="4"/>
      <c r="T30" s="4"/>
      <c r="U30" s="4"/>
      <c r="V30" s="4"/>
      <c r="W30" s="4"/>
      <c r="X30" s="4"/>
      <c r="Y30" s="4"/>
      <c r="Z30" s="4"/>
      <c r="AA30" s="4"/>
      <c r="AB30" s="4"/>
      <c r="AC30" s="4"/>
      <c r="AD30" s="4"/>
      <c r="AE30" s="4"/>
      <c r="AF30" s="4"/>
      <c r="AG30" s="4"/>
    </row>
    <row r="31" spans="1:33" ht="19.5" customHeight="1" thickBot="1" x14ac:dyDescent="0.25">
      <c r="A31" s="50"/>
      <c r="B31" s="45"/>
      <c r="C31" s="50"/>
      <c r="D31" s="50"/>
      <c r="E31" s="51" t="s">
        <v>17</v>
      </c>
      <c r="F31" s="52">
        <f>F30*0.1</f>
        <v>1204.78</v>
      </c>
      <c r="G31" s="31"/>
      <c r="H31" s="4"/>
      <c r="I31" s="4"/>
      <c r="J31" s="32"/>
      <c r="P31" s="4"/>
      <c r="Q31" s="4"/>
      <c r="R31" s="4"/>
      <c r="S31" s="4"/>
      <c r="T31" s="4"/>
      <c r="U31" s="4"/>
      <c r="V31" s="4"/>
      <c r="W31" s="4"/>
      <c r="X31" s="4"/>
      <c r="Y31" s="4"/>
      <c r="Z31" s="4"/>
      <c r="AA31" s="4"/>
      <c r="AB31" s="4"/>
      <c r="AC31" s="4"/>
      <c r="AD31" s="4"/>
      <c r="AE31" s="4"/>
      <c r="AF31" s="4"/>
      <c r="AG31" s="4"/>
    </row>
    <row r="32" spans="1:33" ht="19.5" customHeight="1" thickTop="1" thickBot="1" x14ac:dyDescent="0.25">
      <c r="A32" s="53"/>
      <c r="B32" s="53"/>
      <c r="C32" s="53"/>
      <c r="D32" s="50"/>
      <c r="E32" s="54" t="s">
        <v>18</v>
      </c>
      <c r="F32" s="55">
        <f>F30+F31</f>
        <v>13252.58</v>
      </c>
      <c r="G32" s="31"/>
      <c r="H32" s="4"/>
      <c r="I32" s="4"/>
      <c r="J32" s="32"/>
      <c r="P32" s="4"/>
      <c r="Q32" s="4"/>
      <c r="R32" s="4"/>
      <c r="S32" s="4"/>
      <c r="T32" s="4"/>
      <c r="U32" s="4"/>
      <c r="V32" s="4"/>
      <c r="W32" s="4"/>
      <c r="X32" s="4"/>
      <c r="Y32" s="4"/>
      <c r="Z32" s="4"/>
      <c r="AA32" s="4"/>
      <c r="AB32" s="4"/>
      <c r="AC32" s="4"/>
      <c r="AD32" s="4"/>
      <c r="AE32" s="4"/>
      <c r="AF32" s="4"/>
      <c r="AG32" s="4"/>
    </row>
    <row r="33" spans="1:33" ht="13.5" thickTop="1" x14ac:dyDescent="0.2">
      <c r="A33" s="56"/>
      <c r="B33" s="56"/>
      <c r="C33" s="56"/>
      <c r="D33" s="57"/>
      <c r="E33" s="58"/>
      <c r="F33" s="4"/>
      <c r="G33" s="31"/>
      <c r="H33" s="4"/>
      <c r="I33" s="4"/>
      <c r="J33" s="32"/>
      <c r="P33" s="4"/>
      <c r="Q33" s="4"/>
      <c r="R33" s="4"/>
      <c r="S33" s="4"/>
      <c r="T33" s="4"/>
      <c r="U33" s="4"/>
      <c r="V33" s="4"/>
      <c r="W33" s="4"/>
      <c r="X33" s="4"/>
      <c r="Y33" s="4"/>
      <c r="Z33" s="4"/>
      <c r="AA33" s="4"/>
      <c r="AB33" s="4"/>
      <c r="AC33" s="4"/>
      <c r="AD33" s="4"/>
      <c r="AE33" s="4"/>
      <c r="AF33" s="4"/>
      <c r="AG33" s="4"/>
    </row>
    <row r="34" spans="1:33" x14ac:dyDescent="0.2">
      <c r="A34" s="56"/>
      <c r="B34" s="56"/>
      <c r="C34" s="56"/>
      <c r="D34" s="57"/>
      <c r="E34" s="58"/>
      <c r="F34" s="4"/>
      <c r="G34" s="31"/>
      <c r="H34" s="4"/>
      <c r="I34" s="4"/>
      <c r="J34" s="32"/>
      <c r="P34" s="4"/>
      <c r="Q34" s="4"/>
      <c r="R34" s="4"/>
      <c r="S34" s="4"/>
      <c r="T34" s="4"/>
      <c r="U34" s="4"/>
      <c r="V34" s="4"/>
      <c r="W34" s="4"/>
      <c r="X34" s="4"/>
      <c r="Y34" s="4"/>
      <c r="Z34" s="4"/>
      <c r="AA34" s="4"/>
      <c r="AB34" s="4"/>
      <c r="AC34" s="4"/>
      <c r="AD34" s="4"/>
      <c r="AE34" s="4"/>
      <c r="AF34" s="4"/>
      <c r="AG34" s="4"/>
    </row>
    <row r="35" spans="1:33" x14ac:dyDescent="0.2">
      <c r="A35" s="56"/>
      <c r="B35" s="56"/>
      <c r="C35" s="56"/>
      <c r="D35" s="57"/>
      <c r="E35" s="58"/>
      <c r="F35" s="4"/>
      <c r="G35" s="31"/>
      <c r="H35" s="4"/>
      <c r="I35" s="4"/>
      <c r="J35" s="32"/>
      <c r="P35" s="4"/>
      <c r="Q35" s="4"/>
      <c r="R35" s="4"/>
      <c r="S35" s="4"/>
      <c r="T35" s="4"/>
      <c r="U35" s="4"/>
      <c r="V35" s="4"/>
      <c r="W35" s="4"/>
      <c r="X35" s="4"/>
      <c r="Y35" s="4"/>
      <c r="Z35" s="4"/>
      <c r="AA35" s="4"/>
      <c r="AB35" s="4"/>
      <c r="AC35" s="4"/>
      <c r="AD35" s="4"/>
      <c r="AE35" s="4"/>
      <c r="AF35" s="4"/>
      <c r="AG35" s="4"/>
    </row>
    <row r="36" spans="1:33" x14ac:dyDescent="0.2">
      <c r="A36" s="56"/>
      <c r="B36" s="56"/>
      <c r="C36" s="56"/>
      <c r="D36" s="57"/>
      <c r="E36" s="58"/>
      <c r="F36" s="4"/>
      <c r="G36" s="31"/>
      <c r="H36" s="4"/>
      <c r="I36" s="4"/>
      <c r="J36" s="32"/>
      <c r="K36" s="33"/>
      <c r="L36" s="4"/>
      <c r="M36" s="4"/>
      <c r="N36" s="4"/>
      <c r="O36" s="4"/>
      <c r="P36" s="4"/>
      <c r="Q36" s="4"/>
      <c r="R36" s="4"/>
      <c r="S36" s="4"/>
      <c r="T36" s="4"/>
      <c r="U36" s="4"/>
      <c r="V36" s="4"/>
      <c r="W36" s="4"/>
      <c r="X36" s="4"/>
      <c r="Y36" s="4"/>
      <c r="Z36" s="4"/>
      <c r="AA36" s="4"/>
      <c r="AB36" s="4"/>
      <c r="AC36" s="4"/>
      <c r="AD36" s="4"/>
      <c r="AE36" s="4"/>
      <c r="AF36" s="4"/>
      <c r="AG36" s="4"/>
    </row>
    <row r="37" spans="1:33" x14ac:dyDescent="0.2">
      <c r="A37" s="4"/>
      <c r="B37" s="4"/>
      <c r="C37" s="4"/>
      <c r="D37" s="4"/>
      <c r="E37" s="4"/>
      <c r="F37" s="4"/>
      <c r="G37" s="4"/>
      <c r="H37" s="4"/>
      <c r="I37" s="4"/>
      <c r="J37" s="4"/>
      <c r="K37" s="59"/>
      <c r="L37" s="4"/>
      <c r="M37" s="4"/>
      <c r="N37" s="4"/>
      <c r="O37" s="4"/>
      <c r="P37" s="4"/>
      <c r="Q37" s="4"/>
      <c r="R37" s="4"/>
      <c r="S37" s="4"/>
      <c r="T37" s="4"/>
      <c r="U37" s="4"/>
      <c r="V37" s="4"/>
      <c r="W37" s="4"/>
      <c r="X37" s="4"/>
      <c r="Y37" s="4"/>
      <c r="Z37" s="4"/>
      <c r="AA37" s="4"/>
      <c r="AB37" s="4"/>
      <c r="AC37" s="4"/>
      <c r="AD37" s="4"/>
      <c r="AE37" s="4"/>
      <c r="AF37" s="4"/>
      <c r="AG37" s="4"/>
    </row>
    <row r="38" spans="1:33" x14ac:dyDescent="0.2">
      <c r="A38" s="4"/>
      <c r="B38" s="4"/>
      <c r="C38" s="4"/>
      <c r="D38" s="4"/>
      <c r="E38" s="4"/>
      <c r="F38" s="4"/>
      <c r="G38" s="4"/>
      <c r="H38" s="4"/>
      <c r="I38" s="4"/>
      <c r="J38" s="4"/>
      <c r="K38" s="60"/>
      <c r="L38" s="4"/>
      <c r="M38" s="4"/>
      <c r="N38" s="4"/>
      <c r="O38" s="4"/>
      <c r="P38" s="4"/>
      <c r="Q38" s="4"/>
      <c r="R38" s="4"/>
      <c r="S38" s="4"/>
      <c r="T38" s="4"/>
      <c r="U38" s="4"/>
      <c r="V38" s="4"/>
      <c r="W38" s="4"/>
      <c r="X38" s="4"/>
      <c r="Y38" s="4"/>
      <c r="Z38" s="4"/>
      <c r="AA38" s="4"/>
      <c r="AB38" s="4"/>
      <c r="AC38" s="4"/>
      <c r="AD38" s="4"/>
      <c r="AE38" s="4"/>
      <c r="AF38" s="4"/>
      <c r="AG38" s="4"/>
    </row>
    <row r="39" spans="1:33" x14ac:dyDescent="0.2">
      <c r="A39" s="4"/>
      <c r="B39" s="4"/>
      <c r="C39" s="4"/>
      <c r="D39" s="4"/>
      <c r="E39" s="4"/>
      <c r="F39" s="4"/>
      <c r="G39" s="4"/>
      <c r="H39" s="4"/>
      <c r="I39" s="61"/>
      <c r="J39" s="4"/>
      <c r="K39" s="59"/>
      <c r="L39" s="4"/>
      <c r="M39" s="4"/>
      <c r="N39" s="4"/>
      <c r="O39" s="4"/>
      <c r="P39" s="4"/>
      <c r="Q39" s="4"/>
      <c r="R39" s="4"/>
      <c r="S39" s="4"/>
      <c r="T39" s="4"/>
      <c r="U39" s="4"/>
      <c r="V39" s="4"/>
      <c r="W39" s="4"/>
      <c r="X39" s="4"/>
      <c r="Y39" s="4"/>
      <c r="Z39" s="4"/>
      <c r="AA39" s="4"/>
      <c r="AB39" s="4"/>
      <c r="AC39" s="4"/>
      <c r="AD39" s="4"/>
      <c r="AE39" s="4"/>
      <c r="AF39" s="4"/>
      <c r="AG39" s="4"/>
    </row>
    <row r="40" spans="1:33" x14ac:dyDescent="0.2">
      <c r="A40" s="4"/>
      <c r="B40" s="4"/>
      <c r="C40" s="4"/>
      <c r="D40" s="4"/>
      <c r="E40" s="4"/>
      <c r="F40" s="4"/>
      <c r="G40" s="4"/>
      <c r="H40" s="4"/>
      <c r="I40" s="4"/>
      <c r="J40" s="4"/>
      <c r="K40" s="60"/>
      <c r="L40" s="4"/>
      <c r="M40" s="4"/>
      <c r="N40" s="4"/>
      <c r="O40" s="4"/>
      <c r="P40" s="4"/>
      <c r="Q40" s="4"/>
      <c r="R40" s="4"/>
      <c r="S40" s="4"/>
      <c r="T40" s="4"/>
      <c r="U40" s="4"/>
      <c r="V40" s="4"/>
      <c r="W40" s="4"/>
      <c r="X40" s="4"/>
      <c r="Y40" s="4"/>
      <c r="Z40" s="4"/>
      <c r="AA40" s="4"/>
      <c r="AB40" s="4"/>
      <c r="AC40" s="4"/>
      <c r="AD40" s="4"/>
      <c r="AE40" s="4"/>
      <c r="AF40" s="4"/>
      <c r="AG40" s="4"/>
    </row>
    <row r="41" spans="1:33" ht="15.75" x14ac:dyDescent="0.25">
      <c r="A41" s="4"/>
      <c r="B41" s="4"/>
      <c r="C41" s="4"/>
      <c r="D41" s="4"/>
      <c r="E41" s="4"/>
      <c r="F41" s="4"/>
      <c r="G41" s="4"/>
      <c r="H41" s="4"/>
      <c r="I41" s="62"/>
      <c r="J41" s="62"/>
      <c r="K41" s="63"/>
      <c r="L41" s="4"/>
      <c r="M41" s="4"/>
      <c r="N41" s="4"/>
      <c r="O41" s="4"/>
      <c r="P41" s="4"/>
      <c r="Q41" s="4"/>
      <c r="R41" s="4"/>
      <c r="S41" s="4"/>
      <c r="T41" s="4"/>
      <c r="U41" s="4"/>
      <c r="V41" s="4"/>
      <c r="W41" s="4"/>
      <c r="X41" s="4"/>
      <c r="Y41" s="4"/>
      <c r="Z41" s="4"/>
      <c r="AA41" s="4"/>
      <c r="AB41" s="4"/>
      <c r="AC41" s="4"/>
      <c r="AD41" s="4"/>
      <c r="AE41" s="4"/>
      <c r="AF41" s="4"/>
      <c r="AG41" s="4"/>
    </row>
    <row r="42" spans="1:33"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ht="18.75" x14ac:dyDescent="0.3">
      <c r="A44" s="522" t="s">
        <v>19</v>
      </c>
      <c r="B44" s="522"/>
      <c r="C44" s="522"/>
      <c r="D44" s="522"/>
      <c r="E44" s="522"/>
      <c r="F44" s="522"/>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ht="15.75" x14ac:dyDescent="0.25">
      <c r="A45" s="523" t="str">
        <f t="shared" ref="A45:F48" si="2">IF(ISBLANK(A2),"",A2)</f>
        <v>LANDOWNER</v>
      </c>
      <c r="B45" s="523" t="str">
        <f t="shared" si="2"/>
        <v/>
      </c>
      <c r="C45" s="523" t="str">
        <f t="shared" si="2"/>
        <v/>
      </c>
      <c r="D45" s="523" t="str">
        <f t="shared" si="2"/>
        <v/>
      </c>
      <c r="E45" s="523" t="str">
        <f t="shared" si="2"/>
        <v/>
      </c>
      <c r="F45" s="523" t="str">
        <f t="shared" si="2"/>
        <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ht="14.25" x14ac:dyDescent="0.2">
      <c r="A46" s="524" t="str">
        <f t="shared" si="2"/>
        <v xml:space="preserve">Trails and Walkways </v>
      </c>
      <c r="B46" s="524" t="str">
        <f t="shared" si="2"/>
        <v/>
      </c>
      <c r="C46" s="524" t="str">
        <f t="shared" si="2"/>
        <v/>
      </c>
      <c r="D46" s="524" t="str">
        <f t="shared" si="2"/>
        <v/>
      </c>
      <c r="E46" s="524" t="str">
        <f t="shared" si="2"/>
        <v/>
      </c>
      <c r="F46" s="524" t="str">
        <f t="shared" si="2"/>
        <v/>
      </c>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spans="1:33" ht="16.5" customHeight="1" x14ac:dyDescent="0.2">
      <c r="A47" s="521" t="str">
        <f t="shared" si="2"/>
        <v xml:space="preserve">SECTION X, T YN, R ZW </v>
      </c>
      <c r="B47" s="521" t="str">
        <f t="shared" si="2"/>
        <v/>
      </c>
      <c r="C47" s="521" t="str">
        <f t="shared" si="2"/>
        <v/>
      </c>
      <c r="D47" s="521" t="str">
        <f t="shared" si="2"/>
        <v/>
      </c>
      <c r="E47" s="521" t="str">
        <f t="shared" si="2"/>
        <v/>
      </c>
      <c r="F47" s="521" t="str">
        <f t="shared" si="2"/>
        <v/>
      </c>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spans="1:33" ht="16.5" customHeight="1" x14ac:dyDescent="0.2">
      <c r="A48" s="521" t="str">
        <f t="shared" si="2"/>
        <v>C COUNTY,  MINNESOTA</v>
      </c>
      <c r="B48" s="521" t="str">
        <f t="shared" si="2"/>
        <v/>
      </c>
      <c r="C48" s="521" t="str">
        <f t="shared" si="2"/>
        <v/>
      </c>
      <c r="D48" s="521" t="str">
        <f t="shared" si="2"/>
        <v/>
      </c>
      <c r="E48" s="521" t="str">
        <f t="shared" si="2"/>
        <v/>
      </c>
      <c r="F48" s="521" t="str">
        <f t="shared" si="2"/>
        <v/>
      </c>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spans="1:33" ht="16.5" customHeight="1" thickBot="1" x14ac:dyDescent="0.25">
      <c r="A49" s="15"/>
      <c r="B49" s="16"/>
      <c r="C49" s="16"/>
      <c r="D49" s="16"/>
      <c r="E49" s="17"/>
      <c r="F49" s="6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spans="1:33" ht="19.5" customHeight="1" thickBot="1" x14ac:dyDescent="0.25">
      <c r="A50" s="19" t="s">
        <v>11</v>
      </c>
      <c r="B50" s="20" t="s">
        <v>12</v>
      </c>
      <c r="C50" s="21" t="s">
        <v>13</v>
      </c>
      <c r="D50" s="20"/>
      <c r="E50" s="22" t="s">
        <v>14</v>
      </c>
      <c r="F50" s="23" t="s">
        <v>15</v>
      </c>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spans="1:33" ht="15" customHeight="1" x14ac:dyDescent="0.2">
      <c r="A51" s="25">
        <f t="shared" ref="A51:D57" si="3">IF(ISBLANK(A8),"",A8)</f>
        <v>1</v>
      </c>
      <c r="B51" s="65" t="str">
        <f t="shared" si="3"/>
        <v>Nonwoven Geotextile</v>
      </c>
      <c r="C51" s="66">
        <f t="shared" si="3"/>
        <v>7860</v>
      </c>
      <c r="D51" s="67" t="str">
        <f t="shared" si="3"/>
        <v>Sq. Ft.</v>
      </c>
      <c r="E51" s="68"/>
      <c r="F51" s="30"/>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spans="1:33" ht="15" customHeight="1" x14ac:dyDescent="0.2">
      <c r="A52" s="34">
        <f t="shared" si="3"/>
        <v>2</v>
      </c>
      <c r="B52" s="69" t="str">
        <f t="shared" si="3"/>
        <v xml:space="preserve">MNDOT Class V </v>
      </c>
      <c r="C52" s="66">
        <f t="shared" si="3"/>
        <v>354</v>
      </c>
      <c r="D52" s="67" t="str">
        <f t="shared" si="3"/>
        <v>Cu. Yd.</v>
      </c>
      <c r="E52" s="70"/>
      <c r="F52" s="30"/>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row r="53" spans="1:33" ht="15" customHeight="1" x14ac:dyDescent="0.2">
      <c r="A53" s="34">
        <f t="shared" si="3"/>
        <v>3</v>
      </c>
      <c r="B53" s="69" t="str">
        <f t="shared" si="3"/>
        <v>Graded Rock</v>
      </c>
      <c r="C53" s="66">
        <f t="shared" si="3"/>
        <v>259</v>
      </c>
      <c r="D53" s="67" t="str">
        <f t="shared" si="3"/>
        <v>Cu. Yd.</v>
      </c>
      <c r="E53" s="70"/>
      <c r="F53" s="30"/>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row r="54" spans="1:33" ht="15" customHeight="1" x14ac:dyDescent="0.2">
      <c r="A54" s="34" t="str">
        <f t="shared" si="3"/>
        <v/>
      </c>
      <c r="B54" s="69" t="str">
        <f t="shared" si="3"/>
        <v/>
      </c>
      <c r="C54" s="66" t="str">
        <f t="shared" si="3"/>
        <v/>
      </c>
      <c r="D54" s="67" t="str">
        <f t="shared" si="3"/>
        <v/>
      </c>
      <c r="E54" s="70"/>
      <c r="F54" s="30"/>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row r="55" spans="1:33" ht="15" customHeight="1" x14ac:dyDescent="0.2">
      <c r="A55" s="34" t="str">
        <f t="shared" si="3"/>
        <v/>
      </c>
      <c r="B55" s="69" t="str">
        <f t="shared" si="3"/>
        <v/>
      </c>
      <c r="C55" s="66" t="str">
        <f t="shared" si="3"/>
        <v/>
      </c>
      <c r="D55" s="67" t="str">
        <f t="shared" si="3"/>
        <v/>
      </c>
      <c r="E55" s="70"/>
      <c r="F55" s="30"/>
      <c r="G55" s="4"/>
      <c r="H55" s="4"/>
      <c r="I55" s="4"/>
      <c r="J55" s="4"/>
      <c r="K55" s="4"/>
      <c r="L55" s="4"/>
      <c r="M55" s="4"/>
      <c r="N55" s="4"/>
      <c r="O55" s="4"/>
      <c r="P55" s="4"/>
      <c r="Q55" s="4"/>
      <c r="R55" s="4"/>
      <c r="S55" s="4"/>
      <c r="T55" s="4"/>
      <c r="U55" s="4"/>
      <c r="V55" s="4"/>
      <c r="W55" s="4"/>
      <c r="X55" s="4"/>
      <c r="Y55" s="4"/>
      <c r="Z55" s="4"/>
      <c r="AA55" s="4"/>
      <c r="AB55" s="4"/>
      <c r="AC55" s="4"/>
      <c r="AD55" s="4"/>
      <c r="AE55" s="4"/>
      <c r="AF55" s="4"/>
      <c r="AG55" s="4"/>
    </row>
    <row r="56" spans="1:33" ht="15" customHeight="1" x14ac:dyDescent="0.2">
      <c r="A56" s="34" t="str">
        <f t="shared" si="3"/>
        <v/>
      </c>
      <c r="B56" s="69" t="str">
        <f t="shared" si="3"/>
        <v/>
      </c>
      <c r="C56" s="66" t="str">
        <f t="shared" si="3"/>
        <v/>
      </c>
      <c r="D56" s="67" t="str">
        <f t="shared" si="3"/>
        <v/>
      </c>
      <c r="E56" s="70"/>
      <c r="F56" s="30"/>
      <c r="G56" s="4"/>
      <c r="H56" s="4"/>
      <c r="I56" s="4"/>
      <c r="J56" s="4"/>
      <c r="K56" s="4"/>
      <c r="L56" s="4"/>
      <c r="M56" s="4"/>
      <c r="N56" s="4"/>
      <c r="O56" s="4"/>
      <c r="P56" s="4"/>
      <c r="Q56" s="4"/>
      <c r="R56" s="4"/>
      <c r="S56" s="4"/>
      <c r="T56" s="4"/>
      <c r="U56" s="4"/>
      <c r="V56" s="4"/>
      <c r="W56" s="4"/>
      <c r="X56" s="4"/>
      <c r="Y56" s="4"/>
      <c r="Z56" s="4"/>
      <c r="AA56" s="4"/>
      <c r="AB56" s="4"/>
      <c r="AC56" s="4"/>
      <c r="AD56" s="4"/>
      <c r="AE56" s="4"/>
      <c r="AF56" s="4"/>
      <c r="AG56" s="4"/>
    </row>
    <row r="57" spans="1:33" ht="15" customHeight="1" x14ac:dyDescent="0.2">
      <c r="A57" s="34" t="str">
        <f t="shared" si="3"/>
        <v/>
      </c>
      <c r="B57" s="69" t="str">
        <f t="shared" si="3"/>
        <v/>
      </c>
      <c r="C57" s="66" t="str">
        <f t="shared" si="3"/>
        <v/>
      </c>
      <c r="D57" s="67" t="str">
        <f t="shared" si="3"/>
        <v/>
      </c>
      <c r="E57" s="70"/>
      <c r="F57" s="30"/>
      <c r="G57" s="4"/>
      <c r="H57" s="4"/>
      <c r="I57" s="4"/>
      <c r="J57" s="4"/>
      <c r="K57" s="4"/>
      <c r="L57" s="4"/>
      <c r="M57" s="4"/>
      <c r="N57" s="4"/>
      <c r="O57" s="4"/>
      <c r="P57" s="4"/>
      <c r="Q57" s="4"/>
      <c r="R57" s="4"/>
      <c r="S57" s="4"/>
      <c r="T57" s="4"/>
      <c r="U57" s="4"/>
      <c r="V57" s="4"/>
      <c r="W57" s="4"/>
      <c r="X57" s="4"/>
      <c r="Y57" s="4"/>
      <c r="Z57" s="4"/>
      <c r="AA57" s="4"/>
      <c r="AB57" s="4"/>
      <c r="AC57" s="4"/>
      <c r="AD57" s="4"/>
      <c r="AE57" s="4"/>
      <c r="AF57" s="4"/>
      <c r="AG57" s="4"/>
    </row>
    <row r="58" spans="1:33" ht="15" customHeight="1" x14ac:dyDescent="0.2">
      <c r="A58" s="34" t="str">
        <f t="shared" ref="A58:D70" si="4">IF(ISBLANK(A15),"",A15)</f>
        <v/>
      </c>
      <c r="B58" s="69" t="str">
        <f t="shared" si="4"/>
        <v/>
      </c>
      <c r="C58" s="66" t="str">
        <f t="shared" si="4"/>
        <v/>
      </c>
      <c r="D58" s="67" t="str">
        <f t="shared" si="4"/>
        <v/>
      </c>
      <c r="E58" s="70"/>
      <c r="F58" s="30"/>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1:33" ht="15" customHeight="1" x14ac:dyDescent="0.2">
      <c r="A59" s="34" t="str">
        <f t="shared" si="4"/>
        <v/>
      </c>
      <c r="B59" s="69" t="str">
        <f t="shared" si="4"/>
        <v/>
      </c>
      <c r="C59" s="66" t="str">
        <f t="shared" si="4"/>
        <v/>
      </c>
      <c r="D59" s="67" t="str">
        <f t="shared" si="4"/>
        <v/>
      </c>
      <c r="E59" s="70"/>
      <c r="F59" s="30"/>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1:33" ht="15" customHeight="1" x14ac:dyDescent="0.2">
      <c r="A60" s="34" t="str">
        <f t="shared" si="4"/>
        <v/>
      </c>
      <c r="B60" s="69" t="str">
        <f t="shared" si="4"/>
        <v/>
      </c>
      <c r="C60" s="66" t="str">
        <f t="shared" si="4"/>
        <v/>
      </c>
      <c r="D60" s="67" t="str">
        <f t="shared" si="4"/>
        <v/>
      </c>
      <c r="E60" s="70"/>
      <c r="F60" s="30"/>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spans="1:33" ht="15" customHeight="1" x14ac:dyDescent="0.2">
      <c r="A61" s="34" t="str">
        <f t="shared" si="4"/>
        <v/>
      </c>
      <c r="B61" s="69" t="str">
        <f t="shared" si="4"/>
        <v/>
      </c>
      <c r="C61" s="66" t="str">
        <f t="shared" si="4"/>
        <v/>
      </c>
      <c r="D61" s="67" t="str">
        <f t="shared" si="4"/>
        <v/>
      </c>
      <c r="E61" s="70"/>
      <c r="F61" s="30"/>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spans="1:33" ht="15" customHeight="1" x14ac:dyDescent="0.2">
      <c r="A62" s="34" t="str">
        <f t="shared" si="4"/>
        <v/>
      </c>
      <c r="B62" s="69" t="str">
        <f t="shared" si="4"/>
        <v/>
      </c>
      <c r="C62" s="66" t="str">
        <f t="shared" si="4"/>
        <v/>
      </c>
      <c r="D62" s="67" t="str">
        <f t="shared" si="4"/>
        <v/>
      </c>
      <c r="E62" s="70"/>
      <c r="F62" s="30"/>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spans="1:33" ht="15" customHeight="1" x14ac:dyDescent="0.2">
      <c r="A63" s="34" t="str">
        <f t="shared" si="4"/>
        <v/>
      </c>
      <c r="B63" s="69" t="str">
        <f t="shared" si="4"/>
        <v/>
      </c>
      <c r="C63" s="66" t="str">
        <f t="shared" si="4"/>
        <v/>
      </c>
      <c r="D63" s="67" t="str">
        <f t="shared" si="4"/>
        <v/>
      </c>
      <c r="E63" s="70"/>
      <c r="F63" s="30"/>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spans="1:33" ht="15" customHeight="1" x14ac:dyDescent="0.2">
      <c r="A64" s="34" t="str">
        <f t="shared" si="4"/>
        <v/>
      </c>
      <c r="B64" s="69" t="str">
        <f t="shared" si="4"/>
        <v/>
      </c>
      <c r="C64" s="66" t="str">
        <f t="shared" si="4"/>
        <v/>
      </c>
      <c r="D64" s="67" t="str">
        <f t="shared" si="4"/>
        <v/>
      </c>
      <c r="E64" s="70"/>
      <c r="F64" s="30"/>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1:33" ht="15" customHeight="1" x14ac:dyDescent="0.2">
      <c r="A65" s="34" t="str">
        <f t="shared" si="4"/>
        <v/>
      </c>
      <c r="B65" s="69" t="str">
        <f t="shared" si="4"/>
        <v/>
      </c>
      <c r="C65" s="66" t="str">
        <f t="shared" si="4"/>
        <v/>
      </c>
      <c r="D65" s="67" t="str">
        <f t="shared" si="4"/>
        <v/>
      </c>
      <c r="E65" s="70"/>
      <c r="F65" s="30"/>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spans="1:33" ht="15" customHeight="1" x14ac:dyDescent="0.2">
      <c r="A66" s="34" t="str">
        <f t="shared" si="4"/>
        <v/>
      </c>
      <c r="B66" s="69" t="str">
        <f t="shared" si="4"/>
        <v/>
      </c>
      <c r="C66" s="66" t="str">
        <f t="shared" si="4"/>
        <v/>
      </c>
      <c r="D66" s="67" t="str">
        <f t="shared" si="4"/>
        <v/>
      </c>
      <c r="E66" s="70"/>
      <c r="F66" s="30"/>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spans="1:33" ht="15" customHeight="1" x14ac:dyDescent="0.2">
      <c r="A67" s="34" t="str">
        <f t="shared" si="4"/>
        <v/>
      </c>
      <c r="B67" s="69" t="str">
        <f t="shared" si="4"/>
        <v/>
      </c>
      <c r="C67" s="66" t="str">
        <f t="shared" si="4"/>
        <v/>
      </c>
      <c r="D67" s="67" t="str">
        <f t="shared" si="4"/>
        <v/>
      </c>
      <c r="E67" s="70"/>
      <c r="F67" s="30"/>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spans="1:33" ht="15" customHeight="1" x14ac:dyDescent="0.2">
      <c r="A68" s="34" t="str">
        <f t="shared" si="4"/>
        <v/>
      </c>
      <c r="B68" s="69" t="str">
        <f t="shared" si="4"/>
        <v/>
      </c>
      <c r="C68" s="66" t="str">
        <f t="shared" si="4"/>
        <v/>
      </c>
      <c r="D68" s="67" t="str">
        <f t="shared" si="4"/>
        <v/>
      </c>
      <c r="E68" s="70"/>
      <c r="F68" s="30"/>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spans="1:33" ht="15" customHeight="1" x14ac:dyDescent="0.2">
      <c r="A69" s="34" t="str">
        <f t="shared" si="4"/>
        <v/>
      </c>
      <c r="B69" s="69" t="str">
        <f t="shared" si="4"/>
        <v/>
      </c>
      <c r="C69" s="66" t="str">
        <f t="shared" si="4"/>
        <v/>
      </c>
      <c r="D69" s="67" t="str">
        <f t="shared" si="4"/>
        <v/>
      </c>
      <c r="E69" s="70"/>
      <c r="F69" s="30"/>
      <c r="G69" s="4"/>
      <c r="H69" s="4"/>
      <c r="I69" s="4"/>
      <c r="J69" s="4"/>
      <c r="K69" s="4"/>
      <c r="L69" s="4"/>
      <c r="M69" s="4"/>
      <c r="N69" s="4"/>
      <c r="O69" s="4"/>
      <c r="P69" s="4"/>
      <c r="Q69" s="4"/>
      <c r="R69" s="4"/>
      <c r="S69" s="4"/>
      <c r="T69" s="4"/>
      <c r="U69" s="4"/>
      <c r="V69" s="4"/>
      <c r="W69" s="4"/>
      <c r="X69" s="4"/>
      <c r="Y69" s="4"/>
      <c r="Z69" s="4"/>
      <c r="AA69" s="4"/>
      <c r="AB69" s="4"/>
      <c r="AC69" s="4"/>
      <c r="AD69" s="4"/>
      <c r="AE69" s="4"/>
      <c r="AF69" s="4"/>
      <c r="AG69" s="4"/>
    </row>
    <row r="70" spans="1:33" ht="15" customHeight="1" x14ac:dyDescent="0.2">
      <c r="A70" s="34" t="str">
        <f t="shared" si="4"/>
        <v/>
      </c>
      <c r="B70" s="69" t="str">
        <f t="shared" si="4"/>
        <v/>
      </c>
      <c r="C70" s="66" t="str">
        <f t="shared" ref="A70:D72" si="5">IF(ISBLANK(C27),"",C27)</f>
        <v/>
      </c>
      <c r="D70" s="67" t="str">
        <f t="shared" si="5"/>
        <v/>
      </c>
      <c r="E70" s="70"/>
      <c r="F70" s="30"/>
      <c r="G70" s="4"/>
      <c r="H70" s="4"/>
      <c r="I70" s="4"/>
      <c r="J70" s="4"/>
      <c r="K70" s="4"/>
      <c r="L70" s="4"/>
      <c r="M70" s="4"/>
      <c r="N70" s="4"/>
      <c r="O70" s="4"/>
      <c r="P70" s="4"/>
      <c r="Q70" s="4"/>
      <c r="R70" s="4"/>
      <c r="S70" s="4"/>
      <c r="T70" s="4"/>
      <c r="U70" s="4"/>
      <c r="V70" s="4"/>
      <c r="W70" s="4"/>
      <c r="X70" s="4"/>
      <c r="Y70" s="4"/>
      <c r="Z70" s="4"/>
      <c r="AA70" s="4"/>
      <c r="AB70" s="4"/>
      <c r="AC70" s="4"/>
      <c r="AD70" s="4"/>
      <c r="AE70" s="4"/>
      <c r="AF70" s="4"/>
      <c r="AG70" s="4"/>
    </row>
    <row r="71" spans="1:33" ht="15" customHeight="1" x14ac:dyDescent="0.2">
      <c r="A71" s="34" t="str">
        <f t="shared" si="5"/>
        <v/>
      </c>
      <c r="B71" s="69" t="str">
        <f t="shared" si="5"/>
        <v/>
      </c>
      <c r="C71" s="66" t="str">
        <f t="shared" si="5"/>
        <v/>
      </c>
      <c r="D71" s="67" t="str">
        <f t="shared" si="5"/>
        <v/>
      </c>
      <c r="E71" s="70"/>
      <c r="F71" s="30"/>
      <c r="G71" s="4"/>
      <c r="H71" s="4"/>
      <c r="I71" s="4"/>
      <c r="J71" s="4"/>
      <c r="K71" s="4"/>
      <c r="L71" s="4"/>
      <c r="M71" s="4"/>
      <c r="N71" s="4"/>
      <c r="O71" s="4"/>
      <c r="P71" s="4"/>
      <c r="Q71" s="4"/>
      <c r="R71" s="4"/>
      <c r="S71" s="4"/>
      <c r="T71" s="4"/>
      <c r="U71" s="4"/>
      <c r="V71" s="4"/>
      <c r="W71" s="4"/>
      <c r="X71" s="4"/>
      <c r="Y71" s="4"/>
      <c r="Z71" s="4"/>
      <c r="AA71" s="4"/>
      <c r="AB71" s="4"/>
      <c r="AC71" s="4"/>
      <c r="AD71" s="4"/>
      <c r="AE71" s="4"/>
      <c r="AF71" s="4"/>
      <c r="AG71" s="4"/>
    </row>
    <row r="72" spans="1:33" ht="15" customHeight="1" thickBot="1" x14ac:dyDescent="0.25">
      <c r="A72" s="39" t="str">
        <f t="shared" si="5"/>
        <v/>
      </c>
      <c r="B72" s="71" t="str">
        <f t="shared" si="5"/>
        <v/>
      </c>
      <c r="C72" s="72" t="str">
        <f t="shared" si="5"/>
        <v/>
      </c>
      <c r="D72" s="73" t="str">
        <f t="shared" si="5"/>
        <v/>
      </c>
      <c r="E72" s="74"/>
      <c r="F72" s="44"/>
      <c r="G72" s="4"/>
      <c r="H72" s="4"/>
      <c r="I72" s="4"/>
      <c r="J72" s="4"/>
      <c r="K72" s="4"/>
      <c r="L72" s="4"/>
      <c r="M72" s="4"/>
      <c r="N72" s="4"/>
      <c r="O72" s="4"/>
      <c r="P72" s="4"/>
      <c r="Q72" s="4"/>
      <c r="R72" s="4"/>
      <c r="S72" s="4"/>
      <c r="T72" s="4"/>
      <c r="U72" s="4"/>
      <c r="V72" s="4"/>
      <c r="W72" s="4"/>
      <c r="X72" s="4"/>
      <c r="Y72" s="4"/>
      <c r="Z72" s="4"/>
      <c r="AA72" s="4"/>
      <c r="AB72" s="4"/>
      <c r="AC72" s="4"/>
      <c r="AD72" s="4"/>
      <c r="AE72" s="4"/>
      <c r="AF72" s="4"/>
      <c r="AG72" s="4"/>
    </row>
    <row r="73" spans="1:33" ht="19.5" customHeight="1" thickBot="1" x14ac:dyDescent="0.25">
      <c r="A73" s="53"/>
      <c r="B73" s="53"/>
      <c r="C73" s="53"/>
      <c r="D73" s="50"/>
      <c r="E73" s="54" t="s">
        <v>18</v>
      </c>
      <c r="F73" s="55"/>
      <c r="G73" s="4"/>
      <c r="H73" s="4"/>
      <c r="I73" s="4"/>
      <c r="J73" s="4"/>
      <c r="K73" s="4"/>
      <c r="L73" s="4"/>
      <c r="M73" s="4"/>
      <c r="N73" s="4"/>
      <c r="O73" s="4"/>
      <c r="P73" s="4"/>
      <c r="Q73" s="4"/>
      <c r="R73" s="4"/>
      <c r="S73" s="4"/>
      <c r="T73" s="4"/>
      <c r="U73" s="4"/>
      <c r="V73" s="4"/>
      <c r="W73" s="4"/>
      <c r="X73" s="4"/>
      <c r="Y73" s="4"/>
      <c r="Z73" s="4"/>
      <c r="AA73" s="4"/>
      <c r="AB73" s="4"/>
      <c r="AC73" s="4"/>
      <c r="AD73" s="4"/>
      <c r="AE73" s="4"/>
      <c r="AF73" s="4"/>
      <c r="AG73" s="4"/>
    </row>
    <row r="74" spans="1:33" ht="25.5" customHeight="1" thickTop="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row>
    <row r="75" spans="1:33" ht="21" customHeight="1" x14ac:dyDescent="0.2">
      <c r="A75" s="4"/>
      <c r="B75" s="75" t="s">
        <v>20</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row>
    <row r="76" spans="1:33" ht="14.25" customHeight="1" x14ac:dyDescent="0.2">
      <c r="A76" s="4"/>
      <c r="B76" s="75" t="s">
        <v>21</v>
      </c>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row>
    <row r="77" spans="1:33" ht="41.25" customHeight="1" x14ac:dyDescent="0.2">
      <c r="A77" s="4"/>
      <c r="B77" s="75" t="s">
        <v>22</v>
      </c>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row>
    <row r="78" spans="1:33"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row>
    <row r="79" spans="1:33"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row>
    <row r="80" spans="1:33"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row>
    <row r="81" spans="1:33"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row>
    <row r="82" spans="1:33"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row>
    <row r="83" spans="1:33"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row>
    <row r="84" spans="1:33"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row>
    <row r="85" spans="1:33"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row>
    <row r="86" spans="1:33"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row>
    <row r="87" spans="1:33"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row>
    <row r="88" spans="1:33"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row>
    <row r="89" spans="1:33"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row>
    <row r="90" spans="1:33"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row>
    <row r="91" spans="1:33"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row>
    <row r="92" spans="1:33"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row>
    <row r="93" spans="1:33"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row>
    <row r="94" spans="1:33"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row>
    <row r="95" spans="1:33"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row>
    <row r="96" spans="1:33"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row>
    <row r="97" spans="1:33"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row>
    <row r="98" spans="1:33"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row>
    <row r="99" spans="1:33"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spans="1:33"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row>
    <row r="101" spans="1:33"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33"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33"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spans="1:33"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33"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33"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33"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row>
    <row r="108" spans="1:33"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row>
    <row r="109" spans="1:33"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row>
    <row r="110" spans="1:33"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row>
    <row r="111" spans="1:33"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row>
    <row r="112" spans="1:33"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row>
    <row r="113" spans="1:33"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row>
    <row r="114" spans="1:33"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row>
    <row r="115" spans="1:33"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row>
    <row r="116" spans="1:33"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row>
    <row r="117" spans="1:33"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row>
    <row r="118" spans="1:33"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row>
    <row r="119" spans="1:33"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row>
    <row r="120" spans="1:33"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row>
    <row r="121" spans="1:33"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row>
    <row r="122" spans="1:33"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row>
    <row r="123" spans="1:33"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row>
    <row r="124" spans="1:33"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row>
    <row r="125" spans="1:33"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row>
    <row r="126" spans="1:33"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row>
    <row r="127" spans="1:33"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row>
    <row r="128" spans="1:33"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row>
    <row r="129" spans="1:33"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row>
    <row r="130" spans="1:33"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row>
    <row r="131" spans="1:33"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row>
    <row r="132" spans="1:33" x14ac:dyDescent="0.2">
      <c r="A132" s="4"/>
      <c r="B132" s="4"/>
      <c r="C132" s="4"/>
      <c r="D132" s="4"/>
      <c r="E132" s="4"/>
      <c r="F132" s="4"/>
      <c r="G132" s="4"/>
      <c r="H132" s="4"/>
      <c r="I132" s="4"/>
      <c r="J132" s="4"/>
      <c r="K132" s="4"/>
      <c r="L132" s="4"/>
      <c r="M132" s="4"/>
      <c r="N132" s="4"/>
    </row>
    <row r="133" spans="1:33" x14ac:dyDescent="0.2">
      <c r="A133" s="4"/>
      <c r="B133" s="4"/>
      <c r="C133" s="4"/>
      <c r="D133" s="4"/>
      <c r="E133" s="4"/>
      <c r="F133" s="4"/>
      <c r="G133" s="4"/>
      <c r="H133" s="4"/>
      <c r="I133" s="4"/>
      <c r="J133" s="4"/>
      <c r="K133" s="4"/>
      <c r="L133" s="4"/>
      <c r="M133" s="4"/>
      <c r="N133" s="4"/>
    </row>
    <row r="134" spans="1:33" x14ac:dyDescent="0.2">
      <c r="A134" s="4"/>
      <c r="B134" s="4"/>
      <c r="C134" s="4"/>
      <c r="D134" s="4"/>
      <c r="E134" s="4"/>
      <c r="F134" s="4"/>
      <c r="G134" s="4"/>
      <c r="H134" s="4"/>
      <c r="I134" s="4"/>
      <c r="J134" s="4"/>
      <c r="K134" s="4"/>
      <c r="L134" s="4"/>
      <c r="M134" s="4"/>
      <c r="N134" s="4"/>
    </row>
    <row r="135" spans="1:33" x14ac:dyDescent="0.2">
      <c r="A135" s="4"/>
      <c r="B135" s="4"/>
      <c r="C135" s="4"/>
      <c r="D135" s="4"/>
      <c r="E135" s="4"/>
      <c r="F135" s="4"/>
      <c r="G135" s="4"/>
      <c r="H135" s="4"/>
      <c r="I135" s="4"/>
      <c r="J135" s="4"/>
      <c r="K135" s="4"/>
      <c r="L135" s="4"/>
      <c r="M135" s="4"/>
      <c r="N135" s="4"/>
    </row>
    <row r="136" spans="1:33" x14ac:dyDescent="0.2">
      <c r="A136" s="4"/>
      <c r="B136" s="4"/>
      <c r="C136" s="4"/>
      <c r="D136" s="4"/>
      <c r="E136" s="4"/>
      <c r="F136" s="4"/>
      <c r="G136" s="4"/>
      <c r="H136" s="4"/>
      <c r="I136" s="4"/>
      <c r="J136" s="4"/>
      <c r="K136" s="4"/>
      <c r="L136" s="4"/>
      <c r="M136" s="4"/>
      <c r="N136" s="4"/>
    </row>
    <row r="137" spans="1:33" x14ac:dyDescent="0.2">
      <c r="A137" s="4"/>
      <c r="B137" s="4"/>
      <c r="C137" s="4"/>
      <c r="D137" s="4"/>
      <c r="E137" s="4"/>
      <c r="F137" s="4"/>
      <c r="G137" s="4"/>
      <c r="H137" s="4"/>
      <c r="I137" s="4"/>
      <c r="J137" s="4"/>
      <c r="K137" s="4"/>
      <c r="L137" s="4"/>
      <c r="M137" s="4"/>
      <c r="N137" s="4"/>
    </row>
    <row r="138" spans="1:33" x14ac:dyDescent="0.2">
      <c r="A138" s="4"/>
      <c r="B138" s="4"/>
      <c r="C138" s="4"/>
      <c r="D138" s="4"/>
      <c r="E138" s="4"/>
      <c r="F138" s="4"/>
      <c r="G138" s="4"/>
      <c r="H138" s="4"/>
      <c r="I138" s="4"/>
      <c r="J138" s="4"/>
      <c r="K138" s="4"/>
      <c r="L138" s="4"/>
      <c r="M138" s="4"/>
      <c r="N138" s="4"/>
    </row>
    <row r="139" spans="1:33" x14ac:dyDescent="0.2">
      <c r="A139" s="4"/>
      <c r="B139" s="4"/>
      <c r="C139" s="4"/>
      <c r="D139" s="4"/>
      <c r="E139" s="4"/>
      <c r="F139" s="4"/>
      <c r="G139" s="4"/>
      <c r="H139" s="4"/>
      <c r="I139" s="4"/>
      <c r="J139" s="4"/>
      <c r="K139" s="4"/>
      <c r="L139" s="4"/>
      <c r="M139" s="4"/>
      <c r="N139" s="4"/>
    </row>
    <row r="140" spans="1:33" x14ac:dyDescent="0.2">
      <c r="A140" s="4"/>
      <c r="B140" s="4"/>
      <c r="C140" s="4"/>
      <c r="D140" s="4"/>
      <c r="E140" s="4"/>
      <c r="F140" s="4"/>
      <c r="G140" s="4"/>
      <c r="H140" s="4"/>
      <c r="I140" s="4"/>
      <c r="J140" s="4"/>
      <c r="K140" s="4"/>
      <c r="L140" s="4"/>
      <c r="M140" s="4"/>
      <c r="N140" s="4"/>
    </row>
    <row r="141" spans="1:33" x14ac:dyDescent="0.2">
      <c r="A141" s="4"/>
      <c r="B141" s="4"/>
      <c r="C141" s="4"/>
      <c r="D141" s="4"/>
      <c r="E141" s="4"/>
      <c r="F141" s="4"/>
      <c r="G141" s="4"/>
      <c r="H141" s="4"/>
      <c r="I141" s="4"/>
      <c r="J141" s="4"/>
      <c r="K141" s="4"/>
      <c r="L141" s="4"/>
      <c r="M141" s="4"/>
      <c r="N141" s="4"/>
    </row>
    <row r="142" spans="1:33" x14ac:dyDescent="0.2">
      <c r="A142" s="4"/>
      <c r="B142" s="4"/>
      <c r="C142" s="4"/>
      <c r="D142" s="4"/>
      <c r="E142" s="4"/>
      <c r="F142" s="4"/>
      <c r="G142" s="4"/>
      <c r="H142" s="4"/>
      <c r="I142" s="4"/>
      <c r="J142" s="4"/>
      <c r="K142" s="4"/>
      <c r="L142" s="4"/>
      <c r="M142" s="4"/>
      <c r="N142" s="4"/>
    </row>
    <row r="143" spans="1:33" x14ac:dyDescent="0.2">
      <c r="A143" s="4"/>
      <c r="B143" s="4"/>
      <c r="C143" s="4"/>
      <c r="D143" s="4"/>
      <c r="E143" s="4"/>
      <c r="F143" s="4"/>
      <c r="G143" s="4"/>
      <c r="H143" s="4"/>
      <c r="I143" s="4"/>
      <c r="J143" s="4"/>
      <c r="K143" s="4"/>
      <c r="L143" s="4"/>
      <c r="M143" s="4"/>
      <c r="N143" s="4"/>
    </row>
    <row r="144" spans="1:33" x14ac:dyDescent="0.2">
      <c r="A144" s="4"/>
      <c r="B144" s="4"/>
      <c r="C144" s="4"/>
      <c r="D144" s="4"/>
      <c r="E144" s="4"/>
      <c r="F144" s="4"/>
      <c r="G144" s="4"/>
      <c r="H144" s="4"/>
      <c r="I144" s="4"/>
      <c r="J144" s="4"/>
      <c r="K144" s="4"/>
      <c r="L144" s="4"/>
      <c r="M144" s="4"/>
      <c r="N144" s="4"/>
    </row>
    <row r="145" spans="1:14" x14ac:dyDescent="0.2">
      <c r="A145" s="4"/>
      <c r="B145" s="4"/>
      <c r="C145" s="4"/>
      <c r="D145" s="4"/>
      <c r="E145" s="4"/>
      <c r="F145" s="4"/>
      <c r="G145" s="4"/>
      <c r="H145" s="4"/>
      <c r="I145" s="4"/>
      <c r="J145" s="4"/>
      <c r="K145" s="4"/>
      <c r="L145" s="4"/>
      <c r="M145" s="4"/>
      <c r="N145" s="4"/>
    </row>
    <row r="146" spans="1:14" x14ac:dyDescent="0.2">
      <c r="A146" s="4"/>
      <c r="B146" s="4"/>
      <c r="C146" s="4"/>
      <c r="D146" s="4"/>
      <c r="E146" s="4"/>
      <c r="F146" s="4"/>
      <c r="G146" s="4"/>
      <c r="H146" s="4"/>
      <c r="I146" s="4"/>
      <c r="J146" s="4"/>
      <c r="K146" s="4"/>
      <c r="L146" s="4"/>
      <c r="M146" s="4"/>
      <c r="N146" s="4"/>
    </row>
    <row r="147" spans="1:14" x14ac:dyDescent="0.2">
      <c r="A147" s="4"/>
      <c r="B147" s="4"/>
      <c r="C147" s="4"/>
      <c r="D147" s="4"/>
      <c r="E147" s="4"/>
      <c r="F147" s="4"/>
      <c r="G147" s="4"/>
      <c r="H147" s="4"/>
      <c r="I147" s="4"/>
      <c r="J147" s="4"/>
      <c r="K147" s="4"/>
      <c r="L147" s="4"/>
      <c r="M147" s="4"/>
      <c r="N147" s="4"/>
    </row>
    <row r="148" spans="1:14" x14ac:dyDescent="0.2">
      <c r="A148" s="4"/>
      <c r="B148" s="4"/>
      <c r="C148" s="4"/>
      <c r="D148" s="4"/>
      <c r="E148" s="4"/>
      <c r="F148" s="4"/>
      <c r="G148" s="4"/>
      <c r="H148" s="4"/>
      <c r="I148" s="4"/>
      <c r="J148" s="4"/>
      <c r="K148" s="4"/>
      <c r="L148" s="4"/>
      <c r="M148" s="4"/>
      <c r="N148" s="4"/>
    </row>
    <row r="149" spans="1:14" x14ac:dyDescent="0.2">
      <c r="A149" s="4"/>
      <c r="B149" s="4"/>
      <c r="C149" s="4"/>
      <c r="D149" s="4"/>
      <c r="E149" s="4"/>
      <c r="F149" s="4"/>
      <c r="G149" s="4"/>
      <c r="H149" s="4"/>
      <c r="I149" s="4"/>
      <c r="J149" s="4"/>
      <c r="K149" s="4"/>
      <c r="L149" s="4"/>
      <c r="M149" s="4"/>
      <c r="N149" s="4"/>
    </row>
    <row r="150" spans="1:14" x14ac:dyDescent="0.2">
      <c r="A150" s="4"/>
      <c r="B150" s="4"/>
      <c r="C150" s="4"/>
      <c r="D150" s="4"/>
      <c r="E150" s="4"/>
      <c r="F150" s="4"/>
      <c r="G150" s="4"/>
      <c r="H150" s="4"/>
      <c r="I150" s="4"/>
      <c r="J150" s="4"/>
      <c r="K150" s="4"/>
      <c r="L150" s="4"/>
      <c r="M150" s="4"/>
      <c r="N150" s="4"/>
    </row>
    <row r="151" spans="1:14" x14ac:dyDescent="0.2">
      <c r="A151" s="4"/>
      <c r="B151" s="4"/>
      <c r="C151" s="4"/>
      <c r="D151" s="4"/>
      <c r="E151" s="4"/>
      <c r="F151" s="4"/>
      <c r="G151" s="4"/>
      <c r="H151" s="4"/>
      <c r="I151" s="4"/>
      <c r="J151" s="4"/>
      <c r="K151" s="4"/>
      <c r="L151" s="4"/>
      <c r="M151" s="4"/>
      <c r="N151" s="4"/>
    </row>
    <row r="152" spans="1:14" x14ac:dyDescent="0.2">
      <c r="A152" s="4"/>
      <c r="B152" s="4"/>
      <c r="C152" s="4"/>
      <c r="D152" s="4"/>
      <c r="E152" s="4"/>
      <c r="F152" s="4"/>
      <c r="G152" s="4"/>
      <c r="H152" s="4"/>
      <c r="I152" s="4"/>
      <c r="J152" s="4"/>
      <c r="K152" s="4"/>
      <c r="L152" s="4"/>
      <c r="M152" s="4"/>
      <c r="N152" s="4"/>
    </row>
    <row r="153" spans="1:14" x14ac:dyDescent="0.2">
      <c r="A153" s="4"/>
      <c r="B153" s="4"/>
      <c r="C153" s="4"/>
      <c r="D153" s="4"/>
      <c r="E153" s="4"/>
      <c r="F153" s="4"/>
      <c r="G153" s="4"/>
      <c r="H153" s="4"/>
      <c r="I153" s="4"/>
      <c r="J153" s="4"/>
      <c r="K153" s="4"/>
      <c r="L153" s="4"/>
      <c r="M153" s="4"/>
      <c r="N153" s="4"/>
    </row>
    <row r="154" spans="1:14" x14ac:dyDescent="0.2">
      <c r="A154" s="4"/>
      <c r="B154" s="4"/>
      <c r="C154" s="4"/>
      <c r="D154" s="4"/>
      <c r="E154" s="4"/>
      <c r="F154" s="4"/>
      <c r="G154" s="4"/>
      <c r="H154" s="4"/>
      <c r="I154" s="4"/>
      <c r="J154" s="4"/>
      <c r="K154" s="4"/>
      <c r="L154" s="4"/>
      <c r="M154" s="4"/>
      <c r="N154" s="4"/>
    </row>
    <row r="155" spans="1:14" x14ac:dyDescent="0.2">
      <c r="A155" s="4"/>
      <c r="B155" s="4"/>
      <c r="C155" s="4"/>
      <c r="D155" s="4"/>
      <c r="E155" s="4"/>
      <c r="F155" s="4"/>
      <c r="G155" s="4"/>
      <c r="H155" s="4"/>
      <c r="I155" s="4"/>
      <c r="J155" s="4"/>
      <c r="K155" s="4"/>
      <c r="L155" s="4"/>
      <c r="M155" s="4"/>
      <c r="N155" s="4"/>
    </row>
    <row r="156" spans="1:14" x14ac:dyDescent="0.2">
      <c r="A156" s="4"/>
      <c r="B156" s="4"/>
      <c r="C156" s="4"/>
      <c r="D156" s="4"/>
      <c r="E156" s="4"/>
      <c r="F156" s="4"/>
      <c r="G156" s="4"/>
      <c r="H156" s="4"/>
      <c r="I156" s="4"/>
      <c r="J156" s="4"/>
      <c r="K156" s="4"/>
      <c r="L156" s="4"/>
      <c r="M156" s="4"/>
      <c r="N156" s="4"/>
    </row>
    <row r="157" spans="1:14" x14ac:dyDescent="0.2">
      <c r="A157" s="4"/>
      <c r="B157" s="4"/>
      <c r="C157" s="4"/>
      <c r="D157" s="4"/>
      <c r="E157" s="4"/>
      <c r="F157" s="4"/>
      <c r="G157" s="4"/>
      <c r="H157" s="4"/>
      <c r="I157" s="4"/>
      <c r="J157" s="4"/>
      <c r="K157" s="4"/>
      <c r="L157" s="4"/>
      <c r="M157" s="4"/>
      <c r="N157" s="4"/>
    </row>
    <row r="158" spans="1:14" x14ac:dyDescent="0.2">
      <c r="A158" s="4"/>
      <c r="B158" s="4"/>
      <c r="C158" s="4"/>
      <c r="D158" s="4"/>
      <c r="E158" s="4"/>
      <c r="F158" s="4"/>
      <c r="G158" s="4"/>
      <c r="H158" s="4"/>
      <c r="I158" s="4"/>
      <c r="J158" s="4"/>
      <c r="K158" s="4"/>
      <c r="L158" s="4"/>
      <c r="M158" s="4"/>
      <c r="N158" s="4"/>
    </row>
    <row r="159" spans="1:14" x14ac:dyDescent="0.2">
      <c r="A159" s="4"/>
      <c r="B159" s="4"/>
      <c r="C159" s="4"/>
      <c r="D159" s="4"/>
      <c r="E159" s="4"/>
      <c r="F159" s="4"/>
      <c r="G159" s="4"/>
      <c r="H159" s="4"/>
      <c r="I159" s="4"/>
      <c r="J159" s="4"/>
      <c r="K159" s="4"/>
      <c r="L159" s="4"/>
      <c r="M159" s="4"/>
      <c r="N159" s="4"/>
    </row>
    <row r="160" spans="1:14" x14ac:dyDescent="0.2">
      <c r="A160" s="4"/>
      <c r="B160" s="4"/>
      <c r="C160" s="4"/>
      <c r="D160" s="4"/>
      <c r="E160" s="4"/>
      <c r="F160" s="4"/>
      <c r="G160" s="4"/>
      <c r="H160" s="4"/>
      <c r="I160" s="4"/>
      <c r="J160" s="4"/>
      <c r="K160" s="4"/>
      <c r="L160" s="4"/>
      <c r="M160" s="4"/>
      <c r="N160" s="4"/>
    </row>
    <row r="161" spans="1:14" x14ac:dyDescent="0.2">
      <c r="A161" s="4"/>
      <c r="B161" s="4"/>
      <c r="C161" s="4"/>
      <c r="D161" s="4"/>
      <c r="E161" s="4"/>
      <c r="F161" s="4"/>
      <c r="G161" s="4"/>
      <c r="H161" s="4"/>
      <c r="I161" s="4"/>
      <c r="J161" s="4"/>
      <c r="K161" s="4"/>
      <c r="L161" s="4"/>
      <c r="M161" s="4"/>
      <c r="N161" s="4"/>
    </row>
    <row r="162" spans="1:14" x14ac:dyDescent="0.2">
      <c r="A162" s="4"/>
      <c r="B162" s="4"/>
      <c r="C162" s="4"/>
      <c r="D162" s="4"/>
      <c r="E162" s="4"/>
      <c r="F162" s="4"/>
      <c r="G162" s="4"/>
      <c r="H162" s="4"/>
      <c r="I162" s="4"/>
      <c r="J162" s="4"/>
      <c r="K162" s="4"/>
      <c r="L162" s="4"/>
      <c r="M162" s="4"/>
      <c r="N162" s="4"/>
    </row>
    <row r="163" spans="1:14" x14ac:dyDescent="0.2">
      <c r="A163" s="4"/>
      <c r="B163" s="4"/>
      <c r="C163" s="4"/>
      <c r="D163" s="4"/>
      <c r="E163" s="4"/>
      <c r="F163" s="4"/>
      <c r="G163" s="4"/>
      <c r="H163" s="4"/>
      <c r="I163" s="4"/>
      <c r="J163" s="4"/>
      <c r="K163" s="4"/>
      <c r="L163" s="4"/>
      <c r="M163" s="4"/>
      <c r="N163" s="4"/>
    </row>
    <row r="164" spans="1:14" x14ac:dyDescent="0.2">
      <c r="A164" s="4"/>
      <c r="B164" s="4"/>
      <c r="C164" s="4"/>
      <c r="D164" s="4"/>
      <c r="E164" s="4"/>
      <c r="F164" s="4"/>
      <c r="G164" s="4"/>
      <c r="H164" s="4"/>
      <c r="I164" s="4"/>
      <c r="J164" s="4"/>
      <c r="K164" s="4"/>
      <c r="L164" s="4"/>
      <c r="M164" s="4"/>
      <c r="N164" s="4"/>
    </row>
    <row r="165" spans="1:14" x14ac:dyDescent="0.2">
      <c r="A165" s="4"/>
      <c r="B165" s="4"/>
      <c r="C165" s="4"/>
      <c r="D165" s="4"/>
      <c r="E165" s="4"/>
      <c r="F165" s="4"/>
      <c r="G165" s="4"/>
      <c r="H165" s="4"/>
      <c r="I165" s="4"/>
      <c r="J165" s="4"/>
      <c r="K165" s="4"/>
      <c r="L165" s="4"/>
      <c r="M165" s="4"/>
      <c r="N165" s="4"/>
    </row>
    <row r="166" spans="1:14" x14ac:dyDescent="0.2">
      <c r="A166" s="4"/>
      <c r="B166" s="4"/>
      <c r="C166" s="4"/>
      <c r="D166" s="4"/>
      <c r="E166" s="4"/>
      <c r="F166" s="4"/>
      <c r="G166" s="4"/>
      <c r="H166" s="4"/>
      <c r="I166" s="4"/>
      <c r="J166" s="4"/>
      <c r="K166" s="4"/>
      <c r="L166" s="4"/>
      <c r="M166" s="4"/>
      <c r="N166" s="4"/>
    </row>
    <row r="167" spans="1:14" x14ac:dyDescent="0.2">
      <c r="A167" s="4"/>
      <c r="B167" s="4"/>
      <c r="C167" s="4"/>
      <c r="D167" s="4"/>
      <c r="E167" s="4"/>
      <c r="F167" s="4"/>
      <c r="G167" s="4"/>
      <c r="H167" s="4"/>
      <c r="I167" s="4"/>
      <c r="J167" s="4"/>
      <c r="K167" s="4"/>
      <c r="L167" s="4"/>
      <c r="M167" s="4"/>
      <c r="N167" s="4"/>
    </row>
    <row r="168" spans="1:14" x14ac:dyDescent="0.2">
      <c r="A168" s="4"/>
      <c r="B168" s="4"/>
      <c r="C168" s="4"/>
      <c r="D168" s="4"/>
      <c r="E168" s="4"/>
      <c r="F168" s="4"/>
      <c r="G168" s="4"/>
      <c r="H168" s="4"/>
      <c r="I168" s="4"/>
      <c r="J168" s="4"/>
      <c r="K168" s="4"/>
      <c r="L168" s="4"/>
      <c r="M168" s="4"/>
      <c r="N168" s="4"/>
    </row>
    <row r="169" spans="1:14" x14ac:dyDescent="0.2">
      <c r="A169" s="4"/>
      <c r="B169" s="4"/>
      <c r="C169" s="4"/>
      <c r="D169" s="4"/>
      <c r="E169" s="4"/>
      <c r="F169" s="4"/>
      <c r="G169" s="4"/>
      <c r="H169" s="4"/>
      <c r="I169" s="4"/>
      <c r="J169" s="4"/>
      <c r="K169" s="4"/>
      <c r="L169" s="4"/>
      <c r="M169" s="4"/>
      <c r="N169" s="4"/>
    </row>
    <row r="170" spans="1:14" x14ac:dyDescent="0.2">
      <c r="A170" s="4"/>
      <c r="B170" s="4"/>
      <c r="C170" s="4"/>
      <c r="D170" s="4"/>
      <c r="E170" s="4"/>
      <c r="F170" s="4"/>
      <c r="G170" s="4"/>
      <c r="H170" s="4"/>
      <c r="I170" s="4"/>
      <c r="J170" s="4"/>
      <c r="K170" s="4"/>
      <c r="L170" s="4"/>
      <c r="M170" s="4"/>
      <c r="N170" s="4"/>
    </row>
    <row r="171" spans="1:14" x14ac:dyDescent="0.2">
      <c r="A171" s="4"/>
      <c r="B171" s="4"/>
      <c r="C171" s="4"/>
      <c r="D171" s="4"/>
      <c r="E171" s="4"/>
      <c r="F171" s="4"/>
      <c r="G171" s="4"/>
      <c r="H171" s="4"/>
      <c r="I171" s="4"/>
      <c r="J171" s="4"/>
      <c r="K171" s="4"/>
      <c r="L171" s="4"/>
      <c r="M171" s="4"/>
      <c r="N171" s="4"/>
    </row>
    <row r="172" spans="1:14" x14ac:dyDescent="0.2">
      <c r="A172" s="4"/>
      <c r="B172" s="4"/>
      <c r="C172" s="4"/>
      <c r="D172" s="4"/>
      <c r="E172" s="4"/>
      <c r="F172" s="4"/>
      <c r="G172" s="4"/>
      <c r="H172" s="4"/>
      <c r="I172" s="4"/>
      <c r="J172" s="4"/>
      <c r="K172" s="4"/>
      <c r="L172" s="4"/>
      <c r="M172" s="4"/>
      <c r="N172" s="4"/>
    </row>
    <row r="173" spans="1:14" x14ac:dyDescent="0.2">
      <c r="A173" s="4"/>
      <c r="B173" s="4"/>
      <c r="C173" s="4"/>
      <c r="D173" s="4"/>
      <c r="E173" s="4"/>
      <c r="F173" s="4"/>
      <c r="G173" s="4"/>
      <c r="H173" s="4"/>
      <c r="I173" s="4"/>
      <c r="J173" s="4"/>
      <c r="K173" s="4"/>
      <c r="L173" s="4"/>
      <c r="M173" s="4"/>
      <c r="N173" s="4"/>
    </row>
    <row r="174" spans="1:14" x14ac:dyDescent="0.2">
      <c r="A174" s="4"/>
      <c r="B174" s="4"/>
      <c r="C174" s="4"/>
      <c r="D174" s="4"/>
      <c r="E174" s="4"/>
      <c r="F174" s="4"/>
      <c r="G174" s="4"/>
      <c r="H174" s="4"/>
      <c r="I174" s="4"/>
      <c r="J174" s="4"/>
      <c r="K174" s="4"/>
      <c r="L174" s="4"/>
      <c r="M174" s="4"/>
      <c r="N174" s="4"/>
    </row>
    <row r="175" spans="1:14" x14ac:dyDescent="0.2">
      <c r="A175" s="4"/>
      <c r="B175" s="4"/>
      <c r="C175" s="4"/>
      <c r="D175" s="4"/>
      <c r="E175" s="4"/>
      <c r="F175" s="4"/>
      <c r="G175" s="4"/>
      <c r="H175" s="4"/>
      <c r="I175" s="4"/>
      <c r="J175" s="4"/>
      <c r="K175" s="4"/>
      <c r="L175" s="4"/>
      <c r="M175" s="4"/>
      <c r="N175" s="4"/>
    </row>
    <row r="176" spans="1:14" x14ac:dyDescent="0.2">
      <c r="A176" s="4"/>
      <c r="B176" s="4"/>
      <c r="C176" s="4"/>
      <c r="D176" s="4"/>
      <c r="E176" s="4"/>
      <c r="F176" s="4"/>
      <c r="G176" s="4"/>
      <c r="H176" s="4"/>
      <c r="I176" s="4"/>
      <c r="J176" s="4"/>
      <c r="K176" s="4"/>
      <c r="L176" s="4"/>
      <c r="M176" s="4"/>
      <c r="N176" s="4"/>
    </row>
    <row r="177" spans="1:14" x14ac:dyDescent="0.2">
      <c r="A177" s="4"/>
      <c r="B177" s="4"/>
      <c r="C177" s="4"/>
      <c r="D177" s="4"/>
      <c r="E177" s="4"/>
      <c r="F177" s="4"/>
      <c r="G177" s="4"/>
      <c r="H177" s="4"/>
      <c r="I177" s="4"/>
      <c r="J177" s="4"/>
      <c r="K177" s="4"/>
      <c r="L177" s="4"/>
      <c r="M177" s="4"/>
      <c r="N177" s="4"/>
    </row>
    <row r="178" spans="1:14" x14ac:dyDescent="0.2">
      <c r="A178" s="4"/>
      <c r="B178" s="4"/>
      <c r="C178" s="4"/>
      <c r="D178" s="4"/>
      <c r="E178" s="4"/>
      <c r="F178" s="4"/>
      <c r="G178" s="4"/>
      <c r="H178" s="4"/>
      <c r="I178" s="4"/>
      <c r="J178" s="4"/>
      <c r="K178" s="4"/>
      <c r="L178" s="4"/>
      <c r="M178" s="4"/>
      <c r="N178" s="4"/>
    </row>
    <row r="179" spans="1:14" x14ac:dyDescent="0.2">
      <c r="A179" s="4"/>
      <c r="B179" s="4"/>
      <c r="C179" s="4"/>
      <c r="D179" s="4"/>
      <c r="E179" s="4"/>
      <c r="F179" s="4"/>
      <c r="G179" s="4"/>
      <c r="H179" s="4"/>
      <c r="I179" s="4"/>
      <c r="J179" s="4"/>
      <c r="K179" s="4"/>
      <c r="L179" s="4"/>
      <c r="M179" s="4"/>
      <c r="N179" s="4"/>
    </row>
    <row r="180" spans="1:14" x14ac:dyDescent="0.2">
      <c r="A180" s="4"/>
      <c r="B180" s="4"/>
      <c r="C180" s="4"/>
      <c r="D180" s="4"/>
      <c r="E180" s="4"/>
      <c r="F180" s="4"/>
      <c r="G180" s="4"/>
      <c r="H180" s="4"/>
      <c r="I180" s="4"/>
      <c r="J180" s="4"/>
      <c r="K180" s="4"/>
      <c r="L180" s="4"/>
      <c r="M180" s="4"/>
      <c r="N180" s="4"/>
    </row>
    <row r="181" spans="1:14" x14ac:dyDescent="0.2">
      <c r="A181" s="4"/>
      <c r="B181" s="4"/>
      <c r="C181" s="4"/>
      <c r="D181" s="4"/>
      <c r="E181" s="4"/>
      <c r="F181" s="4"/>
      <c r="G181" s="4"/>
      <c r="H181" s="4"/>
      <c r="I181" s="4"/>
      <c r="J181" s="4"/>
      <c r="K181" s="4"/>
      <c r="L181" s="4"/>
      <c r="M181" s="4"/>
      <c r="N181" s="4"/>
    </row>
    <row r="182" spans="1:14" x14ac:dyDescent="0.2">
      <c r="A182" s="4"/>
      <c r="B182" s="4"/>
      <c r="C182" s="4"/>
      <c r="D182" s="4"/>
      <c r="E182" s="4"/>
      <c r="F182" s="4"/>
      <c r="G182" s="4"/>
      <c r="H182" s="4"/>
      <c r="I182" s="4"/>
      <c r="J182" s="4"/>
      <c r="K182" s="4"/>
      <c r="L182" s="4"/>
      <c r="M182" s="4"/>
      <c r="N182" s="4"/>
    </row>
    <row r="183" spans="1:14" x14ac:dyDescent="0.2">
      <c r="A183" s="4"/>
      <c r="B183" s="4"/>
      <c r="C183" s="4"/>
      <c r="D183" s="4"/>
      <c r="E183" s="4"/>
      <c r="F183" s="4"/>
      <c r="G183" s="4"/>
      <c r="H183" s="4"/>
      <c r="I183" s="4"/>
      <c r="J183" s="4"/>
      <c r="K183" s="4"/>
      <c r="L183" s="4"/>
      <c r="M183" s="4"/>
      <c r="N183" s="4"/>
    </row>
    <row r="184" spans="1:14" x14ac:dyDescent="0.2">
      <c r="A184" s="4"/>
      <c r="B184" s="4"/>
      <c r="C184" s="4"/>
      <c r="D184" s="4"/>
      <c r="E184" s="4"/>
      <c r="F184" s="4"/>
      <c r="G184" s="4"/>
      <c r="H184" s="4"/>
      <c r="I184" s="4"/>
      <c r="J184" s="4"/>
      <c r="K184" s="4"/>
      <c r="L184" s="4"/>
      <c r="M184" s="4"/>
      <c r="N184" s="4"/>
    </row>
    <row r="185" spans="1:14" x14ac:dyDescent="0.2">
      <c r="A185" s="4"/>
      <c r="B185" s="4"/>
      <c r="C185" s="4"/>
      <c r="D185" s="4"/>
      <c r="E185" s="4"/>
      <c r="F185" s="4"/>
      <c r="G185" s="4"/>
      <c r="H185" s="4"/>
      <c r="I185" s="4"/>
      <c r="J185" s="4"/>
      <c r="K185" s="4"/>
      <c r="L185" s="4"/>
      <c r="M185" s="4"/>
      <c r="N185" s="4"/>
    </row>
    <row r="186" spans="1:14" x14ac:dyDescent="0.2">
      <c r="A186" s="4"/>
      <c r="B186" s="4"/>
      <c r="C186" s="4"/>
      <c r="D186" s="4"/>
      <c r="E186" s="4"/>
      <c r="F186" s="4"/>
      <c r="G186" s="4"/>
      <c r="H186" s="4"/>
      <c r="I186" s="4"/>
      <c r="J186" s="4"/>
      <c r="K186" s="4"/>
      <c r="L186" s="4"/>
      <c r="M186" s="4"/>
      <c r="N186" s="4"/>
    </row>
    <row r="187" spans="1:14" x14ac:dyDescent="0.2">
      <c r="A187" s="4"/>
      <c r="B187" s="4"/>
      <c r="C187" s="4"/>
      <c r="D187" s="4"/>
      <c r="E187" s="4"/>
      <c r="F187" s="4"/>
      <c r="G187" s="4"/>
      <c r="H187" s="4"/>
      <c r="I187" s="4"/>
      <c r="J187" s="4"/>
      <c r="K187" s="4"/>
      <c r="L187" s="4"/>
      <c r="M187" s="4"/>
      <c r="N187" s="4"/>
    </row>
    <row r="188" spans="1:14" x14ac:dyDescent="0.2">
      <c r="A188" s="4"/>
      <c r="B188" s="4"/>
      <c r="C188" s="4"/>
      <c r="D188" s="4"/>
      <c r="E188" s="4"/>
      <c r="F188" s="4"/>
      <c r="G188" s="4"/>
      <c r="H188" s="4"/>
      <c r="I188" s="4"/>
      <c r="J188" s="4"/>
      <c r="K188" s="4"/>
      <c r="L188" s="4"/>
      <c r="M188" s="4"/>
      <c r="N188" s="4"/>
    </row>
    <row r="189" spans="1:14" x14ac:dyDescent="0.2">
      <c r="A189" s="4"/>
      <c r="B189" s="4"/>
      <c r="C189" s="4"/>
      <c r="D189" s="4"/>
      <c r="E189" s="4"/>
      <c r="F189" s="4"/>
      <c r="G189" s="4"/>
      <c r="H189" s="4"/>
      <c r="I189" s="4"/>
      <c r="J189" s="4"/>
      <c r="K189" s="4"/>
      <c r="L189" s="4"/>
      <c r="M189" s="4"/>
      <c r="N189" s="4"/>
    </row>
    <row r="190" spans="1:14" x14ac:dyDescent="0.2">
      <c r="A190" s="4"/>
      <c r="B190" s="4"/>
      <c r="C190" s="4"/>
      <c r="D190" s="4"/>
      <c r="E190" s="4"/>
      <c r="F190" s="4"/>
      <c r="G190" s="4"/>
      <c r="H190" s="4"/>
      <c r="I190" s="4"/>
      <c r="J190" s="4"/>
      <c r="K190" s="4"/>
      <c r="L190" s="4"/>
      <c r="M190" s="4"/>
      <c r="N190" s="4"/>
    </row>
    <row r="191" spans="1:14" x14ac:dyDescent="0.2">
      <c r="A191" s="4"/>
      <c r="B191" s="4"/>
      <c r="C191" s="4"/>
      <c r="D191" s="4"/>
      <c r="E191" s="4"/>
      <c r="F191" s="4"/>
      <c r="G191" s="4"/>
      <c r="H191" s="4"/>
      <c r="I191" s="4"/>
      <c r="J191" s="4"/>
      <c r="K191" s="4"/>
      <c r="L191" s="4"/>
      <c r="M191" s="4"/>
      <c r="N191" s="4"/>
    </row>
    <row r="192" spans="1:14" x14ac:dyDescent="0.2">
      <c r="A192" s="4"/>
      <c r="B192" s="4"/>
      <c r="C192" s="4"/>
      <c r="D192" s="4"/>
      <c r="E192" s="4"/>
      <c r="F192" s="4"/>
      <c r="G192" s="4"/>
      <c r="H192" s="4"/>
      <c r="I192" s="4"/>
      <c r="J192" s="4"/>
      <c r="K192" s="4"/>
      <c r="L192" s="4"/>
      <c r="M192" s="4"/>
      <c r="N192" s="4"/>
    </row>
    <row r="193" spans="1:14" x14ac:dyDescent="0.2">
      <c r="A193" s="4"/>
      <c r="B193" s="4"/>
      <c r="C193" s="4"/>
      <c r="D193" s="4"/>
      <c r="E193" s="4"/>
      <c r="F193" s="4"/>
      <c r="G193" s="4"/>
      <c r="H193" s="4"/>
      <c r="I193" s="4"/>
      <c r="J193" s="4"/>
      <c r="K193" s="4"/>
      <c r="L193" s="4"/>
      <c r="M193" s="4"/>
      <c r="N193" s="4"/>
    </row>
    <row r="194" spans="1:14" x14ac:dyDescent="0.2">
      <c r="A194" s="4"/>
      <c r="B194" s="4"/>
      <c r="C194" s="4"/>
      <c r="D194" s="4"/>
      <c r="E194" s="4"/>
      <c r="F194" s="4"/>
      <c r="G194" s="4"/>
      <c r="H194" s="4"/>
      <c r="I194" s="4"/>
      <c r="J194" s="4"/>
      <c r="K194" s="4"/>
      <c r="L194" s="4"/>
      <c r="M194" s="4"/>
      <c r="N194" s="4"/>
    </row>
    <row r="195" spans="1:14" x14ac:dyDescent="0.2">
      <c r="A195" s="4"/>
      <c r="B195" s="4"/>
      <c r="C195" s="4"/>
      <c r="D195" s="4"/>
      <c r="E195" s="4"/>
      <c r="F195" s="4"/>
      <c r="G195" s="4"/>
      <c r="H195" s="4"/>
      <c r="I195" s="4"/>
      <c r="J195" s="4"/>
      <c r="K195" s="4"/>
      <c r="L195" s="4"/>
      <c r="M195" s="4"/>
      <c r="N195" s="4"/>
    </row>
    <row r="196" spans="1:14" x14ac:dyDescent="0.2">
      <c r="A196" s="4"/>
      <c r="B196" s="4"/>
      <c r="C196" s="4"/>
      <c r="D196" s="4"/>
      <c r="E196" s="4"/>
      <c r="F196" s="4"/>
      <c r="G196" s="4"/>
      <c r="H196" s="4"/>
      <c r="I196" s="4"/>
      <c r="J196" s="4"/>
      <c r="K196" s="4"/>
      <c r="L196" s="4"/>
      <c r="M196" s="4"/>
      <c r="N196" s="4"/>
    </row>
    <row r="197" spans="1:14" x14ac:dyDescent="0.2">
      <c r="A197" s="4"/>
      <c r="B197" s="4"/>
      <c r="C197" s="4"/>
      <c r="D197" s="4"/>
      <c r="E197" s="4"/>
      <c r="F197" s="4"/>
      <c r="G197" s="4"/>
      <c r="H197" s="4"/>
      <c r="I197" s="4"/>
      <c r="J197" s="4"/>
      <c r="K197" s="4"/>
      <c r="L197" s="4"/>
      <c r="M197" s="4"/>
      <c r="N197" s="4"/>
    </row>
    <row r="198" spans="1:14" x14ac:dyDescent="0.2">
      <c r="A198" s="4"/>
      <c r="B198" s="4"/>
      <c r="C198" s="4"/>
      <c r="D198" s="4"/>
      <c r="E198" s="4"/>
      <c r="F198" s="4"/>
      <c r="G198" s="4"/>
      <c r="H198" s="4"/>
      <c r="I198" s="4"/>
      <c r="J198" s="4"/>
      <c r="K198" s="4"/>
      <c r="L198" s="4"/>
      <c r="M198" s="4"/>
      <c r="N198" s="4"/>
    </row>
    <row r="199" spans="1:14" x14ac:dyDescent="0.2">
      <c r="A199" s="4"/>
      <c r="B199" s="4"/>
      <c r="C199" s="4"/>
      <c r="D199" s="4"/>
      <c r="E199" s="4"/>
      <c r="F199" s="4"/>
      <c r="G199" s="4"/>
      <c r="H199" s="4"/>
      <c r="I199" s="4"/>
      <c r="J199" s="4"/>
      <c r="K199" s="4"/>
      <c r="L199" s="4"/>
      <c r="M199" s="4"/>
      <c r="N199" s="4"/>
    </row>
    <row r="200" spans="1:14" x14ac:dyDescent="0.2">
      <c r="A200" s="4"/>
      <c r="B200" s="4"/>
      <c r="C200" s="4"/>
      <c r="D200" s="4"/>
      <c r="E200" s="4"/>
      <c r="F200" s="4"/>
      <c r="G200" s="4"/>
      <c r="H200" s="4"/>
      <c r="I200" s="4"/>
      <c r="J200" s="4"/>
      <c r="K200" s="4"/>
      <c r="L200" s="4"/>
      <c r="M200" s="4"/>
      <c r="N200" s="4"/>
    </row>
    <row r="201" spans="1:14" x14ac:dyDescent="0.2">
      <c r="A201" s="4"/>
      <c r="B201" s="4"/>
      <c r="C201" s="4"/>
      <c r="D201" s="4"/>
      <c r="E201" s="4"/>
      <c r="F201" s="4"/>
      <c r="G201" s="4"/>
      <c r="H201" s="4"/>
      <c r="I201" s="4"/>
      <c r="J201" s="4"/>
      <c r="K201" s="4"/>
      <c r="L201" s="4"/>
      <c r="M201" s="4"/>
      <c r="N201" s="4"/>
    </row>
    <row r="202" spans="1:14" x14ac:dyDescent="0.2">
      <c r="A202" s="4"/>
      <c r="B202" s="4"/>
      <c r="C202" s="4"/>
      <c r="D202" s="4"/>
      <c r="E202" s="4"/>
      <c r="F202" s="4"/>
      <c r="G202" s="4"/>
      <c r="H202" s="4"/>
      <c r="I202" s="4"/>
      <c r="J202" s="4"/>
      <c r="K202" s="4"/>
      <c r="L202" s="4"/>
      <c r="M202" s="4"/>
      <c r="N202" s="4"/>
    </row>
    <row r="203" spans="1:14" x14ac:dyDescent="0.2">
      <c r="A203" s="4"/>
      <c r="B203" s="4"/>
      <c r="C203" s="4"/>
      <c r="D203" s="4"/>
      <c r="E203" s="4"/>
      <c r="F203" s="4"/>
      <c r="G203" s="4"/>
      <c r="H203" s="4"/>
      <c r="I203" s="4"/>
      <c r="J203" s="4"/>
      <c r="K203" s="4"/>
      <c r="L203" s="4"/>
      <c r="M203" s="4"/>
      <c r="N203" s="4"/>
    </row>
    <row r="204" spans="1:14" x14ac:dyDescent="0.2">
      <c r="A204" s="4"/>
      <c r="B204" s="4"/>
      <c r="C204" s="4"/>
      <c r="D204" s="4"/>
      <c r="E204" s="4"/>
      <c r="F204" s="4"/>
      <c r="G204" s="4"/>
      <c r="H204" s="4"/>
      <c r="I204" s="4"/>
      <c r="J204" s="4"/>
      <c r="K204" s="4"/>
      <c r="L204" s="4"/>
      <c r="M204" s="4"/>
      <c r="N204" s="4"/>
    </row>
    <row r="205" spans="1:14" x14ac:dyDescent="0.2">
      <c r="A205" s="4"/>
      <c r="B205" s="4"/>
      <c r="C205" s="4"/>
      <c r="D205" s="4"/>
      <c r="E205" s="4"/>
      <c r="F205" s="4"/>
      <c r="G205" s="4"/>
      <c r="H205" s="4"/>
      <c r="I205" s="4"/>
      <c r="J205" s="4"/>
      <c r="K205" s="4"/>
      <c r="L205" s="4"/>
      <c r="M205" s="4"/>
      <c r="N205" s="4"/>
    </row>
    <row r="206" spans="1:14" x14ac:dyDescent="0.2">
      <c r="A206" s="4"/>
      <c r="B206" s="4"/>
      <c r="C206" s="4"/>
      <c r="D206" s="4"/>
      <c r="E206" s="4"/>
      <c r="F206" s="4"/>
      <c r="G206" s="4"/>
      <c r="H206" s="4"/>
      <c r="I206" s="4"/>
      <c r="J206" s="4"/>
      <c r="K206" s="4"/>
      <c r="L206" s="4"/>
      <c r="M206" s="4"/>
      <c r="N206" s="4"/>
    </row>
    <row r="207" spans="1:14" x14ac:dyDescent="0.2">
      <c r="A207" s="4"/>
      <c r="B207" s="4"/>
      <c r="C207" s="4"/>
      <c r="D207" s="4"/>
      <c r="E207" s="4"/>
      <c r="F207" s="4"/>
      <c r="G207" s="4"/>
      <c r="H207" s="4"/>
      <c r="I207" s="4"/>
      <c r="J207" s="4"/>
      <c r="K207" s="4"/>
      <c r="L207" s="4"/>
      <c r="M207" s="4"/>
      <c r="N207" s="4"/>
    </row>
    <row r="208" spans="1:14" x14ac:dyDescent="0.2">
      <c r="A208" s="4"/>
      <c r="B208" s="4"/>
      <c r="C208" s="4"/>
      <c r="D208" s="4"/>
      <c r="E208" s="4"/>
      <c r="F208" s="4"/>
      <c r="G208" s="4"/>
      <c r="H208" s="4"/>
      <c r="I208" s="4"/>
      <c r="J208" s="4"/>
      <c r="K208" s="4"/>
      <c r="L208" s="4"/>
      <c r="M208" s="4"/>
      <c r="N208" s="4"/>
    </row>
    <row r="209" spans="1:14" x14ac:dyDescent="0.2">
      <c r="A209" s="4"/>
      <c r="B209" s="4"/>
      <c r="C209" s="4"/>
      <c r="D209" s="4"/>
      <c r="E209" s="4"/>
      <c r="F209" s="4"/>
      <c r="G209" s="4"/>
      <c r="H209" s="4"/>
      <c r="I209" s="4"/>
      <c r="J209" s="4"/>
      <c r="K209" s="4"/>
      <c r="L209" s="4"/>
      <c r="M209" s="4"/>
      <c r="N209" s="4"/>
    </row>
    <row r="210" spans="1:14" x14ac:dyDescent="0.2">
      <c r="A210" s="4"/>
      <c r="B210" s="4"/>
      <c r="C210" s="4"/>
      <c r="D210" s="4"/>
      <c r="E210" s="4"/>
      <c r="F210" s="4"/>
      <c r="G210" s="4"/>
      <c r="H210" s="4"/>
      <c r="I210" s="4"/>
      <c r="J210" s="4"/>
      <c r="K210" s="4"/>
      <c r="L210" s="4"/>
      <c r="M210" s="4"/>
      <c r="N210" s="4"/>
    </row>
    <row r="211" spans="1:14" x14ac:dyDescent="0.2">
      <c r="A211" s="4"/>
      <c r="B211" s="4"/>
      <c r="C211" s="4"/>
      <c r="D211" s="4"/>
      <c r="E211" s="4"/>
      <c r="F211" s="4"/>
      <c r="G211" s="4"/>
      <c r="H211" s="4"/>
      <c r="I211" s="4"/>
      <c r="J211" s="4"/>
      <c r="K211" s="4"/>
      <c r="L211" s="4"/>
      <c r="M211" s="4"/>
      <c r="N211" s="4"/>
    </row>
    <row r="212" spans="1:14" x14ac:dyDescent="0.2">
      <c r="A212" s="4"/>
      <c r="B212" s="4"/>
      <c r="C212" s="4"/>
      <c r="D212" s="4"/>
      <c r="E212" s="4"/>
      <c r="F212" s="4"/>
      <c r="G212" s="4"/>
      <c r="H212" s="4"/>
      <c r="I212" s="4"/>
      <c r="J212" s="4"/>
      <c r="K212" s="4"/>
      <c r="L212" s="4"/>
      <c r="M212" s="4"/>
      <c r="N212" s="4"/>
    </row>
    <row r="213" spans="1:14" x14ac:dyDescent="0.2">
      <c r="A213" s="4"/>
      <c r="B213" s="4"/>
      <c r="C213" s="4"/>
      <c r="D213" s="4"/>
      <c r="E213" s="4"/>
      <c r="F213" s="4"/>
      <c r="G213" s="4"/>
      <c r="H213" s="4"/>
      <c r="I213" s="4"/>
      <c r="J213" s="4"/>
      <c r="K213" s="4"/>
      <c r="L213" s="4"/>
      <c r="M213" s="4"/>
      <c r="N213" s="4"/>
    </row>
    <row r="214" spans="1:14" x14ac:dyDescent="0.2">
      <c r="A214" s="4"/>
      <c r="B214" s="4"/>
      <c r="C214" s="4"/>
      <c r="D214" s="4"/>
      <c r="E214" s="4"/>
      <c r="F214" s="4"/>
      <c r="G214" s="4"/>
      <c r="H214" s="4"/>
      <c r="I214" s="4"/>
      <c r="J214" s="4"/>
      <c r="K214" s="4"/>
      <c r="L214" s="4"/>
      <c r="M214" s="4"/>
      <c r="N214" s="4"/>
    </row>
    <row r="215" spans="1:14" x14ac:dyDescent="0.2">
      <c r="A215" s="4"/>
      <c r="B215" s="4"/>
      <c r="C215" s="4"/>
      <c r="D215" s="4"/>
      <c r="E215" s="4"/>
      <c r="F215" s="4"/>
      <c r="G215" s="4"/>
      <c r="H215" s="4"/>
      <c r="I215" s="4"/>
      <c r="J215" s="4"/>
      <c r="K215" s="4"/>
      <c r="L215" s="4"/>
      <c r="M215" s="4"/>
      <c r="N215" s="4"/>
    </row>
    <row r="216" spans="1:14" x14ac:dyDescent="0.2">
      <c r="A216" s="4"/>
      <c r="B216" s="4"/>
      <c r="C216" s="4"/>
      <c r="D216" s="4"/>
      <c r="E216" s="4"/>
      <c r="F216" s="4"/>
      <c r="G216" s="4"/>
      <c r="H216" s="4"/>
      <c r="I216" s="4"/>
      <c r="J216" s="4"/>
      <c r="K216" s="4"/>
      <c r="L216" s="4"/>
      <c r="M216" s="4"/>
      <c r="N216" s="4"/>
    </row>
    <row r="217" spans="1:14" x14ac:dyDescent="0.2">
      <c r="A217" s="4"/>
      <c r="B217" s="4"/>
      <c r="C217" s="4"/>
      <c r="D217" s="4"/>
      <c r="E217" s="4"/>
      <c r="F217" s="4"/>
      <c r="G217" s="4"/>
      <c r="H217" s="4"/>
      <c r="I217" s="4"/>
      <c r="J217" s="4"/>
      <c r="K217" s="4"/>
      <c r="L217" s="4"/>
      <c r="M217" s="4"/>
      <c r="N217" s="4"/>
    </row>
    <row r="218" spans="1:14" x14ac:dyDescent="0.2">
      <c r="A218" s="4"/>
      <c r="B218" s="4"/>
      <c r="C218" s="4"/>
      <c r="D218" s="4"/>
      <c r="E218" s="4"/>
      <c r="F218" s="4"/>
      <c r="G218" s="4"/>
      <c r="H218" s="4"/>
      <c r="I218" s="4"/>
      <c r="J218" s="4"/>
      <c r="K218" s="4"/>
      <c r="L218" s="4"/>
      <c r="M218" s="4"/>
      <c r="N218" s="4"/>
    </row>
    <row r="219" spans="1:14" x14ac:dyDescent="0.2">
      <c r="A219" s="4"/>
      <c r="B219" s="4"/>
      <c r="C219" s="4"/>
      <c r="D219" s="4"/>
      <c r="E219" s="4"/>
      <c r="F219" s="4"/>
      <c r="G219" s="4"/>
      <c r="H219" s="4"/>
      <c r="I219" s="4"/>
      <c r="J219" s="4"/>
      <c r="K219" s="4"/>
      <c r="L219" s="4"/>
      <c r="M219" s="4"/>
      <c r="N219" s="4"/>
    </row>
    <row r="220" spans="1:14" x14ac:dyDescent="0.2">
      <c r="A220" s="4"/>
      <c r="B220" s="4"/>
      <c r="C220" s="4"/>
      <c r="D220" s="4"/>
      <c r="E220" s="4"/>
      <c r="F220" s="4"/>
      <c r="G220" s="4"/>
      <c r="H220" s="4"/>
      <c r="I220" s="4"/>
      <c r="J220" s="4"/>
      <c r="K220" s="4"/>
      <c r="L220" s="4"/>
      <c r="M220" s="4"/>
      <c r="N220" s="4"/>
    </row>
    <row r="221" spans="1:14" x14ac:dyDescent="0.2">
      <c r="A221" s="4"/>
      <c r="B221" s="4"/>
      <c r="C221" s="4"/>
      <c r="D221" s="4"/>
      <c r="E221" s="4"/>
      <c r="F221" s="4"/>
      <c r="G221" s="4"/>
      <c r="H221" s="4"/>
      <c r="I221" s="4"/>
      <c r="J221" s="4"/>
      <c r="K221" s="4"/>
      <c r="L221" s="4"/>
      <c r="M221" s="4"/>
      <c r="N221" s="4"/>
    </row>
    <row r="222" spans="1:14" x14ac:dyDescent="0.2">
      <c r="A222" s="4"/>
      <c r="B222" s="4"/>
      <c r="C222" s="4"/>
      <c r="D222" s="4"/>
      <c r="E222" s="4"/>
      <c r="F222" s="4"/>
      <c r="G222" s="4"/>
      <c r="H222" s="4"/>
      <c r="I222" s="4"/>
      <c r="J222" s="4"/>
      <c r="K222" s="4"/>
      <c r="L222" s="4"/>
      <c r="M222" s="4"/>
      <c r="N222" s="4"/>
    </row>
    <row r="223" spans="1:14" x14ac:dyDescent="0.2">
      <c r="A223" s="4"/>
      <c r="B223" s="4"/>
      <c r="C223" s="4"/>
      <c r="D223" s="4"/>
      <c r="E223" s="4"/>
      <c r="F223" s="4"/>
      <c r="G223" s="4"/>
      <c r="H223" s="4"/>
      <c r="I223" s="4"/>
      <c r="J223" s="4"/>
      <c r="K223" s="4"/>
      <c r="L223" s="4"/>
      <c r="M223" s="4"/>
      <c r="N223" s="4"/>
    </row>
    <row r="224" spans="1:14" x14ac:dyDescent="0.2">
      <c r="A224" s="4"/>
      <c r="B224" s="4"/>
      <c r="C224" s="4"/>
      <c r="D224" s="4"/>
      <c r="E224" s="4"/>
      <c r="F224" s="4"/>
      <c r="G224" s="4"/>
      <c r="H224" s="4"/>
      <c r="I224" s="4"/>
      <c r="J224" s="4"/>
      <c r="K224" s="4"/>
      <c r="L224" s="4"/>
      <c r="M224" s="4"/>
      <c r="N224" s="4"/>
    </row>
    <row r="225" spans="1:14" x14ac:dyDescent="0.2">
      <c r="A225" s="4"/>
      <c r="B225" s="4"/>
      <c r="C225" s="4"/>
      <c r="D225" s="4"/>
      <c r="E225" s="4"/>
      <c r="F225" s="4"/>
      <c r="G225" s="4"/>
      <c r="H225" s="4"/>
      <c r="I225" s="4"/>
      <c r="J225" s="4"/>
      <c r="K225" s="4"/>
      <c r="L225" s="4"/>
      <c r="M225" s="4"/>
      <c r="N225" s="4"/>
    </row>
    <row r="226" spans="1:14" x14ac:dyDescent="0.2">
      <c r="A226" s="4"/>
      <c r="B226" s="4"/>
      <c r="C226" s="4"/>
      <c r="D226" s="4"/>
      <c r="E226" s="4"/>
      <c r="F226" s="4"/>
      <c r="G226" s="4"/>
      <c r="H226" s="4"/>
      <c r="I226" s="4"/>
      <c r="J226" s="4"/>
      <c r="K226" s="4"/>
      <c r="L226" s="4"/>
      <c r="M226" s="4"/>
      <c r="N226" s="4"/>
    </row>
    <row r="227" spans="1:14" x14ac:dyDescent="0.2">
      <c r="A227" s="4"/>
      <c r="B227" s="4"/>
      <c r="C227" s="4"/>
      <c r="D227" s="4"/>
      <c r="E227" s="4"/>
      <c r="F227" s="4"/>
      <c r="G227" s="4"/>
      <c r="H227" s="4"/>
      <c r="I227" s="4"/>
      <c r="J227" s="4"/>
      <c r="K227" s="4"/>
      <c r="L227" s="4"/>
      <c r="M227" s="4"/>
      <c r="N227" s="4"/>
    </row>
    <row r="228" spans="1:14" x14ac:dyDescent="0.2">
      <c r="A228" s="4"/>
      <c r="B228" s="4"/>
      <c r="C228" s="4"/>
      <c r="D228" s="4"/>
      <c r="E228" s="4"/>
      <c r="F228" s="4"/>
      <c r="G228" s="4"/>
      <c r="H228" s="4"/>
      <c r="I228" s="4"/>
      <c r="J228" s="4"/>
      <c r="K228" s="4"/>
      <c r="L228" s="4"/>
      <c r="M228" s="4"/>
      <c r="N228" s="4"/>
    </row>
    <row r="229" spans="1:14" x14ac:dyDescent="0.2">
      <c r="A229" s="4"/>
      <c r="B229" s="4"/>
      <c r="C229" s="4"/>
      <c r="D229" s="4"/>
      <c r="E229" s="4"/>
      <c r="F229" s="4"/>
      <c r="G229" s="4"/>
      <c r="H229" s="4"/>
      <c r="I229" s="4"/>
      <c r="J229" s="4"/>
      <c r="K229" s="4"/>
      <c r="L229" s="4"/>
      <c r="M229" s="4"/>
      <c r="N229" s="4"/>
    </row>
    <row r="230" spans="1:14" x14ac:dyDescent="0.2">
      <c r="A230" s="4"/>
      <c r="B230" s="4"/>
      <c r="C230" s="4"/>
      <c r="D230" s="4"/>
      <c r="E230" s="4"/>
      <c r="F230" s="4"/>
      <c r="G230" s="4"/>
      <c r="H230" s="4"/>
      <c r="I230" s="4"/>
      <c r="J230" s="4"/>
      <c r="K230" s="4"/>
      <c r="L230" s="4"/>
      <c r="M230" s="4"/>
      <c r="N230" s="4"/>
    </row>
    <row r="231" spans="1:14" x14ac:dyDescent="0.2">
      <c r="A231" s="4"/>
      <c r="B231" s="4"/>
      <c r="C231" s="4"/>
      <c r="D231" s="4"/>
      <c r="E231" s="4"/>
      <c r="F231" s="4"/>
      <c r="G231" s="4"/>
      <c r="H231" s="4"/>
      <c r="I231" s="4"/>
      <c r="J231" s="4"/>
      <c r="K231" s="4"/>
      <c r="L231" s="4"/>
      <c r="M231" s="4"/>
      <c r="N231" s="4"/>
    </row>
    <row r="232" spans="1:14" x14ac:dyDescent="0.2">
      <c r="A232" s="4"/>
      <c r="B232" s="4"/>
      <c r="C232" s="4"/>
      <c r="D232" s="4"/>
      <c r="E232" s="4"/>
      <c r="F232" s="4"/>
      <c r="G232" s="4"/>
      <c r="H232" s="4"/>
      <c r="I232" s="4"/>
      <c r="J232" s="4"/>
      <c r="K232" s="4"/>
      <c r="L232" s="4"/>
      <c r="M232" s="4"/>
      <c r="N232" s="4"/>
    </row>
    <row r="233" spans="1:14" x14ac:dyDescent="0.2">
      <c r="A233" s="4"/>
      <c r="B233" s="4"/>
      <c r="C233" s="4"/>
      <c r="D233" s="4"/>
      <c r="E233" s="4"/>
      <c r="F233" s="4"/>
      <c r="G233" s="4"/>
      <c r="H233" s="4"/>
      <c r="I233" s="4"/>
      <c r="J233" s="4"/>
      <c r="K233" s="4"/>
      <c r="L233" s="4"/>
      <c r="M233" s="4"/>
      <c r="N233" s="4"/>
    </row>
    <row r="234" spans="1:14" x14ac:dyDescent="0.2">
      <c r="A234" s="4"/>
      <c r="B234" s="4"/>
      <c r="C234" s="4"/>
      <c r="D234" s="4"/>
      <c r="E234" s="4"/>
      <c r="F234" s="4"/>
      <c r="G234" s="4"/>
      <c r="H234" s="4"/>
      <c r="I234" s="4"/>
      <c r="J234" s="4"/>
      <c r="K234" s="4"/>
      <c r="L234" s="4"/>
      <c r="M234" s="4"/>
      <c r="N234" s="4"/>
    </row>
    <row r="235" spans="1:14" x14ac:dyDescent="0.2">
      <c r="A235" s="4"/>
      <c r="B235" s="4"/>
      <c r="C235" s="4"/>
      <c r="D235" s="4"/>
      <c r="E235" s="4"/>
      <c r="F235" s="4"/>
      <c r="G235" s="4"/>
      <c r="H235" s="4"/>
      <c r="I235" s="4"/>
      <c r="J235" s="4"/>
      <c r="K235" s="4"/>
      <c r="L235" s="4"/>
      <c r="M235" s="4"/>
      <c r="N235" s="4"/>
    </row>
    <row r="236" spans="1:14" x14ac:dyDescent="0.2">
      <c r="A236" s="4"/>
      <c r="B236" s="4"/>
      <c r="C236" s="4"/>
      <c r="D236" s="4"/>
      <c r="E236" s="4"/>
      <c r="F236" s="4"/>
      <c r="G236" s="4"/>
      <c r="H236" s="4"/>
      <c r="I236" s="4"/>
      <c r="J236" s="4"/>
      <c r="K236" s="4"/>
      <c r="L236" s="4"/>
      <c r="M236" s="4"/>
      <c r="N236" s="4"/>
    </row>
    <row r="237" spans="1:14" x14ac:dyDescent="0.2">
      <c r="A237" s="4"/>
      <c r="B237" s="4"/>
      <c r="C237" s="4"/>
      <c r="D237" s="4"/>
      <c r="E237" s="4"/>
      <c r="F237" s="4"/>
      <c r="G237" s="4"/>
      <c r="H237" s="4"/>
      <c r="I237" s="4"/>
      <c r="J237" s="4"/>
      <c r="K237" s="4"/>
      <c r="L237" s="4"/>
      <c r="M237" s="4"/>
      <c r="N237" s="4"/>
    </row>
    <row r="238" spans="1:14" x14ac:dyDescent="0.2">
      <c r="A238" s="4"/>
      <c r="B238" s="4"/>
      <c r="C238" s="4"/>
      <c r="D238" s="4"/>
      <c r="E238" s="4"/>
      <c r="F238" s="4"/>
      <c r="G238" s="4"/>
      <c r="H238" s="4"/>
      <c r="I238" s="4"/>
      <c r="J238" s="4"/>
      <c r="K238" s="4"/>
      <c r="L238" s="4"/>
      <c r="M238" s="4"/>
      <c r="N238" s="4"/>
    </row>
    <row r="239" spans="1:14" x14ac:dyDescent="0.2">
      <c r="A239" s="4"/>
      <c r="B239" s="4"/>
      <c r="C239" s="4"/>
      <c r="D239" s="4"/>
      <c r="E239" s="4"/>
      <c r="F239" s="4"/>
      <c r="G239" s="4"/>
      <c r="H239" s="4"/>
      <c r="I239" s="4"/>
      <c r="J239" s="4"/>
      <c r="K239" s="4"/>
      <c r="L239" s="4"/>
      <c r="M239" s="4"/>
      <c r="N239" s="4"/>
    </row>
    <row r="240" spans="1:14" x14ac:dyDescent="0.2">
      <c r="A240" s="4"/>
      <c r="B240" s="4"/>
      <c r="C240" s="4"/>
      <c r="D240" s="4"/>
      <c r="E240" s="4"/>
      <c r="F240" s="4"/>
      <c r="G240" s="4"/>
      <c r="H240" s="4"/>
      <c r="I240" s="4"/>
      <c r="J240" s="4"/>
      <c r="K240" s="4"/>
      <c r="L240" s="4"/>
      <c r="M240" s="4"/>
      <c r="N240" s="4"/>
    </row>
    <row r="241" spans="1:14" x14ac:dyDescent="0.2">
      <c r="A241" s="4"/>
      <c r="B241" s="4"/>
      <c r="C241" s="4"/>
      <c r="D241" s="4"/>
      <c r="E241" s="4"/>
      <c r="F241" s="4"/>
      <c r="G241" s="4"/>
      <c r="H241" s="4"/>
      <c r="I241" s="4"/>
      <c r="J241" s="4"/>
      <c r="K241" s="4"/>
      <c r="L241" s="4"/>
      <c r="M241" s="4"/>
      <c r="N241" s="4"/>
    </row>
    <row r="242" spans="1:14" x14ac:dyDescent="0.2">
      <c r="A242" s="4"/>
      <c r="B242" s="4"/>
      <c r="C242" s="4"/>
      <c r="D242" s="4"/>
      <c r="E242" s="4"/>
      <c r="F242" s="4"/>
      <c r="G242" s="4"/>
      <c r="H242" s="4"/>
      <c r="I242" s="4"/>
      <c r="J242" s="4"/>
      <c r="K242" s="4"/>
      <c r="L242" s="4"/>
      <c r="M242" s="4"/>
      <c r="N242" s="4"/>
    </row>
    <row r="243" spans="1:14" x14ac:dyDescent="0.2">
      <c r="A243" s="4"/>
      <c r="B243" s="4"/>
      <c r="C243" s="4"/>
      <c r="D243" s="4"/>
      <c r="E243" s="4"/>
      <c r="F243" s="4"/>
      <c r="G243" s="4"/>
      <c r="H243" s="4"/>
      <c r="I243" s="4"/>
      <c r="J243" s="4"/>
      <c r="K243" s="4"/>
      <c r="L243" s="4"/>
      <c r="M243" s="4"/>
      <c r="N243" s="4"/>
    </row>
    <row r="244" spans="1:14" x14ac:dyDescent="0.2">
      <c r="A244" s="4"/>
      <c r="B244" s="4"/>
      <c r="C244" s="4"/>
      <c r="D244" s="4"/>
      <c r="E244" s="4"/>
      <c r="F244" s="4"/>
      <c r="G244" s="4"/>
      <c r="H244" s="4"/>
      <c r="I244" s="4"/>
      <c r="J244" s="4"/>
      <c r="K244" s="4"/>
      <c r="L244" s="4"/>
      <c r="M244" s="4"/>
      <c r="N244" s="4"/>
    </row>
    <row r="245" spans="1:14" x14ac:dyDescent="0.2">
      <c r="A245" s="4"/>
      <c r="B245" s="4"/>
      <c r="C245" s="4"/>
      <c r="D245" s="4"/>
      <c r="E245" s="4"/>
      <c r="F245" s="4"/>
      <c r="G245" s="4"/>
      <c r="H245" s="4"/>
      <c r="I245" s="4"/>
      <c r="J245" s="4"/>
      <c r="K245" s="4"/>
      <c r="L245" s="4"/>
      <c r="M245" s="4"/>
      <c r="N245" s="4"/>
    </row>
    <row r="246" spans="1:14" x14ac:dyDescent="0.2">
      <c r="A246" s="4"/>
      <c r="B246" s="4"/>
      <c r="C246" s="4"/>
      <c r="D246" s="4"/>
      <c r="E246" s="4"/>
      <c r="F246" s="4"/>
      <c r="G246" s="4"/>
      <c r="H246" s="4"/>
      <c r="I246" s="4"/>
      <c r="J246" s="4"/>
      <c r="K246" s="4"/>
      <c r="L246" s="4"/>
      <c r="M246" s="4"/>
      <c r="N246" s="4"/>
    </row>
    <row r="247" spans="1:14" x14ac:dyDescent="0.2">
      <c r="A247" s="4"/>
      <c r="B247" s="4"/>
      <c r="C247" s="4"/>
      <c r="D247" s="4"/>
      <c r="E247" s="4"/>
      <c r="F247" s="4"/>
      <c r="G247" s="4"/>
      <c r="H247" s="4"/>
      <c r="I247" s="4"/>
      <c r="J247" s="4"/>
      <c r="K247" s="4"/>
      <c r="L247" s="4"/>
      <c r="M247" s="4"/>
      <c r="N247" s="4"/>
    </row>
    <row r="248" spans="1:14" x14ac:dyDescent="0.2">
      <c r="A248" s="4"/>
      <c r="B248" s="4"/>
      <c r="C248" s="4"/>
      <c r="D248" s="4"/>
      <c r="E248" s="4"/>
      <c r="F248" s="4"/>
      <c r="G248" s="4"/>
      <c r="H248" s="4"/>
      <c r="I248" s="4"/>
      <c r="J248" s="4"/>
      <c r="K248" s="4"/>
      <c r="L248" s="4"/>
      <c r="M248" s="4"/>
      <c r="N248" s="4"/>
    </row>
    <row r="249" spans="1:14" x14ac:dyDescent="0.2">
      <c r="A249" s="4"/>
      <c r="B249" s="4"/>
      <c r="C249" s="4"/>
      <c r="D249" s="4"/>
      <c r="E249" s="4"/>
      <c r="F249" s="4"/>
      <c r="G249" s="4"/>
      <c r="H249" s="4"/>
      <c r="I249" s="4"/>
      <c r="J249" s="4"/>
      <c r="K249" s="4"/>
      <c r="L249" s="4"/>
      <c r="M249" s="4"/>
      <c r="N249" s="4"/>
    </row>
    <row r="250" spans="1:14" x14ac:dyDescent="0.2">
      <c r="A250" s="4"/>
      <c r="B250" s="4"/>
      <c r="C250" s="4"/>
      <c r="D250" s="4"/>
      <c r="E250" s="4"/>
      <c r="F250" s="4"/>
      <c r="G250" s="4"/>
      <c r="H250" s="4"/>
      <c r="I250" s="4"/>
      <c r="J250" s="4"/>
      <c r="K250" s="4"/>
      <c r="L250" s="4"/>
      <c r="M250" s="4"/>
      <c r="N250" s="4"/>
    </row>
    <row r="251" spans="1:14" x14ac:dyDescent="0.2">
      <c r="A251" s="4"/>
      <c r="B251" s="4"/>
      <c r="C251" s="4"/>
      <c r="D251" s="4"/>
      <c r="E251" s="4"/>
      <c r="F251" s="4"/>
      <c r="G251" s="4"/>
      <c r="H251" s="4"/>
      <c r="I251" s="4"/>
      <c r="J251" s="4"/>
      <c r="K251" s="4"/>
      <c r="L251" s="4"/>
      <c r="M251" s="4"/>
      <c r="N251" s="4"/>
    </row>
    <row r="252" spans="1:14" x14ac:dyDescent="0.2">
      <c r="A252" s="4"/>
      <c r="B252" s="4"/>
      <c r="C252" s="4"/>
      <c r="D252" s="4"/>
      <c r="E252" s="4"/>
      <c r="F252" s="4"/>
      <c r="G252" s="4"/>
      <c r="H252" s="4"/>
      <c r="I252" s="4"/>
      <c r="J252" s="4"/>
      <c r="K252" s="4"/>
      <c r="L252" s="4"/>
      <c r="M252" s="4"/>
      <c r="N252" s="4"/>
    </row>
    <row r="253" spans="1:14" x14ac:dyDescent="0.2">
      <c r="A253" s="4"/>
      <c r="B253" s="4"/>
      <c r="C253" s="4"/>
      <c r="D253" s="4"/>
      <c r="E253" s="4"/>
      <c r="F253" s="4"/>
      <c r="G253" s="4"/>
      <c r="H253" s="4"/>
      <c r="I253" s="4"/>
      <c r="J253" s="4"/>
      <c r="K253" s="4"/>
      <c r="L253" s="4"/>
      <c r="M253" s="4"/>
      <c r="N253" s="4"/>
    </row>
    <row r="254" spans="1:14" x14ac:dyDescent="0.2">
      <c r="A254" s="4"/>
      <c r="B254" s="4"/>
      <c r="C254" s="4"/>
      <c r="D254" s="4"/>
      <c r="E254" s="4"/>
      <c r="F254" s="4"/>
      <c r="G254" s="4"/>
      <c r="H254" s="4"/>
      <c r="I254" s="4"/>
      <c r="J254" s="4"/>
      <c r="K254" s="4"/>
      <c r="L254" s="4"/>
      <c r="M254" s="4"/>
      <c r="N254" s="4"/>
    </row>
    <row r="255" spans="1:14" x14ac:dyDescent="0.2">
      <c r="A255" s="4"/>
      <c r="B255" s="4"/>
      <c r="C255" s="4"/>
      <c r="D255" s="4"/>
      <c r="E255" s="4"/>
      <c r="F255" s="4"/>
      <c r="G255" s="4"/>
      <c r="H255" s="4"/>
      <c r="I255" s="4"/>
      <c r="J255" s="4"/>
      <c r="K255" s="4"/>
      <c r="L255" s="4"/>
      <c r="M255" s="4"/>
      <c r="N255" s="4"/>
    </row>
    <row r="256" spans="1:14" x14ac:dyDescent="0.2">
      <c r="A256" s="4"/>
      <c r="B256" s="4"/>
      <c r="C256" s="4"/>
      <c r="D256" s="4"/>
      <c r="E256" s="4"/>
      <c r="F256" s="4"/>
      <c r="G256" s="4"/>
      <c r="H256" s="4"/>
      <c r="I256" s="4"/>
      <c r="J256" s="4"/>
      <c r="K256" s="4"/>
      <c r="L256" s="4"/>
      <c r="M256" s="4"/>
      <c r="N256" s="4"/>
    </row>
    <row r="257" spans="1:14" x14ac:dyDescent="0.2">
      <c r="A257" s="4"/>
      <c r="B257" s="4"/>
      <c r="C257" s="4"/>
      <c r="D257" s="4"/>
      <c r="E257" s="4"/>
      <c r="F257" s="4"/>
      <c r="G257" s="4"/>
      <c r="H257" s="4"/>
      <c r="I257" s="4"/>
      <c r="J257" s="4"/>
      <c r="K257" s="4"/>
      <c r="L257" s="4"/>
      <c r="M257" s="4"/>
      <c r="N257" s="4"/>
    </row>
    <row r="258" spans="1:14" x14ac:dyDescent="0.2">
      <c r="A258" s="4"/>
      <c r="B258" s="4"/>
      <c r="C258" s="4"/>
      <c r="D258" s="4"/>
      <c r="E258" s="4"/>
      <c r="F258" s="4"/>
      <c r="G258" s="4"/>
      <c r="H258" s="4"/>
      <c r="I258" s="4"/>
      <c r="J258" s="4"/>
      <c r="K258" s="4"/>
      <c r="L258" s="4"/>
      <c r="M258" s="4"/>
      <c r="N258" s="4"/>
    </row>
    <row r="259" spans="1:14" x14ac:dyDescent="0.2">
      <c r="A259" s="4"/>
      <c r="B259" s="4"/>
      <c r="C259" s="4"/>
      <c r="D259" s="4"/>
      <c r="E259" s="4"/>
      <c r="F259" s="4"/>
      <c r="G259" s="4"/>
      <c r="H259" s="4"/>
      <c r="I259" s="4"/>
      <c r="J259" s="4"/>
      <c r="K259" s="4"/>
      <c r="L259" s="4"/>
      <c r="M259" s="4"/>
      <c r="N259" s="4"/>
    </row>
    <row r="260" spans="1:14" x14ac:dyDescent="0.2">
      <c r="A260" s="4"/>
      <c r="B260" s="4"/>
      <c r="C260" s="4"/>
      <c r="D260" s="4"/>
      <c r="E260" s="4"/>
      <c r="F260" s="4"/>
      <c r="G260" s="4"/>
      <c r="H260" s="4"/>
      <c r="I260" s="4"/>
      <c r="J260" s="4"/>
      <c r="K260" s="4"/>
      <c r="L260" s="4"/>
      <c r="M260" s="4"/>
      <c r="N260" s="4"/>
    </row>
    <row r="261" spans="1:14" x14ac:dyDescent="0.2">
      <c r="A261" s="4"/>
      <c r="B261" s="4"/>
      <c r="C261" s="4"/>
      <c r="D261" s="4"/>
      <c r="E261" s="4"/>
      <c r="F261" s="4"/>
      <c r="G261" s="4"/>
      <c r="H261" s="4"/>
      <c r="I261" s="4"/>
      <c r="J261" s="4"/>
      <c r="K261" s="4"/>
      <c r="L261" s="4"/>
      <c r="M261" s="4"/>
      <c r="N261" s="4"/>
    </row>
    <row r="262" spans="1:14" x14ac:dyDescent="0.2">
      <c r="A262" s="4"/>
      <c r="B262" s="4"/>
      <c r="C262" s="4"/>
      <c r="D262" s="4"/>
      <c r="E262" s="4"/>
      <c r="F262" s="4"/>
      <c r="G262" s="4"/>
      <c r="H262" s="4"/>
      <c r="I262" s="4"/>
      <c r="J262" s="4"/>
      <c r="K262" s="4"/>
      <c r="L262" s="4"/>
      <c r="M262" s="4"/>
      <c r="N262" s="4"/>
    </row>
    <row r="263" spans="1:14" x14ac:dyDescent="0.2">
      <c r="A263" s="4"/>
      <c r="B263" s="4"/>
      <c r="C263" s="4"/>
      <c r="D263" s="4"/>
      <c r="E263" s="4"/>
      <c r="F263" s="4"/>
      <c r="G263" s="4"/>
      <c r="H263" s="4"/>
      <c r="I263" s="4"/>
      <c r="J263" s="4"/>
      <c r="K263" s="4"/>
      <c r="L263" s="4"/>
      <c r="M263" s="4"/>
      <c r="N263" s="4"/>
    </row>
    <row r="264" spans="1:14" x14ac:dyDescent="0.2">
      <c r="A264" s="4"/>
      <c r="B264" s="4"/>
      <c r="C264" s="4"/>
      <c r="D264" s="4"/>
      <c r="E264" s="4"/>
      <c r="F264" s="4"/>
      <c r="G264" s="4"/>
      <c r="H264" s="4"/>
      <c r="I264" s="4"/>
      <c r="J264" s="4"/>
      <c r="K264" s="4"/>
      <c r="L264" s="4"/>
      <c r="M264" s="4"/>
      <c r="N264" s="4"/>
    </row>
    <row r="265" spans="1:14" x14ac:dyDescent="0.2">
      <c r="A265" s="4"/>
      <c r="B265" s="4"/>
      <c r="C265" s="4"/>
      <c r="D265" s="4"/>
      <c r="E265" s="4"/>
      <c r="F265" s="4"/>
      <c r="G265" s="4"/>
      <c r="H265" s="4"/>
      <c r="I265" s="4"/>
      <c r="J265" s="4"/>
      <c r="K265" s="4"/>
      <c r="L265" s="4"/>
      <c r="M265" s="4"/>
      <c r="N265" s="4"/>
    </row>
    <row r="266" spans="1:14" x14ac:dyDescent="0.2">
      <c r="A266" s="4"/>
      <c r="B266" s="4"/>
      <c r="C266" s="4"/>
      <c r="D266" s="4"/>
      <c r="E266" s="4"/>
      <c r="F266" s="4"/>
      <c r="G266" s="4"/>
      <c r="H266" s="4"/>
      <c r="I266" s="4"/>
      <c r="J266" s="4"/>
      <c r="K266" s="4"/>
      <c r="L266" s="4"/>
      <c r="M266" s="4"/>
      <c r="N266" s="4"/>
    </row>
    <row r="267" spans="1:14" x14ac:dyDescent="0.2">
      <c r="A267" s="4"/>
      <c r="B267" s="4"/>
      <c r="C267" s="4"/>
      <c r="D267" s="4"/>
      <c r="E267" s="4"/>
      <c r="F267" s="4"/>
      <c r="G267" s="4"/>
      <c r="H267" s="4"/>
      <c r="I267" s="4"/>
      <c r="J267" s="4"/>
      <c r="K267" s="4"/>
      <c r="L267" s="4"/>
      <c r="M267" s="4"/>
      <c r="N267" s="4"/>
    </row>
    <row r="268" spans="1:14" x14ac:dyDescent="0.2">
      <c r="A268" s="4"/>
      <c r="B268" s="4"/>
      <c r="C268" s="4"/>
      <c r="D268" s="4"/>
      <c r="E268" s="4"/>
      <c r="F268" s="4"/>
      <c r="G268" s="4"/>
      <c r="H268" s="4"/>
      <c r="I268" s="4"/>
      <c r="J268" s="4"/>
      <c r="K268" s="4"/>
      <c r="L268" s="4"/>
      <c r="M268" s="4"/>
      <c r="N268" s="4"/>
    </row>
    <row r="269" spans="1:14" x14ac:dyDescent="0.2">
      <c r="A269" s="4"/>
      <c r="B269" s="4"/>
      <c r="C269" s="4"/>
      <c r="D269" s="4"/>
      <c r="E269" s="4"/>
      <c r="F269" s="4"/>
      <c r="G269" s="4"/>
      <c r="H269" s="4"/>
      <c r="I269" s="4"/>
      <c r="J269" s="4"/>
      <c r="K269" s="4"/>
      <c r="L269" s="4"/>
      <c r="M269" s="4"/>
      <c r="N269" s="4"/>
    </row>
    <row r="270" spans="1:14" x14ac:dyDescent="0.2">
      <c r="A270" s="4"/>
      <c r="B270" s="4"/>
      <c r="C270" s="4"/>
      <c r="D270" s="4"/>
      <c r="E270" s="4"/>
      <c r="F270" s="4"/>
      <c r="G270" s="4"/>
      <c r="H270" s="4"/>
      <c r="I270" s="4"/>
      <c r="J270" s="4"/>
      <c r="K270" s="4"/>
      <c r="L270" s="4"/>
      <c r="M270" s="4"/>
      <c r="N270" s="4"/>
    </row>
    <row r="271" spans="1:14" x14ac:dyDescent="0.2">
      <c r="A271" s="4"/>
      <c r="B271" s="4"/>
      <c r="C271" s="4"/>
      <c r="D271" s="4"/>
      <c r="E271" s="4"/>
      <c r="F271" s="4"/>
      <c r="G271" s="4"/>
      <c r="H271" s="4"/>
      <c r="I271" s="4"/>
      <c r="J271" s="4"/>
      <c r="K271" s="4"/>
      <c r="L271" s="4"/>
      <c r="M271" s="4"/>
      <c r="N271" s="4"/>
    </row>
    <row r="272" spans="1:14" x14ac:dyDescent="0.2">
      <c r="A272" s="4"/>
      <c r="B272" s="4"/>
      <c r="C272" s="4"/>
      <c r="D272" s="4"/>
      <c r="E272" s="4"/>
      <c r="F272" s="4"/>
      <c r="G272" s="4"/>
      <c r="H272" s="4"/>
      <c r="I272" s="4"/>
      <c r="J272" s="4"/>
      <c r="K272" s="4"/>
      <c r="L272" s="4"/>
      <c r="M272" s="4"/>
      <c r="N272" s="4"/>
    </row>
    <row r="273" spans="1:14" x14ac:dyDescent="0.2">
      <c r="A273" s="4"/>
      <c r="B273" s="4"/>
      <c r="C273" s="4"/>
      <c r="D273" s="4"/>
      <c r="E273" s="4"/>
      <c r="F273" s="4"/>
      <c r="G273" s="4"/>
      <c r="H273" s="4"/>
      <c r="I273" s="4"/>
      <c r="J273" s="4"/>
      <c r="K273" s="4"/>
      <c r="L273" s="4"/>
      <c r="M273" s="4"/>
      <c r="N273" s="4"/>
    </row>
    <row r="274" spans="1:14" x14ac:dyDescent="0.2">
      <c r="A274" s="4"/>
      <c r="B274" s="4"/>
      <c r="C274" s="4"/>
      <c r="D274" s="4"/>
      <c r="E274" s="4"/>
      <c r="F274" s="4"/>
      <c r="G274" s="4"/>
      <c r="H274" s="4"/>
      <c r="I274" s="4"/>
      <c r="J274" s="4"/>
      <c r="K274" s="4"/>
      <c r="L274" s="4"/>
      <c r="M274" s="4"/>
      <c r="N274" s="4"/>
    </row>
    <row r="275" spans="1:14" x14ac:dyDescent="0.2">
      <c r="A275" s="4"/>
      <c r="B275" s="4"/>
      <c r="C275" s="4"/>
      <c r="D275" s="4"/>
      <c r="E275" s="4"/>
      <c r="F275" s="4"/>
      <c r="G275" s="4"/>
      <c r="H275" s="4"/>
      <c r="I275" s="4"/>
      <c r="J275" s="4"/>
      <c r="K275" s="4"/>
      <c r="L275" s="4"/>
      <c r="M275" s="4"/>
      <c r="N275" s="4"/>
    </row>
    <row r="276" spans="1:14" x14ac:dyDescent="0.2">
      <c r="A276" s="4"/>
      <c r="B276" s="4"/>
      <c r="C276" s="4"/>
      <c r="D276" s="4"/>
      <c r="E276" s="4"/>
      <c r="F276" s="4"/>
      <c r="G276" s="4"/>
      <c r="H276" s="4"/>
      <c r="I276" s="4"/>
      <c r="J276" s="4"/>
      <c r="K276" s="4"/>
      <c r="L276" s="4"/>
      <c r="M276" s="4"/>
      <c r="N276" s="4"/>
    </row>
    <row r="277" spans="1:14" x14ac:dyDescent="0.2">
      <c r="A277" s="4"/>
      <c r="B277" s="4"/>
      <c r="C277" s="4"/>
      <c r="D277" s="4"/>
      <c r="E277" s="4"/>
      <c r="F277" s="4"/>
      <c r="G277" s="4"/>
      <c r="H277" s="4"/>
      <c r="I277" s="4"/>
      <c r="J277" s="4"/>
      <c r="K277" s="4"/>
      <c r="L277" s="4"/>
      <c r="M277" s="4"/>
      <c r="N277" s="4"/>
    </row>
    <row r="278" spans="1:14" x14ac:dyDescent="0.2">
      <c r="A278" s="4"/>
      <c r="B278" s="4"/>
      <c r="C278" s="4"/>
      <c r="D278" s="4"/>
      <c r="E278" s="4"/>
      <c r="F278" s="4"/>
      <c r="G278" s="4"/>
      <c r="H278" s="4"/>
      <c r="I278" s="4"/>
      <c r="J278" s="4"/>
      <c r="K278" s="4"/>
      <c r="L278" s="4"/>
      <c r="M278" s="4"/>
      <c r="N278" s="4"/>
    </row>
    <row r="279" spans="1:14" x14ac:dyDescent="0.2">
      <c r="A279" s="4"/>
      <c r="B279" s="4"/>
      <c r="C279" s="4"/>
      <c r="D279" s="4"/>
      <c r="E279" s="4"/>
      <c r="F279" s="4"/>
      <c r="G279" s="4"/>
      <c r="H279" s="4"/>
      <c r="I279" s="4"/>
      <c r="J279" s="4"/>
      <c r="K279" s="4"/>
      <c r="L279" s="4"/>
      <c r="M279" s="4"/>
      <c r="N279" s="4"/>
    </row>
    <row r="280" spans="1:14" x14ac:dyDescent="0.2">
      <c r="A280" s="4"/>
      <c r="B280" s="4"/>
      <c r="C280" s="4"/>
      <c r="D280" s="4"/>
      <c r="E280" s="4"/>
      <c r="F280" s="4"/>
      <c r="G280" s="4"/>
      <c r="H280" s="4"/>
      <c r="I280" s="4"/>
      <c r="J280" s="4"/>
      <c r="K280" s="4"/>
      <c r="L280" s="4"/>
      <c r="M280" s="4"/>
      <c r="N280" s="4"/>
    </row>
    <row r="281" spans="1:14" x14ac:dyDescent="0.2">
      <c r="A281" s="4"/>
      <c r="B281" s="4"/>
      <c r="C281" s="4"/>
      <c r="D281" s="4"/>
      <c r="E281" s="4"/>
      <c r="F281" s="4"/>
      <c r="G281" s="4"/>
      <c r="H281" s="4"/>
      <c r="I281" s="4"/>
      <c r="J281" s="4"/>
      <c r="K281" s="4"/>
      <c r="L281" s="4"/>
      <c r="M281" s="4"/>
      <c r="N281" s="4"/>
    </row>
    <row r="282" spans="1:14" x14ac:dyDescent="0.2">
      <c r="A282" s="4"/>
      <c r="B282" s="4"/>
      <c r="C282" s="4"/>
      <c r="D282" s="4"/>
      <c r="E282" s="4"/>
      <c r="F282" s="4"/>
      <c r="G282" s="4"/>
      <c r="H282" s="4"/>
      <c r="I282" s="4"/>
      <c r="J282" s="4"/>
      <c r="K282" s="4"/>
      <c r="L282" s="4"/>
      <c r="M282" s="4"/>
      <c r="N282" s="4"/>
    </row>
    <row r="283" spans="1:14" x14ac:dyDescent="0.2">
      <c r="A283" s="4"/>
      <c r="B283" s="4"/>
      <c r="C283" s="4"/>
      <c r="D283" s="4"/>
      <c r="E283" s="4"/>
      <c r="F283" s="4"/>
      <c r="G283" s="4"/>
      <c r="H283" s="4"/>
      <c r="I283" s="4"/>
      <c r="J283" s="4"/>
      <c r="K283" s="4"/>
      <c r="L283" s="4"/>
      <c r="M283" s="4"/>
      <c r="N283" s="4"/>
    </row>
    <row r="284" spans="1:14" x14ac:dyDescent="0.2">
      <c r="A284" s="4"/>
      <c r="B284" s="4"/>
      <c r="C284" s="4"/>
      <c r="D284" s="4"/>
      <c r="E284" s="4"/>
      <c r="F284" s="4"/>
      <c r="G284" s="4"/>
      <c r="H284" s="4"/>
      <c r="I284" s="4"/>
      <c r="J284" s="4"/>
      <c r="K284" s="4"/>
      <c r="L284" s="4"/>
      <c r="M284" s="4"/>
      <c r="N284" s="4"/>
    </row>
    <row r="285" spans="1:14" x14ac:dyDescent="0.2">
      <c r="A285" s="4"/>
      <c r="B285" s="4"/>
      <c r="C285" s="4"/>
      <c r="D285" s="4"/>
      <c r="E285" s="4"/>
      <c r="F285" s="4"/>
      <c r="G285" s="4"/>
      <c r="H285" s="4"/>
      <c r="I285" s="4"/>
      <c r="J285" s="4"/>
      <c r="K285" s="4"/>
      <c r="L285" s="4"/>
      <c r="M285" s="4"/>
      <c r="N285" s="4"/>
    </row>
    <row r="286" spans="1:14" x14ac:dyDescent="0.2">
      <c r="A286" s="4"/>
      <c r="B286" s="4"/>
      <c r="C286" s="4"/>
      <c r="D286" s="4"/>
      <c r="E286" s="4"/>
      <c r="F286" s="4"/>
      <c r="G286" s="4"/>
      <c r="H286" s="4"/>
      <c r="I286" s="4"/>
      <c r="J286" s="4"/>
      <c r="K286" s="4"/>
      <c r="L286" s="4"/>
      <c r="M286" s="4"/>
      <c r="N286" s="4"/>
    </row>
    <row r="287" spans="1:14" x14ac:dyDescent="0.2">
      <c r="A287" s="4"/>
      <c r="B287" s="4"/>
      <c r="C287" s="4"/>
      <c r="D287" s="4"/>
      <c r="E287" s="4"/>
      <c r="F287" s="4"/>
      <c r="G287" s="4"/>
      <c r="H287" s="4"/>
      <c r="I287" s="4"/>
      <c r="J287" s="4"/>
      <c r="K287" s="4"/>
      <c r="L287" s="4"/>
      <c r="M287" s="4"/>
      <c r="N287" s="4"/>
    </row>
    <row r="288" spans="1:14" x14ac:dyDescent="0.2">
      <c r="A288" s="4"/>
      <c r="B288" s="4"/>
      <c r="C288" s="4"/>
      <c r="D288" s="4"/>
      <c r="E288" s="4"/>
      <c r="F288" s="4"/>
      <c r="G288" s="4"/>
      <c r="H288" s="4"/>
      <c r="I288" s="4"/>
      <c r="J288" s="4"/>
      <c r="K288" s="4"/>
      <c r="L288" s="4"/>
      <c r="M288" s="4"/>
      <c r="N288" s="4"/>
    </row>
    <row r="289" spans="1:14" x14ac:dyDescent="0.2">
      <c r="A289" s="4"/>
      <c r="B289" s="4"/>
      <c r="C289" s="4"/>
      <c r="D289" s="4"/>
      <c r="E289" s="4"/>
      <c r="F289" s="4"/>
      <c r="G289" s="4"/>
      <c r="H289" s="4"/>
      <c r="I289" s="4"/>
      <c r="J289" s="4"/>
      <c r="K289" s="4"/>
      <c r="L289" s="4"/>
      <c r="M289" s="4"/>
      <c r="N289" s="4"/>
    </row>
    <row r="290" spans="1:14" x14ac:dyDescent="0.2">
      <c r="A290" s="4"/>
      <c r="B290" s="4"/>
      <c r="C290" s="4"/>
      <c r="D290" s="4"/>
      <c r="E290" s="4"/>
      <c r="F290" s="4"/>
      <c r="G290" s="4"/>
      <c r="H290" s="4"/>
      <c r="I290" s="4"/>
      <c r="J290" s="4"/>
      <c r="K290" s="4"/>
      <c r="L290" s="4"/>
      <c r="M290" s="4"/>
      <c r="N290" s="4"/>
    </row>
    <row r="291" spans="1:14" x14ac:dyDescent="0.2">
      <c r="A291" s="4"/>
      <c r="B291" s="4"/>
      <c r="C291" s="4"/>
      <c r="D291" s="4"/>
      <c r="E291" s="4"/>
      <c r="F291" s="4"/>
      <c r="G291" s="4"/>
      <c r="H291" s="4"/>
      <c r="I291" s="4"/>
      <c r="J291" s="4"/>
      <c r="K291" s="4"/>
      <c r="L291" s="4"/>
      <c r="M291" s="4"/>
      <c r="N291" s="4"/>
    </row>
    <row r="292" spans="1:14" x14ac:dyDescent="0.2">
      <c r="A292" s="4"/>
      <c r="B292" s="4"/>
      <c r="C292" s="4"/>
      <c r="D292" s="4"/>
      <c r="E292" s="4"/>
      <c r="F292" s="4"/>
      <c r="G292" s="4"/>
      <c r="H292" s="4"/>
      <c r="I292" s="4"/>
      <c r="J292" s="4"/>
      <c r="K292" s="4"/>
      <c r="L292" s="4"/>
      <c r="M292" s="4"/>
      <c r="N292" s="4"/>
    </row>
    <row r="293" spans="1:14" x14ac:dyDescent="0.2">
      <c r="A293" s="4"/>
      <c r="B293" s="4"/>
      <c r="C293" s="4"/>
      <c r="D293" s="4"/>
      <c r="E293" s="4"/>
      <c r="F293" s="4"/>
      <c r="G293" s="4"/>
      <c r="H293" s="4"/>
      <c r="I293" s="4"/>
      <c r="J293" s="4"/>
      <c r="K293" s="4"/>
      <c r="L293" s="4"/>
      <c r="M293" s="4"/>
      <c r="N293" s="4"/>
    </row>
    <row r="294" spans="1:14" x14ac:dyDescent="0.2">
      <c r="A294" s="4"/>
      <c r="B294" s="4"/>
      <c r="C294" s="4"/>
      <c r="D294" s="4"/>
      <c r="E294" s="4"/>
      <c r="F294" s="4"/>
      <c r="G294" s="4"/>
      <c r="H294" s="4"/>
      <c r="I294" s="4"/>
      <c r="J294" s="4"/>
      <c r="K294" s="4"/>
      <c r="L294" s="4"/>
      <c r="M294" s="4"/>
      <c r="N294" s="4"/>
    </row>
    <row r="295" spans="1:14" x14ac:dyDescent="0.2">
      <c r="A295" s="4"/>
      <c r="B295" s="4"/>
      <c r="C295" s="4"/>
      <c r="D295" s="4"/>
      <c r="E295" s="4"/>
      <c r="F295" s="4"/>
      <c r="G295" s="4"/>
      <c r="H295" s="4"/>
      <c r="I295" s="4"/>
      <c r="J295" s="4"/>
      <c r="K295" s="4"/>
      <c r="L295" s="4"/>
      <c r="M295" s="4"/>
      <c r="N295" s="4"/>
    </row>
    <row r="296" spans="1:14" x14ac:dyDescent="0.2">
      <c r="A296" s="4"/>
      <c r="B296" s="4"/>
      <c r="C296" s="4"/>
      <c r="D296" s="4"/>
      <c r="E296" s="4"/>
      <c r="F296" s="4"/>
      <c r="G296" s="4"/>
      <c r="H296" s="4"/>
      <c r="I296" s="4"/>
      <c r="J296" s="4"/>
      <c r="K296" s="4"/>
      <c r="L296" s="4"/>
      <c r="M296" s="4"/>
      <c r="N296" s="4"/>
    </row>
    <row r="297" spans="1:14" x14ac:dyDescent="0.2">
      <c r="A297" s="4"/>
      <c r="B297" s="4"/>
      <c r="C297" s="4"/>
      <c r="D297" s="4"/>
      <c r="E297" s="4"/>
      <c r="F297" s="4"/>
      <c r="G297" s="4"/>
      <c r="H297" s="4"/>
      <c r="I297" s="4"/>
      <c r="J297" s="4"/>
      <c r="K297" s="4"/>
      <c r="L297" s="4"/>
      <c r="M297" s="4"/>
      <c r="N297" s="4"/>
    </row>
    <row r="298" spans="1:14" x14ac:dyDescent="0.2">
      <c r="A298" s="4"/>
      <c r="B298" s="4"/>
      <c r="C298" s="4"/>
      <c r="D298" s="4"/>
      <c r="E298" s="4"/>
      <c r="F298" s="4"/>
      <c r="G298" s="4"/>
      <c r="H298" s="4"/>
      <c r="I298" s="4"/>
      <c r="J298" s="4"/>
      <c r="K298" s="4"/>
      <c r="L298" s="4"/>
      <c r="M298" s="4"/>
      <c r="N298" s="4"/>
    </row>
    <row r="299" spans="1:14" x14ac:dyDescent="0.2">
      <c r="A299" s="4"/>
      <c r="B299" s="4"/>
      <c r="C299" s="4"/>
      <c r="D299" s="4"/>
      <c r="E299" s="4"/>
      <c r="F299" s="4"/>
      <c r="G299" s="4"/>
      <c r="H299" s="4"/>
      <c r="I299" s="4"/>
      <c r="J299" s="4"/>
      <c r="K299" s="4"/>
      <c r="L299" s="4"/>
      <c r="M299" s="4"/>
      <c r="N299" s="4"/>
    </row>
    <row r="300" spans="1:14" x14ac:dyDescent="0.2">
      <c r="A300" s="4"/>
      <c r="B300" s="4"/>
      <c r="C300" s="4"/>
      <c r="D300" s="4"/>
      <c r="E300" s="4"/>
      <c r="F300" s="4"/>
      <c r="G300" s="4"/>
      <c r="H300" s="4"/>
      <c r="I300" s="4"/>
      <c r="J300" s="4"/>
      <c r="K300" s="4"/>
      <c r="L300" s="4"/>
      <c r="M300" s="4"/>
      <c r="N300" s="4"/>
    </row>
    <row r="301" spans="1:14" x14ac:dyDescent="0.2">
      <c r="A301" s="4"/>
      <c r="B301" s="4"/>
      <c r="C301" s="4"/>
      <c r="D301" s="4"/>
      <c r="E301" s="4"/>
      <c r="F301" s="4"/>
      <c r="G301" s="4"/>
      <c r="H301" s="4"/>
      <c r="I301" s="4"/>
      <c r="J301" s="4"/>
      <c r="K301" s="4"/>
      <c r="L301" s="4"/>
      <c r="M301" s="4"/>
      <c r="N301" s="4"/>
    </row>
    <row r="302" spans="1:14" x14ac:dyDescent="0.2">
      <c r="A302" s="4"/>
      <c r="B302" s="4"/>
      <c r="C302" s="4"/>
      <c r="D302" s="4"/>
      <c r="E302" s="4"/>
      <c r="F302" s="4"/>
      <c r="G302" s="4"/>
      <c r="H302" s="4"/>
      <c r="I302" s="4"/>
      <c r="J302" s="4"/>
      <c r="K302" s="4"/>
      <c r="L302" s="4"/>
      <c r="M302" s="4"/>
      <c r="N302" s="4"/>
    </row>
    <row r="303" spans="1:14" x14ac:dyDescent="0.2">
      <c r="A303" s="4"/>
      <c r="B303" s="4"/>
      <c r="C303" s="4"/>
      <c r="D303" s="4"/>
      <c r="E303" s="4"/>
      <c r="F303" s="4"/>
      <c r="G303" s="4"/>
      <c r="H303" s="4"/>
      <c r="I303" s="4"/>
      <c r="J303" s="4"/>
      <c r="K303" s="4"/>
      <c r="L303" s="4"/>
      <c r="M303" s="4"/>
      <c r="N303" s="4"/>
    </row>
    <row r="304" spans="1:14" x14ac:dyDescent="0.2">
      <c r="A304" s="4"/>
      <c r="B304" s="4"/>
      <c r="C304" s="4"/>
      <c r="D304" s="4"/>
      <c r="E304" s="4"/>
      <c r="F304" s="4"/>
      <c r="G304" s="4"/>
      <c r="H304" s="4"/>
      <c r="I304" s="4"/>
      <c r="J304" s="4"/>
      <c r="K304" s="4"/>
      <c r="L304" s="4"/>
      <c r="M304" s="4"/>
      <c r="N304" s="4"/>
    </row>
    <row r="305" spans="1:14" x14ac:dyDescent="0.2">
      <c r="A305" s="4"/>
      <c r="B305" s="4"/>
      <c r="C305" s="4"/>
      <c r="D305" s="4"/>
      <c r="E305" s="4"/>
      <c r="F305" s="4"/>
      <c r="G305" s="4"/>
      <c r="H305" s="4"/>
      <c r="I305" s="4"/>
      <c r="J305" s="4"/>
      <c r="K305" s="4"/>
      <c r="L305" s="4"/>
      <c r="M305" s="4"/>
      <c r="N305" s="4"/>
    </row>
    <row r="306" spans="1:14" x14ac:dyDescent="0.2">
      <c r="A306" s="4"/>
      <c r="B306" s="4"/>
      <c r="C306" s="4"/>
      <c r="D306" s="4"/>
      <c r="E306" s="4"/>
      <c r="F306" s="4"/>
      <c r="G306" s="4"/>
      <c r="H306" s="4"/>
      <c r="I306" s="4"/>
      <c r="J306" s="4"/>
      <c r="K306" s="4"/>
      <c r="L306" s="4"/>
      <c r="M306" s="4"/>
      <c r="N306" s="4"/>
    </row>
    <row r="307" spans="1:14" x14ac:dyDescent="0.2">
      <c r="A307" s="4"/>
      <c r="B307" s="4"/>
      <c r="C307" s="4"/>
      <c r="D307" s="4"/>
      <c r="E307" s="4"/>
      <c r="F307" s="4"/>
      <c r="G307" s="4"/>
      <c r="H307" s="4"/>
      <c r="I307" s="4"/>
      <c r="J307" s="4"/>
      <c r="K307" s="4"/>
      <c r="L307" s="4"/>
      <c r="M307" s="4"/>
      <c r="N307" s="4"/>
    </row>
    <row r="308" spans="1:14" x14ac:dyDescent="0.2">
      <c r="A308" s="4"/>
      <c r="B308" s="4"/>
      <c r="C308" s="4"/>
      <c r="D308" s="4"/>
      <c r="E308" s="4"/>
      <c r="F308" s="4"/>
      <c r="G308" s="4"/>
      <c r="H308" s="4"/>
      <c r="I308" s="4"/>
      <c r="J308" s="4"/>
      <c r="K308" s="4"/>
      <c r="L308" s="4"/>
      <c r="M308" s="4"/>
      <c r="N308" s="4"/>
    </row>
    <row r="309" spans="1:14" x14ac:dyDescent="0.2">
      <c r="A309" s="4"/>
      <c r="B309" s="4"/>
      <c r="C309" s="4"/>
      <c r="D309" s="4"/>
      <c r="E309" s="4"/>
      <c r="F309" s="4"/>
      <c r="G309" s="4"/>
      <c r="H309" s="4"/>
      <c r="I309" s="4"/>
      <c r="J309" s="4"/>
      <c r="K309" s="4"/>
      <c r="L309" s="4"/>
      <c r="M309" s="4"/>
      <c r="N309" s="4"/>
    </row>
    <row r="310" spans="1:14" x14ac:dyDescent="0.2">
      <c r="A310" s="4"/>
      <c r="B310" s="4"/>
      <c r="C310" s="4"/>
      <c r="D310" s="4"/>
      <c r="E310" s="4"/>
      <c r="F310" s="4"/>
      <c r="G310" s="4"/>
      <c r="H310" s="4"/>
      <c r="I310" s="4"/>
      <c r="J310" s="4"/>
      <c r="K310" s="4"/>
      <c r="L310" s="4"/>
      <c r="M310" s="4"/>
      <c r="N310" s="4"/>
    </row>
    <row r="311" spans="1:14" x14ac:dyDescent="0.2">
      <c r="A311" s="4"/>
      <c r="B311" s="4"/>
      <c r="C311" s="4"/>
      <c r="D311" s="4"/>
      <c r="E311" s="4"/>
      <c r="F311" s="4"/>
      <c r="G311" s="4"/>
      <c r="H311" s="4"/>
      <c r="I311" s="4"/>
      <c r="J311" s="4"/>
      <c r="K311" s="4"/>
      <c r="L311" s="4"/>
      <c r="M311" s="4"/>
      <c r="N311" s="4"/>
    </row>
    <row r="312" spans="1:14" x14ac:dyDescent="0.2">
      <c r="A312" s="4"/>
      <c r="B312" s="4"/>
      <c r="C312" s="4"/>
      <c r="D312" s="4"/>
      <c r="E312" s="4"/>
      <c r="F312" s="4"/>
      <c r="G312" s="4"/>
      <c r="H312" s="4"/>
      <c r="I312" s="4"/>
      <c r="J312" s="4"/>
      <c r="K312" s="4"/>
      <c r="L312" s="4"/>
      <c r="M312" s="4"/>
      <c r="N312" s="4"/>
    </row>
    <row r="313" spans="1:14" x14ac:dyDescent="0.2">
      <c r="A313" s="4"/>
      <c r="B313" s="4"/>
      <c r="C313" s="4"/>
      <c r="D313" s="4"/>
      <c r="E313" s="4"/>
      <c r="F313" s="4"/>
      <c r="G313" s="4"/>
      <c r="H313" s="4"/>
      <c r="I313" s="4"/>
      <c r="J313" s="4"/>
      <c r="K313" s="4"/>
      <c r="L313" s="4"/>
      <c r="M313" s="4"/>
      <c r="N313" s="4"/>
    </row>
    <row r="314" spans="1:14" x14ac:dyDescent="0.2">
      <c r="A314" s="4"/>
      <c r="B314" s="4"/>
      <c r="C314" s="4"/>
      <c r="D314" s="4"/>
      <c r="E314" s="4"/>
      <c r="F314" s="4"/>
      <c r="G314" s="4"/>
      <c r="H314" s="4"/>
      <c r="I314" s="4"/>
      <c r="J314" s="4"/>
      <c r="K314" s="4"/>
      <c r="L314" s="4"/>
      <c r="M314" s="4"/>
      <c r="N314" s="4"/>
    </row>
    <row r="315" spans="1:14" x14ac:dyDescent="0.2">
      <c r="A315" s="4"/>
      <c r="B315" s="4"/>
      <c r="C315" s="4"/>
      <c r="D315" s="4"/>
      <c r="E315" s="4"/>
      <c r="F315" s="4"/>
      <c r="G315" s="4"/>
      <c r="H315" s="4"/>
      <c r="I315" s="4"/>
      <c r="J315" s="4"/>
      <c r="K315" s="4"/>
      <c r="L315" s="4"/>
      <c r="M315" s="4"/>
      <c r="N315" s="4"/>
    </row>
    <row r="316" spans="1:14" x14ac:dyDescent="0.2">
      <c r="A316" s="4"/>
      <c r="B316" s="4"/>
      <c r="C316" s="4"/>
      <c r="D316" s="4"/>
      <c r="E316" s="4"/>
      <c r="F316" s="4"/>
      <c r="G316" s="4"/>
      <c r="H316" s="4"/>
      <c r="I316" s="4"/>
      <c r="J316" s="4"/>
      <c r="K316" s="4"/>
      <c r="L316" s="4"/>
      <c r="M316" s="4"/>
      <c r="N316" s="4"/>
    </row>
    <row r="317" spans="1:14" x14ac:dyDescent="0.2">
      <c r="A317" s="4"/>
      <c r="B317" s="4"/>
      <c r="C317" s="4"/>
      <c r="D317" s="4"/>
      <c r="E317" s="4"/>
      <c r="F317" s="4"/>
      <c r="G317" s="4"/>
      <c r="H317" s="4"/>
      <c r="I317" s="4"/>
      <c r="J317" s="4"/>
      <c r="K317" s="4"/>
      <c r="L317" s="4"/>
      <c r="M317" s="4"/>
      <c r="N317" s="4"/>
    </row>
    <row r="318" spans="1:14" x14ac:dyDescent="0.2">
      <c r="A318" s="4"/>
      <c r="B318" s="4"/>
      <c r="C318" s="4"/>
      <c r="D318" s="4"/>
      <c r="E318" s="4"/>
      <c r="F318" s="4"/>
      <c r="G318" s="4"/>
      <c r="H318" s="4"/>
      <c r="I318" s="4"/>
      <c r="J318" s="4"/>
      <c r="K318" s="4"/>
      <c r="L318" s="4"/>
      <c r="M318" s="4"/>
      <c r="N318" s="4"/>
    </row>
    <row r="319" spans="1:14" x14ac:dyDescent="0.2">
      <c r="A319" s="4"/>
      <c r="B319" s="4"/>
      <c r="C319" s="4"/>
      <c r="D319" s="4"/>
      <c r="E319" s="4"/>
      <c r="F319" s="4"/>
      <c r="G319" s="4"/>
      <c r="H319" s="4"/>
      <c r="I319" s="4"/>
      <c r="J319" s="4"/>
      <c r="K319" s="4"/>
      <c r="L319" s="4"/>
      <c r="M319" s="4"/>
      <c r="N319" s="4"/>
    </row>
    <row r="320" spans="1:14" x14ac:dyDescent="0.2">
      <c r="A320" s="4"/>
      <c r="B320" s="4"/>
      <c r="C320" s="4"/>
      <c r="D320" s="4"/>
      <c r="E320" s="4"/>
      <c r="F320" s="4"/>
      <c r="G320" s="4"/>
      <c r="H320" s="4"/>
      <c r="I320" s="4"/>
      <c r="J320" s="4"/>
      <c r="K320" s="4"/>
      <c r="L320" s="4"/>
      <c r="M320" s="4"/>
      <c r="N320" s="4"/>
    </row>
    <row r="321" spans="1:14" x14ac:dyDescent="0.2">
      <c r="A321" s="4"/>
      <c r="B321" s="4"/>
      <c r="C321" s="4"/>
      <c r="D321" s="4"/>
      <c r="E321" s="4"/>
      <c r="F321" s="4"/>
      <c r="G321" s="4"/>
      <c r="H321" s="4"/>
      <c r="I321" s="4"/>
      <c r="J321" s="4"/>
      <c r="K321" s="4"/>
      <c r="L321" s="4"/>
      <c r="M321" s="4"/>
      <c r="N321" s="4"/>
    </row>
    <row r="322" spans="1:14" x14ac:dyDescent="0.2">
      <c r="A322" s="4"/>
      <c r="B322" s="4"/>
      <c r="C322" s="4"/>
      <c r="D322" s="4"/>
      <c r="E322" s="4"/>
      <c r="F322" s="4"/>
      <c r="G322" s="4"/>
      <c r="H322" s="4"/>
      <c r="I322" s="4"/>
      <c r="J322" s="4"/>
      <c r="K322" s="4"/>
      <c r="L322" s="4"/>
      <c r="M322" s="4"/>
      <c r="N322" s="4"/>
    </row>
    <row r="323" spans="1:14" x14ac:dyDescent="0.2">
      <c r="A323" s="4"/>
      <c r="B323" s="4"/>
      <c r="C323" s="4"/>
      <c r="D323" s="4"/>
      <c r="E323" s="4"/>
      <c r="F323" s="4"/>
      <c r="G323" s="4"/>
      <c r="H323" s="4"/>
      <c r="I323" s="4"/>
      <c r="J323" s="4"/>
      <c r="K323" s="4"/>
      <c r="L323" s="4"/>
      <c r="M323" s="4"/>
      <c r="N323" s="4"/>
    </row>
    <row r="324" spans="1:14" x14ac:dyDescent="0.2">
      <c r="A324" s="4"/>
      <c r="B324" s="4"/>
      <c r="C324" s="4"/>
      <c r="D324" s="4"/>
      <c r="E324" s="4"/>
      <c r="F324" s="4"/>
      <c r="G324" s="4"/>
      <c r="H324" s="4"/>
      <c r="I324" s="4"/>
      <c r="J324" s="4"/>
      <c r="K324" s="4"/>
      <c r="L324" s="4"/>
      <c r="M324" s="4"/>
      <c r="N324" s="4"/>
    </row>
    <row r="325" spans="1:14" x14ac:dyDescent="0.2">
      <c r="A325" s="4"/>
      <c r="B325" s="4"/>
      <c r="C325" s="4"/>
      <c r="D325" s="4"/>
      <c r="E325" s="4"/>
      <c r="F325" s="4"/>
      <c r="G325" s="4"/>
      <c r="H325" s="4"/>
      <c r="I325" s="4"/>
      <c r="J325" s="4"/>
      <c r="K325" s="4"/>
      <c r="L325" s="4"/>
      <c r="M325" s="4"/>
      <c r="N325" s="4"/>
    </row>
    <row r="326" spans="1:14" x14ac:dyDescent="0.2">
      <c r="A326" s="4"/>
      <c r="B326" s="4"/>
      <c r="C326" s="4"/>
      <c r="D326" s="4"/>
      <c r="E326" s="4"/>
      <c r="F326" s="4"/>
      <c r="G326" s="4"/>
      <c r="H326" s="4"/>
      <c r="I326" s="4"/>
      <c r="J326" s="4"/>
      <c r="K326" s="4"/>
      <c r="L326" s="4"/>
      <c r="M326" s="4"/>
      <c r="N326" s="4"/>
    </row>
    <row r="327" spans="1:14" x14ac:dyDescent="0.2">
      <c r="A327" s="4"/>
      <c r="B327" s="4"/>
      <c r="C327" s="4"/>
      <c r="D327" s="4"/>
      <c r="E327" s="4"/>
      <c r="F327" s="4"/>
      <c r="G327" s="4"/>
      <c r="H327" s="4"/>
      <c r="I327" s="4"/>
      <c r="J327" s="4"/>
      <c r="K327" s="4"/>
      <c r="L327" s="4"/>
      <c r="M327" s="4"/>
      <c r="N327" s="4"/>
    </row>
    <row r="328" spans="1:14" x14ac:dyDescent="0.2">
      <c r="A328" s="4"/>
      <c r="B328" s="4"/>
      <c r="C328" s="4"/>
      <c r="D328" s="4"/>
      <c r="E328" s="4"/>
      <c r="F328" s="4"/>
      <c r="G328" s="4"/>
      <c r="H328" s="4"/>
      <c r="I328" s="4"/>
      <c r="J328" s="4"/>
      <c r="K328" s="4"/>
      <c r="L328" s="4"/>
      <c r="M328" s="4"/>
      <c r="N328" s="4"/>
    </row>
    <row r="329" spans="1:14" x14ac:dyDescent="0.2">
      <c r="A329" s="4"/>
      <c r="B329" s="4"/>
      <c r="C329" s="4"/>
      <c r="D329" s="4"/>
      <c r="E329" s="4"/>
      <c r="F329" s="4"/>
      <c r="G329" s="4"/>
      <c r="H329" s="4"/>
      <c r="I329" s="4"/>
      <c r="J329" s="4"/>
      <c r="K329" s="4"/>
      <c r="L329" s="4"/>
      <c r="M329" s="4"/>
      <c r="N329" s="4"/>
    </row>
    <row r="330" spans="1:14" x14ac:dyDescent="0.2">
      <c r="A330" s="4"/>
      <c r="B330" s="4"/>
      <c r="C330" s="4"/>
      <c r="D330" s="4"/>
      <c r="E330" s="4"/>
      <c r="F330" s="4"/>
      <c r="G330" s="4"/>
      <c r="H330" s="4"/>
      <c r="I330" s="4"/>
      <c r="J330" s="4"/>
      <c r="K330" s="4"/>
      <c r="L330" s="4"/>
      <c r="M330" s="4"/>
      <c r="N330" s="4"/>
    </row>
    <row r="331" spans="1:14" x14ac:dyDescent="0.2">
      <c r="A331" s="4"/>
      <c r="B331" s="4"/>
      <c r="C331" s="4"/>
      <c r="D331" s="4"/>
      <c r="E331" s="4"/>
      <c r="F331" s="4"/>
      <c r="G331" s="4"/>
      <c r="H331" s="4"/>
      <c r="I331" s="4"/>
      <c r="J331" s="4"/>
      <c r="K331" s="4"/>
      <c r="L331" s="4"/>
      <c r="M331" s="4"/>
      <c r="N331" s="4"/>
    </row>
    <row r="332" spans="1:14" x14ac:dyDescent="0.2">
      <c r="A332" s="4"/>
      <c r="B332" s="4"/>
      <c r="C332" s="4"/>
      <c r="D332" s="4"/>
      <c r="E332" s="4"/>
      <c r="F332" s="4"/>
      <c r="G332" s="4"/>
      <c r="H332" s="4"/>
      <c r="I332" s="4"/>
      <c r="J332" s="4"/>
      <c r="K332" s="4"/>
      <c r="L332" s="4"/>
      <c r="M332" s="4"/>
      <c r="N332" s="4"/>
    </row>
    <row r="333" spans="1:14" x14ac:dyDescent="0.2">
      <c r="A333" s="4"/>
      <c r="B333" s="4"/>
      <c r="C333" s="4"/>
      <c r="D333" s="4"/>
      <c r="E333" s="4"/>
      <c r="F333" s="4"/>
      <c r="G333" s="4"/>
      <c r="H333" s="4"/>
      <c r="I333" s="4"/>
      <c r="J333" s="4"/>
      <c r="K333" s="4"/>
      <c r="L333" s="4"/>
      <c r="M333" s="4"/>
      <c r="N333" s="4"/>
    </row>
    <row r="334" spans="1:14" x14ac:dyDescent="0.2">
      <c r="A334" s="4"/>
      <c r="B334" s="4"/>
      <c r="C334" s="4"/>
      <c r="D334" s="4"/>
      <c r="E334" s="4"/>
      <c r="F334" s="4"/>
      <c r="G334" s="4"/>
      <c r="H334" s="4"/>
      <c r="I334" s="4"/>
      <c r="J334" s="4"/>
      <c r="K334" s="4"/>
      <c r="L334" s="4"/>
      <c r="M334" s="4"/>
      <c r="N334" s="4"/>
    </row>
    <row r="335" spans="1:14" x14ac:dyDescent="0.2">
      <c r="A335" s="4"/>
      <c r="B335" s="4"/>
      <c r="C335" s="4"/>
      <c r="D335" s="4"/>
      <c r="E335" s="4"/>
      <c r="F335" s="4"/>
      <c r="G335" s="4"/>
      <c r="H335" s="4"/>
      <c r="I335" s="4"/>
      <c r="J335" s="4"/>
      <c r="K335" s="4"/>
      <c r="L335" s="4"/>
      <c r="M335" s="4"/>
      <c r="N335" s="4"/>
    </row>
    <row r="336" spans="1:14" x14ac:dyDescent="0.2">
      <c r="A336" s="4"/>
      <c r="B336" s="4"/>
      <c r="C336" s="4"/>
      <c r="D336" s="4"/>
      <c r="E336" s="4"/>
      <c r="F336" s="4"/>
      <c r="G336" s="4"/>
      <c r="H336" s="4"/>
      <c r="I336" s="4"/>
      <c r="J336" s="4"/>
      <c r="K336" s="4"/>
      <c r="L336" s="4"/>
      <c r="M336" s="4"/>
      <c r="N336" s="4"/>
    </row>
    <row r="337" spans="1:14" x14ac:dyDescent="0.2">
      <c r="A337" s="4"/>
      <c r="B337" s="4"/>
      <c r="C337" s="4"/>
      <c r="D337" s="4"/>
      <c r="E337" s="4"/>
      <c r="F337" s="4"/>
      <c r="G337" s="4"/>
      <c r="H337" s="4"/>
      <c r="I337" s="4"/>
      <c r="J337" s="4"/>
      <c r="K337" s="4"/>
      <c r="L337" s="4"/>
      <c r="M337" s="4"/>
      <c r="N337" s="4"/>
    </row>
    <row r="338" spans="1:14" x14ac:dyDescent="0.2">
      <c r="A338" s="4"/>
      <c r="B338" s="4"/>
      <c r="C338" s="4"/>
      <c r="D338" s="4"/>
      <c r="E338" s="4"/>
      <c r="F338" s="4"/>
      <c r="G338" s="4"/>
      <c r="H338" s="4"/>
      <c r="I338" s="4"/>
      <c r="J338" s="4"/>
      <c r="K338" s="4"/>
      <c r="L338" s="4"/>
      <c r="M338" s="4"/>
      <c r="N338" s="4"/>
    </row>
    <row r="339" spans="1:14" x14ac:dyDescent="0.2">
      <c r="A339" s="4"/>
      <c r="B339" s="4"/>
      <c r="C339" s="4"/>
      <c r="D339" s="4"/>
      <c r="E339" s="4"/>
      <c r="F339" s="4"/>
      <c r="G339" s="4"/>
      <c r="H339" s="4"/>
      <c r="I339" s="4"/>
      <c r="J339" s="4"/>
      <c r="K339" s="4"/>
      <c r="L339" s="4"/>
      <c r="M339" s="4"/>
      <c r="N339" s="4"/>
    </row>
    <row r="340" spans="1:14" x14ac:dyDescent="0.2">
      <c r="A340" s="4"/>
      <c r="B340" s="4"/>
      <c r="C340" s="4"/>
      <c r="D340" s="4"/>
      <c r="E340" s="4"/>
      <c r="F340" s="4"/>
      <c r="G340" s="4"/>
      <c r="H340" s="4"/>
      <c r="I340" s="4"/>
      <c r="J340" s="4"/>
      <c r="K340" s="4"/>
      <c r="L340" s="4"/>
      <c r="M340" s="4"/>
      <c r="N340" s="4"/>
    </row>
    <row r="341" spans="1:14" x14ac:dyDescent="0.2">
      <c r="A341" s="4"/>
      <c r="B341" s="4"/>
      <c r="C341" s="4"/>
      <c r="D341" s="4"/>
      <c r="E341" s="4"/>
      <c r="F341" s="4"/>
      <c r="G341" s="4"/>
      <c r="H341" s="4"/>
      <c r="I341" s="4"/>
      <c r="J341" s="4"/>
      <c r="K341" s="4"/>
      <c r="L341" s="4"/>
      <c r="M341" s="4"/>
      <c r="N341" s="4"/>
    </row>
    <row r="342" spans="1:14" x14ac:dyDescent="0.2">
      <c r="A342" s="4"/>
      <c r="B342" s="4"/>
      <c r="C342" s="4"/>
      <c r="D342" s="4"/>
      <c r="E342" s="4"/>
      <c r="F342" s="4"/>
      <c r="G342" s="4"/>
      <c r="H342" s="4"/>
      <c r="I342" s="4"/>
      <c r="J342" s="4"/>
      <c r="K342" s="4"/>
      <c r="L342" s="4"/>
      <c r="M342" s="4"/>
      <c r="N342" s="4"/>
    </row>
    <row r="343" spans="1:14" x14ac:dyDescent="0.2">
      <c r="A343" s="4"/>
      <c r="B343" s="4"/>
      <c r="C343" s="4"/>
      <c r="D343" s="4"/>
      <c r="E343" s="4"/>
      <c r="F343" s="4"/>
      <c r="G343" s="4"/>
      <c r="H343" s="4"/>
      <c r="I343" s="4"/>
      <c r="J343" s="4"/>
      <c r="K343" s="4"/>
      <c r="L343" s="4"/>
      <c r="M343" s="4"/>
      <c r="N343" s="4"/>
    </row>
    <row r="344" spans="1:14" x14ac:dyDescent="0.2">
      <c r="A344" s="4"/>
      <c r="B344" s="4"/>
      <c r="C344" s="4"/>
      <c r="D344" s="4"/>
      <c r="E344" s="4"/>
      <c r="F344" s="4"/>
      <c r="G344" s="4"/>
      <c r="H344" s="4"/>
      <c r="I344" s="4"/>
      <c r="J344" s="4"/>
      <c r="K344" s="4"/>
      <c r="L344" s="4"/>
      <c r="M344" s="4"/>
      <c r="N344" s="4"/>
    </row>
    <row r="345" spans="1:14" x14ac:dyDescent="0.2">
      <c r="A345" s="4"/>
      <c r="B345" s="4"/>
      <c r="C345" s="4"/>
      <c r="D345" s="4"/>
      <c r="E345" s="4"/>
      <c r="F345" s="4"/>
      <c r="G345" s="4"/>
      <c r="H345" s="4"/>
      <c r="I345" s="4"/>
      <c r="J345" s="4"/>
      <c r="K345" s="4"/>
      <c r="L345" s="4"/>
      <c r="M345" s="4"/>
      <c r="N345" s="4"/>
    </row>
    <row r="346" spans="1:14" x14ac:dyDescent="0.2">
      <c r="A346" s="4"/>
      <c r="B346" s="4"/>
      <c r="C346" s="4"/>
      <c r="D346" s="4"/>
      <c r="E346" s="4"/>
      <c r="F346" s="4"/>
      <c r="G346" s="4"/>
      <c r="H346" s="4"/>
      <c r="I346" s="4"/>
      <c r="J346" s="4"/>
      <c r="K346" s="4"/>
      <c r="L346" s="4"/>
      <c r="M346" s="4"/>
      <c r="N346" s="4"/>
    </row>
    <row r="347" spans="1:14" x14ac:dyDescent="0.2">
      <c r="A347" s="4"/>
      <c r="B347" s="4"/>
      <c r="C347" s="4"/>
      <c r="D347" s="4"/>
      <c r="E347" s="4"/>
      <c r="F347" s="4"/>
      <c r="G347" s="4"/>
      <c r="H347" s="4"/>
      <c r="I347" s="4"/>
      <c r="J347" s="4"/>
      <c r="K347" s="4"/>
      <c r="L347" s="4"/>
      <c r="M347" s="4"/>
      <c r="N347" s="4"/>
    </row>
    <row r="348" spans="1:14" x14ac:dyDescent="0.2">
      <c r="A348" s="4"/>
      <c r="B348" s="4"/>
      <c r="C348" s="4"/>
      <c r="D348" s="4"/>
      <c r="E348" s="4"/>
      <c r="F348" s="4"/>
      <c r="G348" s="4"/>
      <c r="H348" s="4"/>
      <c r="I348" s="4"/>
      <c r="J348" s="4"/>
      <c r="K348" s="4"/>
      <c r="L348" s="4"/>
      <c r="M348" s="4"/>
      <c r="N348" s="4"/>
    </row>
    <row r="349" spans="1:14" x14ac:dyDescent="0.2">
      <c r="A349" s="4"/>
      <c r="B349" s="4"/>
      <c r="C349" s="4"/>
      <c r="D349" s="4"/>
      <c r="E349" s="4"/>
      <c r="F349" s="4"/>
      <c r="G349" s="4"/>
      <c r="H349" s="4"/>
      <c r="I349" s="4"/>
      <c r="J349" s="4"/>
      <c r="K349" s="4"/>
      <c r="L349" s="4"/>
      <c r="M349" s="4"/>
      <c r="N349" s="4"/>
    </row>
    <row r="350" spans="1:14" x14ac:dyDescent="0.2">
      <c r="A350" s="4"/>
      <c r="B350" s="4"/>
      <c r="C350" s="4"/>
      <c r="D350" s="4"/>
      <c r="E350" s="4"/>
      <c r="F350" s="4"/>
      <c r="G350" s="4"/>
      <c r="H350" s="4"/>
      <c r="I350" s="4"/>
      <c r="J350" s="4"/>
      <c r="K350" s="4"/>
      <c r="L350" s="4"/>
      <c r="M350" s="4"/>
      <c r="N350" s="4"/>
    </row>
    <row r="351" spans="1:14" x14ac:dyDescent="0.2">
      <c r="A351" s="4"/>
      <c r="B351" s="4"/>
      <c r="C351" s="4"/>
      <c r="D351" s="4"/>
      <c r="E351" s="4"/>
      <c r="F351" s="4"/>
      <c r="G351" s="4"/>
      <c r="H351" s="4"/>
      <c r="I351" s="4"/>
      <c r="J351" s="4"/>
      <c r="K351" s="4"/>
      <c r="L351" s="4"/>
      <c r="M351" s="4"/>
      <c r="N351" s="4"/>
    </row>
    <row r="352" spans="1:14" x14ac:dyDescent="0.2">
      <c r="A352" s="4"/>
      <c r="B352" s="4"/>
      <c r="C352" s="4"/>
      <c r="D352" s="4"/>
      <c r="E352" s="4"/>
      <c r="F352" s="4"/>
      <c r="G352" s="4"/>
      <c r="H352" s="4"/>
      <c r="I352" s="4"/>
      <c r="J352" s="4"/>
      <c r="K352" s="4"/>
      <c r="L352" s="4"/>
      <c r="M352" s="4"/>
      <c r="N352" s="4"/>
    </row>
    <row r="353" spans="1:14" x14ac:dyDescent="0.2">
      <c r="A353" s="4"/>
      <c r="B353" s="4"/>
      <c r="C353" s="4"/>
      <c r="D353" s="4"/>
      <c r="E353" s="4"/>
      <c r="F353" s="4"/>
      <c r="G353" s="4"/>
      <c r="H353" s="4"/>
      <c r="I353" s="4"/>
      <c r="J353" s="4"/>
      <c r="K353" s="4"/>
      <c r="L353" s="4"/>
      <c r="M353" s="4"/>
      <c r="N353" s="4"/>
    </row>
    <row r="354" spans="1:14" x14ac:dyDescent="0.2">
      <c r="A354" s="4"/>
      <c r="B354" s="4"/>
      <c r="C354" s="4"/>
      <c r="D354" s="4"/>
      <c r="E354" s="4"/>
      <c r="F354" s="4"/>
      <c r="G354" s="4"/>
      <c r="H354" s="4"/>
      <c r="I354" s="4"/>
      <c r="J354" s="4"/>
      <c r="K354" s="4"/>
      <c r="L354" s="4"/>
      <c r="M354" s="4"/>
      <c r="N354" s="4"/>
    </row>
    <row r="355" spans="1:14" x14ac:dyDescent="0.2">
      <c r="A355" s="4"/>
      <c r="B355" s="4"/>
      <c r="C355" s="4"/>
      <c r="D355" s="4"/>
      <c r="E355" s="4"/>
      <c r="F355" s="4"/>
      <c r="G355" s="4"/>
      <c r="H355" s="4"/>
      <c r="I355" s="4"/>
      <c r="J355" s="4"/>
      <c r="K355" s="4"/>
      <c r="L355" s="4"/>
      <c r="M355" s="4"/>
      <c r="N355" s="4"/>
    </row>
    <row r="356" spans="1:14" x14ac:dyDescent="0.2">
      <c r="A356" s="4"/>
      <c r="B356" s="4"/>
      <c r="C356" s="4"/>
      <c r="D356" s="4"/>
      <c r="E356" s="4"/>
      <c r="F356" s="4"/>
      <c r="G356" s="4"/>
      <c r="H356" s="4"/>
      <c r="I356" s="4"/>
      <c r="J356" s="4"/>
      <c r="K356" s="4"/>
      <c r="L356" s="4"/>
      <c r="M356" s="4"/>
      <c r="N356" s="4"/>
    </row>
    <row r="357" spans="1:14" x14ac:dyDescent="0.2">
      <c r="A357" s="4"/>
      <c r="B357" s="4"/>
      <c r="C357" s="4"/>
      <c r="D357" s="4"/>
      <c r="E357" s="4"/>
      <c r="F357" s="4"/>
      <c r="G357" s="4"/>
      <c r="H357" s="4"/>
      <c r="I357" s="4"/>
      <c r="J357" s="4"/>
      <c r="K357" s="4"/>
      <c r="L357" s="4"/>
      <c r="M357" s="4"/>
      <c r="N357" s="4"/>
    </row>
    <row r="358" spans="1:14" x14ac:dyDescent="0.2">
      <c r="A358" s="4"/>
      <c r="B358" s="4"/>
      <c r="C358" s="4"/>
      <c r="D358" s="4"/>
      <c r="E358" s="4"/>
      <c r="F358" s="4"/>
      <c r="G358" s="4"/>
      <c r="H358" s="4"/>
      <c r="I358" s="4"/>
      <c r="J358" s="4"/>
      <c r="K358" s="4"/>
      <c r="L358" s="4"/>
      <c r="M358" s="4"/>
      <c r="N358" s="4"/>
    </row>
    <row r="359" spans="1:14" x14ac:dyDescent="0.2">
      <c r="A359" s="4"/>
      <c r="B359" s="4"/>
      <c r="C359" s="4"/>
      <c r="D359" s="4"/>
      <c r="E359" s="4"/>
      <c r="F359" s="4"/>
      <c r="G359" s="4"/>
      <c r="H359" s="4"/>
      <c r="I359" s="4"/>
      <c r="J359" s="4"/>
      <c r="K359" s="4"/>
      <c r="L359" s="4"/>
      <c r="M359" s="4"/>
      <c r="N359" s="4"/>
    </row>
    <row r="360" spans="1:14" x14ac:dyDescent="0.2">
      <c r="A360" s="4"/>
      <c r="B360" s="4"/>
      <c r="C360" s="4"/>
      <c r="D360" s="4"/>
      <c r="E360" s="4"/>
      <c r="F360" s="4"/>
      <c r="G360" s="4"/>
      <c r="H360" s="4"/>
      <c r="I360" s="4"/>
      <c r="J360" s="4"/>
      <c r="K360" s="4"/>
      <c r="L360" s="4"/>
      <c r="M360" s="4"/>
      <c r="N360" s="4"/>
    </row>
    <row r="361" spans="1:14" x14ac:dyDescent="0.2">
      <c r="A361" s="4"/>
      <c r="B361" s="4"/>
      <c r="C361" s="4"/>
      <c r="D361" s="4"/>
      <c r="E361" s="4"/>
      <c r="F361" s="4"/>
      <c r="G361" s="4"/>
      <c r="H361" s="4"/>
      <c r="I361" s="4"/>
      <c r="J361" s="4"/>
      <c r="K361" s="4"/>
      <c r="L361" s="4"/>
      <c r="M361" s="4"/>
      <c r="N361" s="4"/>
    </row>
    <row r="362" spans="1:14" x14ac:dyDescent="0.2">
      <c r="A362" s="4"/>
      <c r="B362" s="4"/>
      <c r="C362" s="4"/>
      <c r="D362" s="4"/>
      <c r="E362" s="4"/>
      <c r="F362" s="4"/>
      <c r="G362" s="4"/>
      <c r="H362" s="4"/>
      <c r="I362" s="4"/>
      <c r="J362" s="4"/>
      <c r="K362" s="4"/>
      <c r="L362" s="4"/>
      <c r="M362" s="4"/>
      <c r="N362" s="4"/>
    </row>
    <row r="363" spans="1:14" x14ac:dyDescent="0.2">
      <c r="A363" s="4"/>
      <c r="B363" s="4"/>
      <c r="C363" s="4"/>
      <c r="D363" s="4"/>
      <c r="E363" s="4"/>
      <c r="F363" s="4"/>
      <c r="G363" s="4"/>
      <c r="H363" s="4"/>
      <c r="I363" s="4"/>
      <c r="J363" s="4"/>
      <c r="K363" s="4"/>
      <c r="L363" s="4"/>
      <c r="M363" s="4"/>
      <c r="N363" s="4"/>
    </row>
    <row r="364" spans="1:14" x14ac:dyDescent="0.2">
      <c r="A364" s="4"/>
      <c r="B364" s="4"/>
      <c r="C364" s="4"/>
      <c r="D364" s="4"/>
      <c r="E364" s="4"/>
      <c r="F364" s="4"/>
      <c r="G364" s="4"/>
      <c r="H364" s="4"/>
      <c r="I364" s="4"/>
      <c r="J364" s="4"/>
      <c r="K364" s="4"/>
      <c r="L364" s="4"/>
      <c r="M364" s="4"/>
      <c r="N364" s="4"/>
    </row>
    <row r="365" spans="1:14" x14ac:dyDescent="0.2">
      <c r="A365" s="4"/>
      <c r="B365" s="4"/>
      <c r="C365" s="4"/>
      <c r="D365" s="4"/>
      <c r="E365" s="4"/>
      <c r="F365" s="4"/>
      <c r="G365" s="4"/>
      <c r="H365" s="4"/>
      <c r="I365" s="4"/>
      <c r="J365" s="4"/>
      <c r="K365" s="4"/>
      <c r="L365" s="4"/>
      <c r="M365" s="4"/>
      <c r="N365" s="4"/>
    </row>
    <row r="366" spans="1:14" x14ac:dyDescent="0.2">
      <c r="A366" s="4"/>
      <c r="B366" s="4"/>
      <c r="C366" s="4"/>
      <c r="D366" s="4"/>
      <c r="E366" s="4"/>
      <c r="F366" s="4"/>
      <c r="G366" s="4"/>
      <c r="H366" s="4"/>
      <c r="I366" s="4"/>
      <c r="J366" s="4"/>
      <c r="K366" s="4"/>
      <c r="L366" s="4"/>
      <c r="M366" s="4"/>
      <c r="N366" s="4"/>
    </row>
    <row r="367" spans="1:14" x14ac:dyDescent="0.2">
      <c r="A367" s="4"/>
      <c r="B367" s="4"/>
      <c r="C367" s="4"/>
      <c r="D367" s="4"/>
      <c r="E367" s="4"/>
      <c r="F367" s="4"/>
      <c r="G367" s="4"/>
      <c r="H367" s="4"/>
      <c r="I367" s="4"/>
      <c r="J367" s="4"/>
      <c r="K367" s="4"/>
      <c r="L367" s="4"/>
      <c r="M367" s="4"/>
      <c r="N367" s="4"/>
    </row>
    <row r="368" spans="1:14" x14ac:dyDescent="0.2">
      <c r="A368" s="4"/>
      <c r="B368" s="4"/>
      <c r="C368" s="4"/>
      <c r="D368" s="4"/>
      <c r="E368" s="4"/>
      <c r="F368" s="4"/>
      <c r="G368" s="4"/>
      <c r="H368" s="4"/>
      <c r="I368" s="4"/>
      <c r="J368" s="4"/>
      <c r="K368" s="4"/>
      <c r="L368" s="4"/>
      <c r="M368" s="4"/>
      <c r="N368" s="4"/>
    </row>
    <row r="369" spans="1:14" x14ac:dyDescent="0.2">
      <c r="A369" s="4"/>
      <c r="B369" s="4"/>
      <c r="C369" s="4"/>
      <c r="D369" s="4"/>
      <c r="E369" s="4"/>
      <c r="F369" s="4"/>
      <c r="G369" s="4"/>
      <c r="H369" s="4"/>
      <c r="I369" s="4"/>
      <c r="J369" s="4"/>
      <c r="K369" s="4"/>
      <c r="L369" s="4"/>
      <c r="M369" s="4"/>
      <c r="N369" s="4"/>
    </row>
    <row r="370" spans="1:14" x14ac:dyDescent="0.2">
      <c r="A370" s="4"/>
      <c r="B370" s="4"/>
      <c r="C370" s="4"/>
      <c r="D370" s="4"/>
      <c r="E370" s="4"/>
      <c r="F370" s="4"/>
      <c r="G370" s="4"/>
      <c r="H370" s="4"/>
      <c r="I370" s="4"/>
      <c r="J370" s="4"/>
      <c r="K370" s="4"/>
      <c r="L370" s="4"/>
      <c r="M370" s="4"/>
      <c r="N370" s="4"/>
    </row>
    <row r="371" spans="1:14" x14ac:dyDescent="0.2">
      <c r="A371" s="4"/>
      <c r="B371" s="4"/>
      <c r="C371" s="4"/>
      <c r="D371" s="4"/>
      <c r="E371" s="4"/>
      <c r="F371" s="4"/>
      <c r="G371" s="4"/>
      <c r="H371" s="4"/>
      <c r="I371" s="4"/>
      <c r="J371" s="4"/>
      <c r="K371" s="4"/>
      <c r="L371" s="4"/>
      <c r="M371" s="4"/>
      <c r="N371" s="4"/>
    </row>
    <row r="372" spans="1:14" x14ac:dyDescent="0.2">
      <c r="A372" s="4"/>
      <c r="B372" s="4"/>
      <c r="C372" s="4"/>
      <c r="D372" s="4"/>
      <c r="E372" s="4"/>
      <c r="F372" s="4"/>
      <c r="G372" s="4"/>
      <c r="H372" s="4"/>
      <c r="I372" s="4"/>
      <c r="J372" s="4"/>
      <c r="K372" s="4"/>
      <c r="L372" s="4"/>
      <c r="M372" s="4"/>
      <c r="N372" s="4"/>
    </row>
    <row r="373" spans="1:14" x14ac:dyDescent="0.2">
      <c r="A373" s="4"/>
      <c r="B373" s="4"/>
      <c r="C373" s="4"/>
      <c r="D373" s="4"/>
      <c r="E373" s="4"/>
      <c r="F373" s="4"/>
      <c r="G373" s="4"/>
      <c r="H373" s="4"/>
      <c r="I373" s="4"/>
      <c r="J373" s="4"/>
      <c r="K373" s="4"/>
      <c r="L373" s="4"/>
      <c r="M373" s="4"/>
      <c r="N373" s="4"/>
    </row>
    <row r="374" spans="1:14" x14ac:dyDescent="0.2">
      <c r="A374" s="4"/>
      <c r="B374" s="4"/>
      <c r="C374" s="4"/>
      <c r="D374" s="4"/>
      <c r="E374" s="4"/>
      <c r="F374" s="4"/>
      <c r="G374" s="4"/>
      <c r="H374" s="4"/>
      <c r="I374" s="4"/>
      <c r="J374" s="4"/>
      <c r="K374" s="4"/>
      <c r="L374" s="4"/>
      <c r="M374" s="4"/>
      <c r="N374" s="4"/>
    </row>
    <row r="375" spans="1:14" x14ac:dyDescent="0.2">
      <c r="A375" s="4"/>
      <c r="B375" s="4"/>
      <c r="C375" s="4"/>
      <c r="D375" s="4"/>
      <c r="E375" s="4"/>
      <c r="F375" s="4"/>
      <c r="G375" s="4"/>
      <c r="H375" s="4"/>
      <c r="I375" s="4"/>
      <c r="J375" s="4"/>
      <c r="K375" s="4"/>
      <c r="L375" s="4"/>
      <c r="M375" s="4"/>
      <c r="N375" s="4"/>
    </row>
    <row r="376" spans="1:14" x14ac:dyDescent="0.2">
      <c r="A376" s="4"/>
      <c r="B376" s="4"/>
      <c r="C376" s="4"/>
      <c r="D376" s="4"/>
      <c r="E376" s="4"/>
      <c r="F376" s="4"/>
      <c r="G376" s="4"/>
      <c r="H376" s="4"/>
      <c r="I376" s="4"/>
      <c r="J376" s="4"/>
      <c r="K376" s="4"/>
      <c r="L376" s="4"/>
      <c r="M376" s="4"/>
      <c r="N376" s="4"/>
    </row>
    <row r="377" spans="1:14" x14ac:dyDescent="0.2">
      <c r="A377" s="4"/>
      <c r="B377" s="4"/>
      <c r="C377" s="4"/>
      <c r="D377" s="4"/>
      <c r="E377" s="4"/>
      <c r="F377" s="4"/>
      <c r="G377" s="4"/>
      <c r="H377" s="4"/>
      <c r="I377" s="4"/>
      <c r="J377" s="4"/>
      <c r="K377" s="4"/>
      <c r="L377" s="4"/>
      <c r="M377" s="4"/>
      <c r="N377" s="4"/>
    </row>
    <row r="378" spans="1:14" x14ac:dyDescent="0.2">
      <c r="A378" s="4"/>
      <c r="B378" s="4"/>
      <c r="C378" s="4"/>
      <c r="D378" s="4"/>
      <c r="E378" s="4"/>
      <c r="F378" s="4"/>
      <c r="G378" s="4"/>
      <c r="H378" s="4"/>
      <c r="I378" s="4"/>
      <c r="J378" s="4"/>
      <c r="K378" s="4"/>
      <c r="L378" s="4"/>
      <c r="M378" s="4"/>
      <c r="N378" s="4"/>
    </row>
    <row r="379" spans="1:14" x14ac:dyDescent="0.2">
      <c r="A379" s="4"/>
      <c r="B379" s="4"/>
      <c r="C379" s="4"/>
      <c r="D379" s="4"/>
      <c r="E379" s="4"/>
      <c r="F379" s="4"/>
      <c r="G379" s="4"/>
      <c r="H379" s="4"/>
      <c r="I379" s="4"/>
      <c r="J379" s="4"/>
      <c r="K379" s="4"/>
      <c r="L379" s="4"/>
      <c r="M379" s="4"/>
      <c r="N379" s="4"/>
    </row>
    <row r="380" spans="1:14" x14ac:dyDescent="0.2">
      <c r="A380" s="4"/>
      <c r="B380" s="4"/>
      <c r="C380" s="4"/>
      <c r="D380" s="4"/>
      <c r="E380" s="4"/>
      <c r="F380" s="4"/>
      <c r="G380" s="4"/>
      <c r="H380" s="4"/>
      <c r="I380" s="4"/>
      <c r="J380" s="4"/>
      <c r="K380" s="4"/>
      <c r="L380" s="4"/>
      <c r="M380" s="4"/>
      <c r="N380" s="4"/>
    </row>
    <row r="381" spans="1:14" x14ac:dyDescent="0.2">
      <c r="A381" s="4"/>
      <c r="B381" s="4"/>
      <c r="C381" s="4"/>
      <c r="D381" s="4"/>
      <c r="E381" s="4"/>
      <c r="F381" s="4"/>
      <c r="G381" s="4"/>
      <c r="H381" s="4"/>
      <c r="I381" s="4"/>
      <c r="J381" s="4"/>
      <c r="K381" s="4"/>
      <c r="L381" s="4"/>
      <c r="M381" s="4"/>
      <c r="N381" s="4"/>
    </row>
    <row r="382" spans="1:14" x14ac:dyDescent="0.2">
      <c r="A382" s="4"/>
      <c r="B382" s="4"/>
      <c r="C382" s="4"/>
      <c r="D382" s="4"/>
      <c r="E382" s="4"/>
      <c r="F382" s="4"/>
      <c r="G382" s="4"/>
      <c r="H382" s="4"/>
      <c r="I382" s="4"/>
      <c r="J382" s="4"/>
      <c r="K382" s="4"/>
      <c r="L382" s="4"/>
      <c r="M382" s="4"/>
      <c r="N382" s="4"/>
    </row>
    <row r="383" spans="1:14" x14ac:dyDescent="0.2">
      <c r="A383" s="4"/>
      <c r="B383" s="4"/>
      <c r="C383" s="4"/>
      <c r="D383" s="4"/>
      <c r="E383" s="4"/>
      <c r="F383" s="4"/>
      <c r="G383" s="4"/>
      <c r="H383" s="4"/>
      <c r="I383" s="4"/>
      <c r="J383" s="4"/>
      <c r="K383" s="4"/>
      <c r="L383" s="4"/>
      <c r="M383" s="4"/>
      <c r="N383" s="4"/>
    </row>
    <row r="384" spans="1:14" x14ac:dyDescent="0.2">
      <c r="A384" s="4"/>
      <c r="B384" s="4"/>
      <c r="C384" s="4"/>
      <c r="D384" s="4"/>
      <c r="E384" s="4"/>
      <c r="F384" s="4"/>
      <c r="G384" s="4"/>
      <c r="H384" s="4"/>
      <c r="I384" s="4"/>
      <c r="J384" s="4"/>
      <c r="K384" s="4"/>
      <c r="L384" s="4"/>
      <c r="M384" s="4"/>
      <c r="N384" s="4"/>
    </row>
    <row r="385" spans="1:14" x14ac:dyDescent="0.2">
      <c r="A385" s="4"/>
      <c r="B385" s="4"/>
      <c r="C385" s="4"/>
      <c r="D385" s="4"/>
      <c r="E385" s="4"/>
      <c r="F385" s="4"/>
      <c r="G385" s="4"/>
      <c r="H385" s="4"/>
      <c r="I385" s="4"/>
      <c r="J385" s="4"/>
      <c r="K385" s="4"/>
      <c r="L385" s="4"/>
      <c r="M385" s="4"/>
      <c r="N385" s="4"/>
    </row>
    <row r="386" spans="1:14" x14ac:dyDescent="0.2">
      <c r="A386" s="4"/>
      <c r="B386" s="4"/>
      <c r="C386" s="4"/>
      <c r="D386" s="4"/>
      <c r="E386" s="4"/>
      <c r="F386" s="4"/>
      <c r="G386" s="4"/>
      <c r="H386" s="4"/>
      <c r="I386" s="4"/>
      <c r="J386" s="4"/>
      <c r="K386" s="4"/>
      <c r="L386" s="4"/>
      <c r="M386" s="4"/>
      <c r="N386" s="4"/>
    </row>
    <row r="387" spans="1:14" x14ac:dyDescent="0.2">
      <c r="A387" s="4"/>
      <c r="B387" s="4"/>
      <c r="C387" s="4"/>
      <c r="D387" s="4"/>
      <c r="E387" s="4"/>
      <c r="F387" s="4"/>
      <c r="G387" s="4"/>
      <c r="H387" s="4"/>
      <c r="I387" s="4"/>
      <c r="J387" s="4"/>
      <c r="K387" s="4"/>
      <c r="L387" s="4"/>
      <c r="M387" s="4"/>
      <c r="N387" s="4"/>
    </row>
    <row r="388" spans="1:14" x14ac:dyDescent="0.2">
      <c r="A388" s="4"/>
      <c r="B388" s="4"/>
      <c r="C388" s="4"/>
      <c r="D388" s="4"/>
      <c r="E388" s="4"/>
      <c r="F388" s="4"/>
      <c r="G388" s="4"/>
      <c r="H388" s="4"/>
      <c r="I388" s="4"/>
      <c r="J388" s="4"/>
      <c r="K388" s="4"/>
      <c r="L388" s="4"/>
      <c r="M388" s="4"/>
      <c r="N388" s="4"/>
    </row>
    <row r="389" spans="1:14" x14ac:dyDescent="0.2">
      <c r="A389" s="4"/>
      <c r="B389" s="4"/>
      <c r="C389" s="4"/>
      <c r="D389" s="4"/>
      <c r="E389" s="4"/>
      <c r="F389" s="4"/>
      <c r="G389" s="4"/>
      <c r="H389" s="4"/>
      <c r="I389" s="4"/>
      <c r="J389" s="4"/>
      <c r="K389" s="4"/>
      <c r="L389" s="4"/>
      <c r="M389" s="4"/>
      <c r="N389" s="4"/>
    </row>
    <row r="390" spans="1:14" x14ac:dyDescent="0.2">
      <c r="A390" s="4"/>
      <c r="B390" s="4"/>
      <c r="C390" s="4"/>
      <c r="D390" s="4"/>
      <c r="E390" s="4"/>
      <c r="F390" s="4"/>
      <c r="G390" s="4"/>
      <c r="H390" s="4"/>
      <c r="I390" s="4"/>
      <c r="J390" s="4"/>
      <c r="K390" s="4"/>
      <c r="L390" s="4"/>
      <c r="M390" s="4"/>
      <c r="N390" s="4"/>
    </row>
    <row r="391" spans="1:14" x14ac:dyDescent="0.2">
      <c r="A391" s="4"/>
      <c r="B391" s="4"/>
      <c r="C391" s="4"/>
      <c r="D391" s="4"/>
      <c r="E391" s="4"/>
      <c r="F391" s="4"/>
      <c r="G391" s="4"/>
      <c r="H391" s="4"/>
      <c r="I391" s="4"/>
      <c r="J391" s="4"/>
      <c r="K391" s="4"/>
      <c r="L391" s="4"/>
      <c r="M391" s="4"/>
      <c r="N391" s="4"/>
    </row>
    <row r="392" spans="1:14" x14ac:dyDescent="0.2">
      <c r="A392" s="4"/>
      <c r="B392" s="4"/>
      <c r="C392" s="4"/>
      <c r="D392" s="4"/>
      <c r="E392" s="4"/>
      <c r="F392" s="4"/>
      <c r="G392" s="4"/>
      <c r="H392" s="4"/>
      <c r="I392" s="4"/>
      <c r="J392" s="4"/>
      <c r="K392" s="4"/>
      <c r="L392" s="4"/>
      <c r="M392" s="4"/>
      <c r="N392" s="4"/>
    </row>
    <row r="393" spans="1:14" x14ac:dyDescent="0.2">
      <c r="A393" s="4"/>
      <c r="B393" s="4"/>
      <c r="C393" s="4"/>
      <c r="D393" s="4"/>
      <c r="E393" s="4"/>
      <c r="F393" s="4"/>
      <c r="G393" s="4"/>
      <c r="H393" s="4"/>
      <c r="I393" s="4"/>
      <c r="J393" s="4"/>
      <c r="K393" s="4"/>
      <c r="L393" s="4"/>
      <c r="M393" s="4"/>
      <c r="N393" s="4"/>
    </row>
    <row r="394" spans="1:14" x14ac:dyDescent="0.2">
      <c r="A394" s="4"/>
      <c r="B394" s="4"/>
      <c r="C394" s="4"/>
      <c r="D394" s="4"/>
      <c r="E394" s="4"/>
      <c r="F394" s="4"/>
      <c r="G394" s="4"/>
      <c r="H394" s="4"/>
      <c r="I394" s="4"/>
      <c r="J394" s="4"/>
      <c r="K394" s="4"/>
      <c r="L394" s="4"/>
      <c r="M394" s="4"/>
      <c r="N394" s="4"/>
    </row>
    <row r="395" spans="1:14" x14ac:dyDescent="0.2">
      <c r="A395" s="4"/>
      <c r="B395" s="4"/>
      <c r="C395" s="4"/>
      <c r="D395" s="4"/>
      <c r="E395" s="4"/>
      <c r="F395" s="4"/>
      <c r="G395" s="4"/>
      <c r="H395" s="4"/>
      <c r="I395" s="4"/>
      <c r="J395" s="4"/>
      <c r="K395" s="4"/>
      <c r="L395" s="4"/>
      <c r="M395" s="4"/>
      <c r="N395" s="4"/>
    </row>
    <row r="396" spans="1:14" x14ac:dyDescent="0.2">
      <c r="A396" s="4"/>
      <c r="B396" s="4"/>
      <c r="C396" s="4"/>
      <c r="D396" s="4"/>
      <c r="E396" s="4"/>
      <c r="F396" s="4"/>
      <c r="G396" s="4"/>
      <c r="H396" s="4"/>
      <c r="I396" s="4"/>
      <c r="J396" s="4"/>
      <c r="K396" s="4"/>
      <c r="L396" s="4"/>
      <c r="M396" s="4"/>
      <c r="N396" s="4"/>
    </row>
    <row r="397" spans="1:14" x14ac:dyDescent="0.2">
      <c r="A397" s="4"/>
      <c r="B397" s="4"/>
      <c r="C397" s="4"/>
      <c r="D397" s="4"/>
      <c r="E397" s="4"/>
      <c r="F397" s="4"/>
      <c r="G397" s="4"/>
      <c r="H397" s="4"/>
      <c r="I397" s="4"/>
      <c r="J397" s="4"/>
      <c r="K397" s="4"/>
      <c r="L397" s="4"/>
      <c r="M397" s="4"/>
      <c r="N397" s="4"/>
    </row>
    <row r="398" spans="1:14" x14ac:dyDescent="0.2">
      <c r="A398" s="4"/>
      <c r="B398" s="4"/>
      <c r="C398" s="4"/>
      <c r="D398" s="4"/>
      <c r="E398" s="4"/>
      <c r="F398" s="4"/>
      <c r="G398" s="4"/>
      <c r="H398" s="4"/>
      <c r="I398" s="4"/>
      <c r="J398" s="4"/>
      <c r="K398" s="4"/>
      <c r="L398" s="4"/>
      <c r="M398" s="4"/>
      <c r="N398" s="4"/>
    </row>
    <row r="399" spans="1:14" x14ac:dyDescent="0.2">
      <c r="A399" s="4"/>
      <c r="B399" s="4"/>
      <c r="C399" s="4"/>
      <c r="D399" s="4"/>
      <c r="E399" s="4"/>
      <c r="F399" s="4"/>
      <c r="G399" s="4"/>
      <c r="H399" s="4"/>
      <c r="I399" s="4"/>
      <c r="J399" s="4"/>
      <c r="K399" s="4"/>
      <c r="L399" s="4"/>
      <c r="M399" s="4"/>
      <c r="N399" s="4"/>
    </row>
    <row r="400" spans="1:14" x14ac:dyDescent="0.2">
      <c r="A400" s="4"/>
      <c r="B400" s="4"/>
      <c r="C400" s="4"/>
      <c r="D400" s="4"/>
      <c r="E400" s="4"/>
      <c r="F400" s="4"/>
      <c r="G400" s="4"/>
      <c r="H400" s="4"/>
      <c r="I400" s="4"/>
      <c r="J400" s="4"/>
      <c r="K400" s="4"/>
      <c r="L400" s="4"/>
      <c r="M400" s="4"/>
      <c r="N400" s="4"/>
    </row>
    <row r="401" spans="1:14" x14ac:dyDescent="0.2">
      <c r="A401" s="4"/>
      <c r="B401" s="4"/>
      <c r="C401" s="4"/>
      <c r="D401" s="4"/>
      <c r="E401" s="4"/>
      <c r="F401" s="4"/>
      <c r="G401" s="4"/>
      <c r="H401" s="4"/>
      <c r="I401" s="4"/>
      <c r="J401" s="4"/>
      <c r="K401" s="4"/>
      <c r="L401" s="4"/>
      <c r="M401" s="4"/>
      <c r="N401" s="4"/>
    </row>
    <row r="402" spans="1:14" x14ac:dyDescent="0.2">
      <c r="A402" s="4"/>
      <c r="B402" s="4"/>
      <c r="C402" s="4"/>
      <c r="D402" s="4"/>
      <c r="E402" s="4"/>
      <c r="F402" s="4"/>
      <c r="G402" s="4"/>
      <c r="H402" s="4"/>
      <c r="I402" s="4"/>
      <c r="J402" s="4"/>
      <c r="K402" s="4"/>
      <c r="L402" s="4"/>
      <c r="M402" s="4"/>
      <c r="N402" s="4"/>
    </row>
    <row r="403" spans="1:14" x14ac:dyDescent="0.2">
      <c r="A403" s="4"/>
      <c r="B403" s="4"/>
      <c r="C403" s="4"/>
      <c r="D403" s="4"/>
      <c r="E403" s="4"/>
      <c r="F403" s="4"/>
      <c r="G403" s="4"/>
      <c r="H403" s="4"/>
      <c r="I403" s="4"/>
      <c r="J403" s="4"/>
      <c r="K403" s="4"/>
      <c r="L403" s="4"/>
      <c r="M403" s="4"/>
      <c r="N403" s="4"/>
    </row>
    <row r="404" spans="1:14" x14ac:dyDescent="0.2">
      <c r="A404" s="4"/>
      <c r="B404" s="4"/>
      <c r="C404" s="4"/>
      <c r="D404" s="4"/>
      <c r="E404" s="4"/>
      <c r="F404" s="4"/>
      <c r="G404" s="4"/>
      <c r="H404" s="4"/>
      <c r="I404" s="4"/>
      <c r="J404" s="4"/>
      <c r="K404" s="4"/>
      <c r="L404" s="4"/>
      <c r="M404" s="4"/>
      <c r="N404" s="4"/>
    </row>
    <row r="405" spans="1:14" x14ac:dyDescent="0.2">
      <c r="A405" s="4"/>
      <c r="B405" s="4"/>
      <c r="C405" s="4"/>
      <c r="D405" s="4"/>
      <c r="E405" s="4"/>
      <c r="F405" s="4"/>
      <c r="G405" s="4"/>
      <c r="H405" s="4"/>
      <c r="I405" s="4"/>
      <c r="J405" s="4"/>
      <c r="K405" s="4"/>
      <c r="L405" s="4"/>
      <c r="M405" s="4"/>
      <c r="N405" s="4"/>
    </row>
    <row r="406" spans="1:14" x14ac:dyDescent="0.2">
      <c r="A406" s="4"/>
      <c r="B406" s="4"/>
      <c r="C406" s="4"/>
      <c r="D406" s="4"/>
      <c r="E406" s="4"/>
      <c r="F406" s="4"/>
      <c r="G406" s="4"/>
      <c r="H406" s="4"/>
      <c r="I406" s="4"/>
      <c r="J406" s="4"/>
      <c r="K406" s="4"/>
      <c r="L406" s="4"/>
      <c r="M406" s="4"/>
      <c r="N406" s="4"/>
    </row>
    <row r="407" spans="1:14" x14ac:dyDescent="0.2">
      <c r="A407" s="4"/>
      <c r="B407" s="4"/>
      <c r="C407" s="4"/>
      <c r="D407" s="4"/>
      <c r="E407" s="4"/>
      <c r="F407" s="4"/>
      <c r="G407" s="4"/>
      <c r="H407" s="4"/>
      <c r="I407" s="4"/>
      <c r="J407" s="4"/>
      <c r="K407" s="4"/>
      <c r="L407" s="4"/>
      <c r="M407" s="4"/>
      <c r="N407" s="4"/>
    </row>
    <row r="408" spans="1:14" x14ac:dyDescent="0.2">
      <c r="A408" s="4"/>
      <c r="B408" s="4"/>
      <c r="C408" s="4"/>
      <c r="D408" s="4"/>
      <c r="E408" s="4"/>
      <c r="F408" s="4"/>
      <c r="G408" s="4"/>
      <c r="H408" s="4"/>
      <c r="I408" s="4"/>
      <c r="J408" s="4"/>
      <c r="K408" s="4"/>
      <c r="L408" s="4"/>
      <c r="M408" s="4"/>
      <c r="N408" s="4"/>
    </row>
    <row r="409" spans="1:14" x14ac:dyDescent="0.2">
      <c r="A409" s="4"/>
      <c r="B409" s="4"/>
      <c r="C409" s="4"/>
      <c r="D409" s="4"/>
      <c r="E409" s="4"/>
      <c r="F409" s="4"/>
      <c r="G409" s="4"/>
      <c r="H409" s="4"/>
      <c r="I409" s="4"/>
      <c r="J409" s="4"/>
      <c r="K409" s="4"/>
      <c r="L409" s="4"/>
      <c r="M409" s="4"/>
      <c r="N409" s="4"/>
    </row>
    <row r="410" spans="1:14" x14ac:dyDescent="0.2">
      <c r="A410" s="4"/>
      <c r="B410" s="4"/>
      <c r="C410" s="4"/>
      <c r="D410" s="4"/>
      <c r="E410" s="4"/>
      <c r="F410" s="4"/>
      <c r="G410" s="4"/>
      <c r="H410" s="4"/>
      <c r="I410" s="4"/>
      <c r="J410" s="4"/>
      <c r="K410" s="4"/>
      <c r="L410" s="4"/>
      <c r="M410" s="4"/>
      <c r="N410" s="4"/>
    </row>
    <row r="411" spans="1:14" x14ac:dyDescent="0.2">
      <c r="A411" s="4"/>
      <c r="B411" s="4"/>
      <c r="C411" s="4"/>
      <c r="D411" s="4"/>
      <c r="E411" s="4"/>
      <c r="F411" s="4"/>
      <c r="G411" s="4"/>
      <c r="H411" s="4"/>
      <c r="I411" s="4"/>
      <c r="J411" s="4"/>
      <c r="K411" s="4"/>
      <c r="L411" s="4"/>
      <c r="M411" s="4"/>
      <c r="N411" s="4"/>
    </row>
    <row r="412" spans="1:14" x14ac:dyDescent="0.2">
      <c r="A412" s="4"/>
      <c r="B412" s="4"/>
      <c r="C412" s="4"/>
      <c r="D412" s="4"/>
      <c r="E412" s="4"/>
      <c r="F412" s="4"/>
      <c r="G412" s="4"/>
      <c r="H412" s="4"/>
      <c r="I412" s="4"/>
      <c r="J412" s="4"/>
      <c r="K412" s="4"/>
      <c r="L412" s="4"/>
      <c r="M412" s="4"/>
      <c r="N412" s="4"/>
    </row>
    <row r="413" spans="1:14" x14ac:dyDescent="0.2">
      <c r="A413" s="4"/>
      <c r="B413" s="4"/>
      <c r="C413" s="4"/>
      <c r="D413" s="4"/>
      <c r="E413" s="4"/>
      <c r="F413" s="4"/>
      <c r="G413" s="4"/>
      <c r="H413" s="4"/>
      <c r="I413" s="4"/>
      <c r="J413" s="4"/>
      <c r="K413" s="4"/>
      <c r="L413" s="4"/>
      <c r="M413" s="4"/>
      <c r="N413" s="4"/>
    </row>
    <row r="414" spans="1:14" x14ac:dyDescent="0.2">
      <c r="A414" s="4"/>
      <c r="B414" s="4"/>
      <c r="C414" s="4"/>
      <c r="D414" s="4"/>
      <c r="E414" s="4"/>
      <c r="F414" s="4"/>
      <c r="G414" s="4"/>
      <c r="H414" s="4"/>
      <c r="I414" s="4"/>
      <c r="J414" s="4"/>
      <c r="K414" s="4"/>
      <c r="L414" s="4"/>
      <c r="M414" s="4"/>
      <c r="N414" s="4"/>
    </row>
    <row r="415" spans="1:14" x14ac:dyDescent="0.2">
      <c r="A415" s="4"/>
      <c r="B415" s="4"/>
      <c r="C415" s="4"/>
      <c r="D415" s="4"/>
      <c r="E415" s="4"/>
      <c r="F415" s="4"/>
      <c r="G415" s="4"/>
      <c r="H415" s="4"/>
      <c r="I415" s="4"/>
      <c r="J415" s="4"/>
      <c r="K415" s="4"/>
      <c r="L415" s="4"/>
      <c r="M415" s="4"/>
      <c r="N415" s="4"/>
    </row>
    <row r="416" spans="1:14" x14ac:dyDescent="0.2">
      <c r="A416" s="4"/>
      <c r="B416" s="4"/>
      <c r="C416" s="4"/>
      <c r="D416" s="4"/>
      <c r="E416" s="4"/>
      <c r="F416" s="4"/>
      <c r="G416" s="4"/>
      <c r="H416" s="4"/>
      <c r="I416" s="4"/>
      <c r="J416" s="4"/>
      <c r="K416" s="4"/>
      <c r="L416" s="4"/>
      <c r="M416" s="4"/>
      <c r="N416" s="4"/>
    </row>
    <row r="417" spans="1:14" x14ac:dyDescent="0.2">
      <c r="A417" s="4"/>
      <c r="B417" s="4"/>
      <c r="C417" s="4"/>
      <c r="D417" s="4"/>
      <c r="E417" s="4"/>
      <c r="F417" s="4"/>
      <c r="G417" s="4"/>
      <c r="H417" s="4"/>
      <c r="I417" s="4"/>
      <c r="J417" s="4"/>
      <c r="K417" s="4"/>
      <c r="L417" s="4"/>
      <c r="M417" s="4"/>
      <c r="N417" s="4"/>
    </row>
    <row r="418" spans="1:14" x14ac:dyDescent="0.2">
      <c r="A418" s="4"/>
      <c r="B418" s="4"/>
      <c r="C418" s="4"/>
      <c r="D418" s="4"/>
      <c r="E418" s="4"/>
      <c r="F418" s="4"/>
      <c r="G418" s="4"/>
      <c r="H418" s="4"/>
      <c r="I418" s="4"/>
      <c r="J418" s="4"/>
      <c r="K418" s="4"/>
      <c r="L418" s="4"/>
      <c r="M418" s="4"/>
      <c r="N418" s="4"/>
    </row>
    <row r="419" spans="1:14" x14ac:dyDescent="0.2">
      <c r="A419" s="4"/>
      <c r="B419" s="4"/>
      <c r="C419" s="4"/>
      <c r="D419" s="4"/>
      <c r="E419" s="4"/>
      <c r="F419" s="4"/>
      <c r="G419" s="4"/>
      <c r="H419" s="4"/>
      <c r="I419" s="4"/>
      <c r="J419" s="4"/>
      <c r="K419" s="4"/>
      <c r="L419" s="4"/>
      <c r="M419" s="4"/>
      <c r="N419" s="4"/>
    </row>
    <row r="420" spans="1:14" x14ac:dyDescent="0.2">
      <c r="A420" s="4"/>
      <c r="B420" s="4"/>
      <c r="C420" s="4"/>
      <c r="D420" s="4"/>
      <c r="E420" s="4"/>
      <c r="F420" s="4"/>
      <c r="G420" s="4"/>
      <c r="H420" s="4"/>
      <c r="I420" s="4"/>
      <c r="J420" s="4"/>
      <c r="K420" s="4"/>
      <c r="L420" s="4"/>
      <c r="M420" s="4"/>
      <c r="N420" s="4"/>
    </row>
    <row r="421" spans="1:14" x14ac:dyDescent="0.2">
      <c r="A421" s="4"/>
      <c r="B421" s="4"/>
      <c r="C421" s="4"/>
      <c r="D421" s="4"/>
      <c r="E421" s="4"/>
      <c r="F421" s="4"/>
      <c r="G421" s="4"/>
      <c r="H421" s="4"/>
      <c r="I421" s="4"/>
      <c r="J421" s="4"/>
      <c r="K421" s="4"/>
      <c r="L421" s="4"/>
      <c r="M421" s="4"/>
      <c r="N421" s="4"/>
    </row>
    <row r="422" spans="1:14" x14ac:dyDescent="0.2">
      <c r="A422" s="4"/>
      <c r="B422" s="4"/>
      <c r="C422" s="4"/>
      <c r="D422" s="4"/>
      <c r="E422" s="4"/>
      <c r="F422" s="4"/>
      <c r="G422" s="4"/>
      <c r="H422" s="4"/>
      <c r="I422" s="4"/>
      <c r="J422" s="4"/>
      <c r="K422" s="4"/>
      <c r="L422" s="4"/>
      <c r="M422" s="4"/>
      <c r="N422" s="4"/>
    </row>
    <row r="423" spans="1:14" x14ac:dyDescent="0.2">
      <c r="A423" s="4"/>
      <c r="B423" s="4"/>
      <c r="C423" s="4"/>
      <c r="D423" s="4"/>
      <c r="E423" s="4"/>
      <c r="F423" s="4"/>
      <c r="G423" s="4"/>
      <c r="H423" s="4"/>
      <c r="I423" s="4"/>
      <c r="J423" s="4"/>
      <c r="K423" s="4"/>
      <c r="L423" s="4"/>
      <c r="M423" s="4"/>
      <c r="N423" s="4"/>
    </row>
    <row r="424" spans="1:14" x14ac:dyDescent="0.2">
      <c r="A424" s="4"/>
      <c r="B424" s="4"/>
      <c r="C424" s="4"/>
      <c r="D424" s="4"/>
      <c r="E424" s="4"/>
      <c r="F424" s="4"/>
      <c r="G424" s="4"/>
      <c r="H424" s="4"/>
      <c r="I424" s="4"/>
      <c r="J424" s="4"/>
      <c r="K424" s="4"/>
      <c r="L424" s="4"/>
      <c r="M424" s="4"/>
      <c r="N424" s="4"/>
    </row>
    <row r="425" spans="1:14" x14ac:dyDescent="0.2">
      <c r="A425" s="4"/>
      <c r="B425" s="4"/>
      <c r="C425" s="4"/>
      <c r="D425" s="4"/>
      <c r="E425" s="4"/>
      <c r="F425" s="4"/>
      <c r="G425" s="4"/>
      <c r="H425" s="4"/>
      <c r="I425" s="4"/>
      <c r="J425" s="4"/>
      <c r="K425" s="4"/>
      <c r="L425" s="4"/>
      <c r="M425" s="4"/>
      <c r="N425" s="4"/>
    </row>
    <row r="426" spans="1:14" x14ac:dyDescent="0.2">
      <c r="A426" s="4"/>
      <c r="B426" s="4"/>
      <c r="C426" s="4"/>
      <c r="D426" s="4"/>
      <c r="E426" s="4"/>
      <c r="F426" s="4"/>
      <c r="G426" s="4"/>
      <c r="H426" s="4"/>
      <c r="I426" s="4"/>
      <c r="J426" s="4"/>
      <c r="K426" s="4"/>
      <c r="L426" s="4"/>
      <c r="M426" s="4"/>
      <c r="N426" s="4"/>
    </row>
    <row r="427" spans="1:14" x14ac:dyDescent="0.2">
      <c r="A427" s="4"/>
      <c r="B427" s="4"/>
      <c r="C427" s="4"/>
      <c r="D427" s="4"/>
      <c r="E427" s="4"/>
      <c r="F427" s="4"/>
      <c r="G427" s="4"/>
      <c r="H427" s="4"/>
      <c r="I427" s="4"/>
      <c r="J427" s="4"/>
      <c r="K427" s="4"/>
      <c r="L427" s="4"/>
      <c r="M427" s="4"/>
      <c r="N427" s="4"/>
    </row>
    <row r="428" spans="1:14" x14ac:dyDescent="0.2">
      <c r="A428" s="4"/>
      <c r="B428" s="4"/>
      <c r="C428" s="4"/>
      <c r="D428" s="4"/>
      <c r="E428" s="4"/>
      <c r="F428" s="4"/>
      <c r="G428" s="4"/>
      <c r="H428" s="4"/>
      <c r="I428" s="4"/>
      <c r="J428" s="4"/>
      <c r="K428" s="4"/>
      <c r="L428" s="4"/>
      <c r="M428" s="4"/>
      <c r="N428" s="4"/>
    </row>
    <row r="429" spans="1:14" x14ac:dyDescent="0.2">
      <c r="A429" s="4"/>
      <c r="B429" s="4"/>
      <c r="C429" s="4"/>
      <c r="D429" s="4"/>
      <c r="E429" s="4"/>
      <c r="F429" s="4"/>
      <c r="G429" s="4"/>
      <c r="H429" s="4"/>
      <c r="I429" s="4"/>
      <c r="J429" s="4"/>
      <c r="K429" s="4"/>
      <c r="L429" s="4"/>
      <c r="M429" s="4"/>
      <c r="N429" s="4"/>
    </row>
    <row r="430" spans="1:14" x14ac:dyDescent="0.2">
      <c r="A430" s="4"/>
      <c r="B430" s="4"/>
      <c r="C430" s="4"/>
      <c r="D430" s="4"/>
      <c r="E430" s="4"/>
      <c r="F430" s="4"/>
      <c r="G430" s="4"/>
      <c r="H430" s="4"/>
      <c r="I430" s="4"/>
      <c r="J430" s="4"/>
      <c r="K430" s="4"/>
      <c r="L430" s="4"/>
      <c r="M430" s="4"/>
      <c r="N430" s="4"/>
    </row>
    <row r="431" spans="1:14" x14ac:dyDescent="0.2">
      <c r="A431" s="4"/>
      <c r="B431" s="4"/>
      <c r="C431" s="4"/>
      <c r="D431" s="4"/>
      <c r="E431" s="4"/>
      <c r="F431" s="4"/>
      <c r="G431" s="4"/>
      <c r="H431" s="4"/>
      <c r="I431" s="4"/>
      <c r="J431" s="4"/>
      <c r="K431" s="4"/>
      <c r="L431" s="4"/>
      <c r="M431" s="4"/>
      <c r="N431" s="4"/>
    </row>
    <row r="432" spans="1:14" x14ac:dyDescent="0.2">
      <c r="A432" s="4"/>
      <c r="B432" s="4"/>
      <c r="C432" s="4"/>
      <c r="D432" s="4"/>
      <c r="E432" s="4"/>
      <c r="F432" s="4"/>
      <c r="G432" s="4"/>
      <c r="H432" s="4"/>
      <c r="I432" s="4"/>
      <c r="J432" s="4"/>
      <c r="K432" s="4"/>
      <c r="L432" s="4"/>
      <c r="M432" s="4"/>
      <c r="N432" s="4"/>
    </row>
    <row r="433" spans="1:14" x14ac:dyDescent="0.2">
      <c r="A433" s="4"/>
      <c r="B433" s="4"/>
      <c r="C433" s="4"/>
      <c r="D433" s="4"/>
      <c r="E433" s="4"/>
      <c r="F433" s="4"/>
      <c r="G433" s="4"/>
      <c r="H433" s="4"/>
      <c r="I433" s="4"/>
      <c r="J433" s="4"/>
      <c r="K433" s="4"/>
      <c r="L433" s="4"/>
      <c r="M433" s="4"/>
      <c r="N433" s="4"/>
    </row>
    <row r="434" spans="1:14" x14ac:dyDescent="0.2">
      <c r="A434" s="4"/>
      <c r="B434" s="4"/>
      <c r="C434" s="4"/>
      <c r="D434" s="4"/>
      <c r="E434" s="4"/>
      <c r="F434" s="4"/>
      <c r="G434" s="4"/>
      <c r="H434" s="4"/>
      <c r="I434" s="4"/>
      <c r="J434" s="4"/>
      <c r="K434" s="4"/>
      <c r="L434" s="4"/>
      <c r="M434" s="4"/>
      <c r="N434" s="4"/>
    </row>
    <row r="435" spans="1:14" x14ac:dyDescent="0.2">
      <c r="A435" s="4"/>
      <c r="B435" s="4"/>
      <c r="C435" s="4"/>
      <c r="D435" s="4"/>
      <c r="E435" s="4"/>
      <c r="F435" s="4"/>
      <c r="G435" s="4"/>
      <c r="H435" s="4"/>
      <c r="I435" s="4"/>
      <c r="J435" s="4"/>
      <c r="K435" s="4"/>
      <c r="L435" s="4"/>
      <c r="M435" s="4"/>
      <c r="N435" s="4"/>
    </row>
    <row r="436" spans="1:14" x14ac:dyDescent="0.2">
      <c r="A436" s="4"/>
      <c r="B436" s="4"/>
      <c r="C436" s="4"/>
      <c r="D436" s="4"/>
      <c r="E436" s="4"/>
      <c r="F436" s="4"/>
      <c r="G436" s="4"/>
      <c r="H436" s="4"/>
      <c r="I436" s="4"/>
      <c r="J436" s="4"/>
      <c r="K436" s="4"/>
      <c r="L436" s="4"/>
      <c r="M436" s="4"/>
      <c r="N436" s="4"/>
    </row>
    <row r="437" spans="1:14" x14ac:dyDescent="0.2">
      <c r="A437" s="4"/>
      <c r="B437" s="4"/>
      <c r="C437" s="4"/>
      <c r="D437" s="4"/>
      <c r="E437" s="4"/>
      <c r="F437" s="4"/>
      <c r="G437" s="4"/>
      <c r="H437" s="4"/>
      <c r="I437" s="4"/>
      <c r="J437" s="4"/>
      <c r="K437" s="4"/>
      <c r="L437" s="4"/>
      <c r="M437" s="4"/>
      <c r="N437" s="4"/>
    </row>
    <row r="438" spans="1:14" x14ac:dyDescent="0.2">
      <c r="A438" s="4"/>
      <c r="B438" s="4"/>
      <c r="C438" s="4"/>
      <c r="D438" s="4"/>
      <c r="E438" s="4"/>
      <c r="F438" s="4"/>
      <c r="G438" s="4"/>
      <c r="H438" s="4"/>
      <c r="I438" s="4"/>
      <c r="J438" s="4"/>
      <c r="K438" s="4"/>
      <c r="L438" s="4"/>
      <c r="M438" s="4"/>
      <c r="N438" s="4"/>
    </row>
    <row r="439" spans="1:14" x14ac:dyDescent="0.2">
      <c r="A439" s="4"/>
      <c r="B439" s="4"/>
      <c r="C439" s="4"/>
      <c r="D439" s="4"/>
      <c r="E439" s="4"/>
      <c r="F439" s="4"/>
      <c r="G439" s="4"/>
      <c r="H439" s="4"/>
      <c r="I439" s="4"/>
      <c r="J439" s="4"/>
      <c r="K439" s="4"/>
      <c r="L439" s="4"/>
      <c r="M439" s="4"/>
      <c r="N439" s="4"/>
    </row>
    <row r="440" spans="1:14" x14ac:dyDescent="0.2">
      <c r="A440" s="4"/>
      <c r="B440" s="4"/>
      <c r="C440" s="4"/>
      <c r="D440" s="4"/>
      <c r="E440" s="4"/>
      <c r="F440" s="4"/>
      <c r="G440" s="4"/>
      <c r="H440" s="4"/>
      <c r="I440" s="4"/>
      <c r="J440" s="4"/>
      <c r="K440" s="4"/>
      <c r="L440" s="4"/>
      <c r="M440" s="4"/>
      <c r="N440" s="4"/>
    </row>
    <row r="441" spans="1:14" x14ac:dyDescent="0.2">
      <c r="A441" s="4"/>
      <c r="B441" s="4"/>
      <c r="C441" s="4"/>
      <c r="D441" s="4"/>
      <c r="E441" s="4"/>
      <c r="F441" s="4"/>
      <c r="G441" s="4"/>
      <c r="H441" s="4"/>
      <c r="I441" s="4"/>
      <c r="J441" s="4"/>
      <c r="K441" s="4"/>
      <c r="L441" s="4"/>
      <c r="M441" s="4"/>
      <c r="N441" s="4"/>
    </row>
    <row r="442" spans="1:14" x14ac:dyDescent="0.2">
      <c r="A442" s="4"/>
      <c r="B442" s="4"/>
      <c r="C442" s="4"/>
      <c r="D442" s="4"/>
      <c r="E442" s="4"/>
      <c r="F442" s="4"/>
      <c r="G442" s="4"/>
      <c r="H442" s="4"/>
      <c r="I442" s="4"/>
      <c r="J442" s="4"/>
      <c r="K442" s="4"/>
      <c r="L442" s="4"/>
      <c r="M442" s="4"/>
      <c r="N442" s="4"/>
    </row>
    <row r="443" spans="1:14" x14ac:dyDescent="0.2">
      <c r="A443" s="4"/>
      <c r="B443" s="4"/>
      <c r="C443" s="4"/>
      <c r="D443" s="4"/>
      <c r="E443" s="4"/>
      <c r="F443" s="4"/>
      <c r="G443" s="4"/>
      <c r="H443" s="4"/>
      <c r="I443" s="4"/>
      <c r="J443" s="4"/>
      <c r="K443" s="4"/>
      <c r="L443" s="4"/>
      <c r="M443" s="4"/>
      <c r="N443" s="4"/>
    </row>
    <row r="444" spans="1:14" x14ac:dyDescent="0.2">
      <c r="A444" s="4"/>
      <c r="B444" s="4"/>
      <c r="C444" s="4"/>
      <c r="D444" s="4"/>
      <c r="E444" s="4"/>
      <c r="F444" s="4"/>
      <c r="G444" s="4"/>
      <c r="H444" s="4"/>
      <c r="I444" s="4"/>
      <c r="J444" s="4"/>
      <c r="K444" s="4"/>
      <c r="L444" s="4"/>
      <c r="M444" s="4"/>
      <c r="N444" s="4"/>
    </row>
    <row r="445" spans="1:14" x14ac:dyDescent="0.2">
      <c r="A445" s="4"/>
      <c r="B445" s="4"/>
      <c r="C445" s="4"/>
      <c r="D445" s="4"/>
      <c r="E445" s="4"/>
      <c r="F445" s="4"/>
      <c r="G445" s="4"/>
      <c r="H445" s="4"/>
      <c r="I445" s="4"/>
      <c r="J445" s="4"/>
      <c r="K445" s="4"/>
      <c r="L445" s="4"/>
      <c r="M445" s="4"/>
      <c r="N445" s="4"/>
    </row>
    <row r="446" spans="1:14" x14ac:dyDescent="0.2">
      <c r="A446" s="4"/>
      <c r="B446" s="4"/>
      <c r="C446" s="4"/>
      <c r="D446" s="4"/>
      <c r="E446" s="4"/>
      <c r="F446" s="4"/>
      <c r="G446" s="4"/>
      <c r="H446" s="4"/>
      <c r="I446" s="4"/>
      <c r="J446" s="4"/>
      <c r="K446" s="4"/>
      <c r="L446" s="4"/>
      <c r="M446" s="4"/>
      <c r="N446" s="4"/>
    </row>
    <row r="447" spans="1:14" x14ac:dyDescent="0.2">
      <c r="A447" s="4"/>
      <c r="B447" s="4"/>
      <c r="C447" s="4"/>
      <c r="D447" s="4"/>
      <c r="E447" s="4"/>
      <c r="F447" s="4"/>
      <c r="G447" s="4"/>
      <c r="H447" s="4"/>
      <c r="I447" s="4"/>
      <c r="J447" s="4"/>
      <c r="K447" s="4"/>
      <c r="L447" s="4"/>
      <c r="M447" s="4"/>
      <c r="N447" s="4"/>
    </row>
    <row r="448" spans="1:14" x14ac:dyDescent="0.2">
      <c r="A448" s="4"/>
      <c r="B448" s="4"/>
      <c r="C448" s="4"/>
      <c r="D448" s="4"/>
      <c r="E448" s="4"/>
      <c r="F448" s="4"/>
      <c r="G448" s="4"/>
      <c r="H448" s="4"/>
      <c r="I448" s="4"/>
      <c r="J448" s="4"/>
      <c r="K448" s="4"/>
      <c r="L448" s="4"/>
      <c r="M448" s="4"/>
      <c r="N448" s="4"/>
    </row>
    <row r="449" spans="1:14" x14ac:dyDescent="0.2">
      <c r="A449" s="4"/>
      <c r="B449" s="4"/>
      <c r="C449" s="4"/>
      <c r="D449" s="4"/>
      <c r="E449" s="4"/>
      <c r="F449" s="4"/>
      <c r="G449" s="4"/>
      <c r="H449" s="4"/>
      <c r="I449" s="4"/>
      <c r="J449" s="4"/>
      <c r="K449" s="4"/>
      <c r="L449" s="4"/>
      <c r="M449" s="4"/>
      <c r="N449" s="4"/>
    </row>
    <row r="450" spans="1:14" x14ac:dyDescent="0.2">
      <c r="A450" s="4"/>
      <c r="B450" s="4"/>
      <c r="C450" s="4"/>
      <c r="D450" s="4"/>
      <c r="E450" s="4"/>
      <c r="F450" s="4"/>
      <c r="G450" s="4"/>
      <c r="H450" s="4"/>
      <c r="I450" s="4"/>
      <c r="J450" s="4"/>
      <c r="K450" s="4"/>
      <c r="L450" s="4"/>
      <c r="M450" s="4"/>
      <c r="N450" s="4"/>
    </row>
    <row r="451" spans="1:14" x14ac:dyDescent="0.2">
      <c r="A451" s="4"/>
      <c r="B451" s="4"/>
      <c r="C451" s="4"/>
      <c r="D451" s="4"/>
      <c r="E451" s="4"/>
      <c r="F451" s="4"/>
      <c r="G451" s="4"/>
      <c r="H451" s="4"/>
      <c r="I451" s="4"/>
      <c r="J451" s="4"/>
      <c r="K451" s="4"/>
      <c r="L451" s="4"/>
      <c r="M451" s="4"/>
      <c r="N451" s="4"/>
    </row>
    <row r="452" spans="1:14" x14ac:dyDescent="0.2">
      <c r="A452" s="4"/>
      <c r="B452" s="4"/>
      <c r="C452" s="4"/>
      <c r="D452" s="4"/>
      <c r="E452" s="4"/>
      <c r="F452" s="4"/>
      <c r="G452" s="4"/>
      <c r="H452" s="4"/>
      <c r="I452" s="4"/>
      <c r="J452" s="4"/>
      <c r="K452" s="4"/>
      <c r="L452" s="4"/>
      <c r="M452" s="4"/>
      <c r="N452" s="4"/>
    </row>
    <row r="453" spans="1:14" x14ac:dyDescent="0.2">
      <c r="A453" s="4"/>
      <c r="B453" s="4"/>
      <c r="C453" s="4"/>
      <c r="D453" s="4"/>
      <c r="E453" s="4"/>
      <c r="F453" s="4"/>
      <c r="G453" s="4"/>
      <c r="H453" s="4"/>
      <c r="I453" s="4"/>
      <c r="J453" s="4"/>
      <c r="K453" s="4"/>
      <c r="L453" s="4"/>
      <c r="M453" s="4"/>
      <c r="N453" s="4"/>
    </row>
    <row r="454" spans="1:14" x14ac:dyDescent="0.2">
      <c r="A454" s="4"/>
      <c r="B454" s="4"/>
      <c r="C454" s="4"/>
      <c r="D454" s="4"/>
      <c r="E454" s="4"/>
      <c r="F454" s="4"/>
      <c r="G454" s="4"/>
      <c r="H454" s="4"/>
      <c r="I454" s="4"/>
      <c r="J454" s="4"/>
      <c r="K454" s="4"/>
      <c r="L454" s="4"/>
      <c r="M454" s="4"/>
      <c r="N454" s="4"/>
    </row>
    <row r="455" spans="1:14" x14ac:dyDescent="0.2">
      <c r="A455" s="4"/>
      <c r="B455" s="4"/>
      <c r="C455" s="4"/>
      <c r="D455" s="4"/>
      <c r="E455" s="4"/>
      <c r="F455" s="4"/>
      <c r="G455" s="4"/>
      <c r="H455" s="4"/>
      <c r="I455" s="4"/>
      <c r="J455" s="4"/>
      <c r="K455" s="4"/>
      <c r="L455" s="4"/>
      <c r="M455" s="4"/>
      <c r="N455" s="4"/>
    </row>
    <row r="456" spans="1:14" x14ac:dyDescent="0.2">
      <c r="A456" s="4"/>
      <c r="B456" s="4"/>
      <c r="C456" s="4"/>
      <c r="D456" s="4"/>
      <c r="E456" s="4"/>
      <c r="F456" s="4"/>
      <c r="G456" s="4"/>
      <c r="H456" s="4"/>
      <c r="I456" s="4"/>
      <c r="J456" s="4"/>
      <c r="K456" s="4"/>
      <c r="L456" s="4"/>
      <c r="M456" s="4"/>
      <c r="N456" s="4"/>
    </row>
    <row r="457" spans="1:14" x14ac:dyDescent="0.2">
      <c r="A457" s="4"/>
      <c r="B457" s="4"/>
      <c r="C457" s="4"/>
      <c r="D457" s="4"/>
      <c r="E457" s="4"/>
      <c r="F457" s="4"/>
      <c r="G457" s="4"/>
      <c r="H457" s="4"/>
      <c r="I457" s="4"/>
      <c r="J457" s="4"/>
      <c r="K457" s="4"/>
      <c r="L457" s="4"/>
      <c r="M457" s="4"/>
      <c r="N457" s="4"/>
    </row>
    <row r="458" spans="1:14" x14ac:dyDescent="0.2">
      <c r="A458" s="4"/>
      <c r="B458" s="4"/>
      <c r="C458" s="4"/>
      <c r="D458" s="4"/>
      <c r="E458" s="4"/>
      <c r="F458" s="4"/>
      <c r="G458" s="4"/>
      <c r="H458" s="4"/>
      <c r="I458" s="4"/>
      <c r="J458" s="4"/>
      <c r="K458" s="4"/>
      <c r="L458" s="4"/>
      <c r="M458" s="4"/>
      <c r="N458" s="4"/>
    </row>
    <row r="459" spans="1:14" x14ac:dyDescent="0.2">
      <c r="A459" s="4"/>
      <c r="B459" s="4"/>
      <c r="C459" s="4"/>
      <c r="D459" s="4"/>
      <c r="E459" s="4"/>
      <c r="F459" s="4"/>
      <c r="G459" s="4"/>
      <c r="H459" s="4"/>
      <c r="I459" s="4"/>
      <c r="J459" s="4"/>
      <c r="K459" s="4"/>
      <c r="L459" s="4"/>
      <c r="M459" s="4"/>
      <c r="N459" s="4"/>
    </row>
    <row r="460" spans="1:14" x14ac:dyDescent="0.2">
      <c r="A460" s="4"/>
      <c r="B460" s="4"/>
      <c r="C460" s="4"/>
      <c r="D460" s="4"/>
      <c r="E460" s="4"/>
      <c r="F460" s="4"/>
      <c r="G460" s="4"/>
      <c r="H460" s="4"/>
      <c r="I460" s="4"/>
      <c r="J460" s="4"/>
      <c r="K460" s="4"/>
      <c r="L460" s="4"/>
      <c r="M460" s="4"/>
      <c r="N460" s="4"/>
    </row>
    <row r="461" spans="1:14" x14ac:dyDescent="0.2">
      <c r="A461" s="4"/>
      <c r="B461" s="4"/>
      <c r="C461" s="4"/>
      <c r="D461" s="4"/>
      <c r="E461" s="4"/>
      <c r="F461" s="4"/>
      <c r="G461" s="4"/>
      <c r="H461" s="4"/>
      <c r="I461" s="4"/>
      <c r="J461" s="4"/>
      <c r="K461" s="4"/>
      <c r="L461" s="4"/>
      <c r="M461" s="4"/>
      <c r="N461" s="4"/>
    </row>
    <row r="462" spans="1:14" x14ac:dyDescent="0.2">
      <c r="A462" s="4"/>
      <c r="B462" s="4"/>
      <c r="C462" s="4"/>
      <c r="D462" s="4"/>
      <c r="E462" s="4"/>
      <c r="F462" s="4"/>
      <c r="G462" s="4"/>
      <c r="H462" s="4"/>
      <c r="I462" s="4"/>
      <c r="J462" s="4"/>
      <c r="K462" s="4"/>
      <c r="L462" s="4"/>
      <c r="M462" s="4"/>
      <c r="N462" s="4"/>
    </row>
    <row r="463" spans="1:14" x14ac:dyDescent="0.2">
      <c r="A463" s="4"/>
      <c r="B463" s="4"/>
      <c r="C463" s="4"/>
      <c r="D463" s="4"/>
      <c r="E463" s="4"/>
      <c r="F463" s="4"/>
      <c r="G463" s="4"/>
      <c r="H463" s="4"/>
      <c r="I463" s="4"/>
      <c r="J463" s="4"/>
      <c r="K463" s="4"/>
      <c r="L463" s="4"/>
      <c r="M463" s="4"/>
      <c r="N463" s="4"/>
    </row>
    <row r="464" spans="1:14" x14ac:dyDescent="0.2">
      <c r="A464" s="4"/>
      <c r="B464" s="4"/>
      <c r="C464" s="4"/>
      <c r="D464" s="4"/>
      <c r="E464" s="4"/>
      <c r="F464" s="4"/>
      <c r="G464" s="4"/>
      <c r="H464" s="4"/>
      <c r="I464" s="4"/>
      <c r="J464" s="4"/>
      <c r="K464" s="4"/>
      <c r="L464" s="4"/>
      <c r="M464" s="4"/>
      <c r="N464" s="4"/>
    </row>
    <row r="465" spans="1:14" x14ac:dyDescent="0.2">
      <c r="A465" s="4"/>
      <c r="B465" s="4"/>
      <c r="C465" s="4"/>
      <c r="D465" s="4"/>
      <c r="E465" s="4"/>
      <c r="F465" s="4"/>
      <c r="G465" s="4"/>
      <c r="H465" s="4"/>
      <c r="I465" s="4"/>
      <c r="J465" s="4"/>
      <c r="K465" s="4"/>
      <c r="L465" s="4"/>
      <c r="M465" s="4"/>
      <c r="N465" s="4"/>
    </row>
    <row r="466" spans="1:14" x14ac:dyDescent="0.2">
      <c r="A466" s="4"/>
      <c r="B466" s="4"/>
      <c r="C466" s="4"/>
      <c r="D466" s="4"/>
      <c r="E466" s="4"/>
      <c r="F466" s="4"/>
      <c r="G466" s="4"/>
      <c r="H466" s="4"/>
      <c r="I466" s="4"/>
      <c r="J466" s="4"/>
      <c r="K466" s="4"/>
      <c r="L466" s="4"/>
      <c r="M466" s="4"/>
      <c r="N466" s="4"/>
    </row>
    <row r="467" spans="1:14" x14ac:dyDescent="0.2">
      <c r="A467" s="4"/>
      <c r="B467" s="4"/>
      <c r="C467" s="4"/>
      <c r="D467" s="4"/>
      <c r="E467" s="4"/>
      <c r="F467" s="4"/>
      <c r="G467" s="4"/>
      <c r="H467" s="4"/>
      <c r="I467" s="4"/>
      <c r="J467" s="4"/>
      <c r="K467" s="4"/>
      <c r="L467" s="4"/>
      <c r="M467" s="4"/>
      <c r="N467" s="4"/>
    </row>
    <row r="468" spans="1:14" x14ac:dyDescent="0.2">
      <c r="A468" s="4"/>
      <c r="B468" s="4"/>
      <c r="C468" s="4"/>
      <c r="D468" s="4"/>
      <c r="E468" s="4"/>
      <c r="F468" s="4"/>
      <c r="G468" s="4"/>
      <c r="H468" s="4"/>
      <c r="I468" s="4"/>
      <c r="J468" s="4"/>
      <c r="K468" s="4"/>
      <c r="L468" s="4"/>
      <c r="M468" s="4"/>
      <c r="N468" s="4"/>
    </row>
    <row r="469" spans="1:14" x14ac:dyDescent="0.2">
      <c r="A469" s="4"/>
      <c r="B469" s="4"/>
      <c r="C469" s="4"/>
      <c r="D469" s="4"/>
      <c r="E469" s="4"/>
      <c r="F469" s="4"/>
      <c r="G469" s="4"/>
      <c r="H469" s="4"/>
      <c r="I469" s="4"/>
      <c r="J469" s="4"/>
      <c r="K469" s="4"/>
      <c r="L469" s="4"/>
      <c r="M469" s="4"/>
      <c r="N469" s="4"/>
    </row>
    <row r="470" spans="1:14" x14ac:dyDescent="0.2">
      <c r="A470" s="4"/>
      <c r="B470" s="4"/>
      <c r="C470" s="4"/>
      <c r="D470" s="4"/>
      <c r="E470" s="4"/>
      <c r="F470" s="4"/>
      <c r="G470" s="4"/>
      <c r="H470" s="4"/>
      <c r="I470" s="4"/>
      <c r="J470" s="4"/>
      <c r="K470" s="4"/>
      <c r="L470" s="4"/>
      <c r="M470" s="4"/>
      <c r="N470" s="4"/>
    </row>
    <row r="471" spans="1:14" x14ac:dyDescent="0.2">
      <c r="A471" s="4"/>
      <c r="B471" s="4"/>
      <c r="C471" s="4"/>
      <c r="D471" s="4"/>
      <c r="E471" s="4"/>
      <c r="F471" s="4"/>
      <c r="G471" s="4"/>
      <c r="H471" s="4"/>
      <c r="I471" s="4"/>
      <c r="J471" s="4"/>
      <c r="K471" s="4"/>
      <c r="L471" s="4"/>
      <c r="M471" s="4"/>
      <c r="N471" s="4"/>
    </row>
    <row r="472" spans="1:14" x14ac:dyDescent="0.2">
      <c r="A472" s="4"/>
      <c r="B472" s="4"/>
      <c r="C472" s="4"/>
      <c r="D472" s="4"/>
      <c r="E472" s="4"/>
      <c r="F472" s="4"/>
      <c r="G472" s="4"/>
      <c r="H472" s="4"/>
      <c r="I472" s="4"/>
      <c r="J472" s="4"/>
      <c r="K472" s="4"/>
      <c r="L472" s="4"/>
      <c r="M472" s="4"/>
      <c r="N472" s="4"/>
    </row>
    <row r="473" spans="1:14" x14ac:dyDescent="0.2">
      <c r="A473" s="4"/>
      <c r="B473" s="4"/>
      <c r="C473" s="4"/>
      <c r="D473" s="4"/>
      <c r="E473" s="4"/>
      <c r="F473" s="4"/>
      <c r="G473" s="4"/>
      <c r="H473" s="4"/>
      <c r="I473" s="4"/>
      <c r="J473" s="4"/>
      <c r="K473" s="4"/>
      <c r="L473" s="4"/>
      <c r="M473" s="4"/>
      <c r="N473" s="4"/>
    </row>
    <row r="474" spans="1:14" x14ac:dyDescent="0.2">
      <c r="A474" s="4"/>
      <c r="B474" s="4"/>
      <c r="C474" s="4"/>
      <c r="D474" s="4"/>
      <c r="E474" s="4"/>
      <c r="F474" s="4"/>
      <c r="G474" s="4"/>
      <c r="H474" s="4"/>
      <c r="I474" s="4"/>
      <c r="J474" s="4"/>
      <c r="K474" s="4"/>
      <c r="L474" s="4"/>
      <c r="M474" s="4"/>
      <c r="N474" s="4"/>
    </row>
    <row r="475" spans="1:14" x14ac:dyDescent="0.2">
      <c r="A475" s="4"/>
      <c r="B475" s="4"/>
      <c r="C475" s="4"/>
      <c r="D475" s="4"/>
      <c r="E475" s="4"/>
      <c r="F475" s="4"/>
      <c r="G475" s="4"/>
      <c r="H475" s="4"/>
      <c r="I475" s="4"/>
      <c r="J475" s="4"/>
      <c r="K475" s="4"/>
      <c r="L475" s="4"/>
      <c r="M475" s="4"/>
      <c r="N475" s="4"/>
    </row>
    <row r="476" spans="1:14" x14ac:dyDescent="0.2">
      <c r="A476" s="4"/>
      <c r="B476" s="4"/>
      <c r="C476" s="4"/>
      <c r="D476" s="4"/>
      <c r="E476" s="4"/>
      <c r="F476" s="4"/>
      <c r="G476" s="4"/>
      <c r="H476" s="4"/>
      <c r="I476" s="4"/>
      <c r="J476" s="4"/>
      <c r="K476" s="4"/>
      <c r="L476" s="4"/>
      <c r="M476" s="4"/>
      <c r="N476" s="4"/>
    </row>
    <row r="477" spans="1:14" x14ac:dyDescent="0.2">
      <c r="A477" s="4"/>
      <c r="B477" s="4"/>
      <c r="C477" s="4"/>
      <c r="D477" s="4"/>
      <c r="E477" s="4"/>
      <c r="F477" s="4"/>
      <c r="G477" s="4"/>
      <c r="H477" s="4"/>
      <c r="I477" s="4"/>
      <c r="J477" s="4"/>
      <c r="K477" s="4"/>
      <c r="L477" s="4"/>
      <c r="M477" s="4"/>
      <c r="N477" s="4"/>
    </row>
    <row r="478" spans="1:14" x14ac:dyDescent="0.2">
      <c r="A478" s="4"/>
      <c r="B478" s="4"/>
      <c r="C478" s="4"/>
      <c r="D478" s="4"/>
      <c r="E478" s="4"/>
      <c r="F478" s="4"/>
      <c r="G478" s="4"/>
      <c r="H478" s="4"/>
      <c r="I478" s="4"/>
      <c r="J478" s="4"/>
      <c r="K478" s="4"/>
      <c r="L478" s="4"/>
      <c r="M478" s="4"/>
      <c r="N478" s="4"/>
    </row>
    <row r="479" spans="1:14" x14ac:dyDescent="0.2">
      <c r="A479" s="4"/>
      <c r="B479" s="4"/>
      <c r="C479" s="4"/>
      <c r="D479" s="4"/>
      <c r="E479" s="4"/>
      <c r="F479" s="4"/>
      <c r="G479" s="4"/>
      <c r="H479" s="4"/>
      <c r="I479" s="4"/>
      <c r="J479" s="4"/>
      <c r="K479" s="4"/>
      <c r="L479" s="4"/>
      <c r="M479" s="4"/>
      <c r="N479" s="4"/>
    </row>
    <row r="480" spans="1:14" x14ac:dyDescent="0.2">
      <c r="A480" s="4"/>
      <c r="B480" s="4"/>
      <c r="C480" s="4"/>
      <c r="D480" s="4"/>
      <c r="E480" s="4"/>
      <c r="F480" s="4"/>
      <c r="G480" s="4"/>
      <c r="H480" s="4"/>
      <c r="I480" s="4"/>
      <c r="J480" s="4"/>
      <c r="K480" s="4"/>
      <c r="L480" s="4"/>
      <c r="M480" s="4"/>
      <c r="N480" s="4"/>
    </row>
    <row r="481" spans="1:14" x14ac:dyDescent="0.2">
      <c r="A481" s="4"/>
      <c r="B481" s="4"/>
      <c r="C481" s="4"/>
      <c r="D481" s="4"/>
      <c r="E481" s="4"/>
      <c r="F481" s="4"/>
      <c r="G481" s="4"/>
      <c r="H481" s="4"/>
      <c r="I481" s="4"/>
      <c r="J481" s="4"/>
      <c r="K481" s="4"/>
      <c r="L481" s="4"/>
      <c r="M481" s="4"/>
      <c r="N481" s="4"/>
    </row>
    <row r="482" spans="1:14" x14ac:dyDescent="0.2">
      <c r="A482" s="4"/>
      <c r="B482" s="4"/>
      <c r="C482" s="4"/>
      <c r="D482" s="4"/>
      <c r="E482" s="4"/>
      <c r="F482" s="4"/>
      <c r="G482" s="4"/>
      <c r="H482" s="4"/>
      <c r="I482" s="4"/>
      <c r="J482" s="4"/>
      <c r="K482" s="4"/>
      <c r="L482" s="4"/>
      <c r="M482" s="4"/>
      <c r="N482" s="4"/>
    </row>
    <row r="483" spans="1:14" x14ac:dyDescent="0.2">
      <c r="A483" s="4"/>
      <c r="B483" s="4"/>
      <c r="C483" s="4"/>
      <c r="D483" s="4"/>
      <c r="E483" s="4"/>
      <c r="F483" s="4"/>
      <c r="G483" s="4"/>
      <c r="H483" s="4"/>
      <c r="I483" s="4"/>
      <c r="J483" s="4"/>
      <c r="K483" s="4"/>
      <c r="L483" s="4"/>
      <c r="M483" s="4"/>
      <c r="N483" s="4"/>
    </row>
    <row r="484" spans="1:14" x14ac:dyDescent="0.2">
      <c r="A484" s="4"/>
      <c r="B484" s="4"/>
      <c r="C484" s="4"/>
      <c r="D484" s="4"/>
      <c r="E484" s="4"/>
      <c r="F484" s="4"/>
      <c r="G484" s="4"/>
      <c r="H484" s="4"/>
      <c r="I484" s="4"/>
      <c r="J484" s="4"/>
      <c r="K484" s="4"/>
      <c r="L484" s="4"/>
      <c r="M484" s="4"/>
      <c r="N484" s="4"/>
    </row>
    <row r="485" spans="1:14" x14ac:dyDescent="0.2">
      <c r="A485" s="4"/>
      <c r="B485" s="4"/>
      <c r="C485" s="4"/>
      <c r="D485" s="4"/>
      <c r="E485" s="4"/>
      <c r="F485" s="4"/>
      <c r="G485" s="4"/>
      <c r="H485" s="4"/>
      <c r="I485" s="4"/>
      <c r="J485" s="4"/>
      <c r="K485" s="4"/>
      <c r="L485" s="4"/>
      <c r="M485" s="4"/>
      <c r="N485" s="4"/>
    </row>
    <row r="486" spans="1:14" x14ac:dyDescent="0.2">
      <c r="A486" s="4"/>
      <c r="B486" s="4"/>
      <c r="C486" s="4"/>
      <c r="D486" s="4"/>
      <c r="E486" s="4"/>
      <c r="F486" s="4"/>
      <c r="G486" s="4"/>
      <c r="H486" s="4"/>
      <c r="I486" s="4"/>
      <c r="J486" s="4"/>
      <c r="K486" s="4"/>
      <c r="L486" s="4"/>
      <c r="M486" s="4"/>
      <c r="N486" s="4"/>
    </row>
    <row r="487" spans="1:14" x14ac:dyDescent="0.2">
      <c r="A487" s="4"/>
      <c r="B487" s="4"/>
      <c r="C487" s="4"/>
      <c r="D487" s="4"/>
      <c r="E487" s="4"/>
      <c r="F487" s="4"/>
      <c r="G487" s="4"/>
      <c r="H487" s="4"/>
      <c r="I487" s="4"/>
      <c r="J487" s="4"/>
      <c r="K487" s="4"/>
      <c r="L487" s="4"/>
      <c r="M487" s="4"/>
      <c r="N487" s="4"/>
    </row>
    <row r="488" spans="1:14" x14ac:dyDescent="0.2">
      <c r="A488" s="4"/>
      <c r="B488" s="4"/>
      <c r="C488" s="4"/>
      <c r="D488" s="4"/>
      <c r="E488" s="4"/>
      <c r="F488" s="4"/>
      <c r="G488" s="4"/>
      <c r="H488" s="4"/>
      <c r="I488" s="4"/>
      <c r="J488" s="4"/>
      <c r="K488" s="4"/>
      <c r="L488" s="4"/>
      <c r="M488" s="4"/>
      <c r="N488" s="4"/>
    </row>
    <row r="489" spans="1:14" x14ac:dyDescent="0.2">
      <c r="A489" s="4"/>
      <c r="B489" s="4"/>
      <c r="C489" s="4"/>
      <c r="D489" s="4"/>
      <c r="E489" s="4"/>
      <c r="F489" s="4"/>
      <c r="G489" s="4"/>
      <c r="H489" s="4"/>
      <c r="I489" s="4"/>
      <c r="J489" s="4"/>
      <c r="K489" s="4"/>
      <c r="L489" s="4"/>
      <c r="M489" s="4"/>
      <c r="N489" s="4"/>
    </row>
    <row r="490" spans="1:14" x14ac:dyDescent="0.2">
      <c r="A490" s="4"/>
      <c r="B490" s="4"/>
      <c r="C490" s="4"/>
      <c r="D490" s="4"/>
      <c r="E490" s="4"/>
      <c r="F490" s="4"/>
      <c r="G490" s="4"/>
      <c r="H490" s="4"/>
      <c r="I490" s="4"/>
      <c r="J490" s="4"/>
      <c r="K490" s="4"/>
      <c r="L490" s="4"/>
      <c r="M490" s="4"/>
      <c r="N490" s="4"/>
    </row>
    <row r="491" spans="1:14" x14ac:dyDescent="0.2">
      <c r="A491" s="4"/>
      <c r="B491" s="4"/>
      <c r="C491" s="4"/>
      <c r="D491" s="4"/>
      <c r="E491" s="4"/>
      <c r="F491" s="4"/>
      <c r="G491" s="4"/>
      <c r="H491" s="4"/>
      <c r="I491" s="4"/>
      <c r="J491" s="4"/>
      <c r="K491" s="4"/>
      <c r="L491" s="4"/>
      <c r="M491" s="4"/>
      <c r="N491" s="4"/>
    </row>
    <row r="492" spans="1:14" x14ac:dyDescent="0.2">
      <c r="A492" s="4"/>
      <c r="B492" s="4"/>
      <c r="C492" s="4"/>
      <c r="D492" s="4"/>
      <c r="E492" s="4"/>
      <c r="F492" s="4"/>
      <c r="G492" s="4"/>
      <c r="H492" s="4"/>
      <c r="I492" s="4"/>
      <c r="J492" s="4"/>
      <c r="K492" s="4"/>
      <c r="L492" s="4"/>
      <c r="M492" s="4"/>
      <c r="N492" s="4"/>
    </row>
    <row r="493" spans="1:14" x14ac:dyDescent="0.2">
      <c r="A493" s="4"/>
      <c r="B493" s="4"/>
      <c r="C493" s="4"/>
      <c r="D493" s="4"/>
      <c r="E493" s="4"/>
      <c r="F493" s="4"/>
      <c r="G493" s="4"/>
      <c r="H493" s="4"/>
      <c r="I493" s="4"/>
      <c r="J493" s="4"/>
      <c r="K493" s="4"/>
      <c r="L493" s="4"/>
      <c r="M493" s="4"/>
      <c r="N493" s="4"/>
    </row>
    <row r="494" spans="1:14" x14ac:dyDescent="0.2">
      <c r="A494" s="4"/>
      <c r="B494" s="4"/>
      <c r="C494" s="4"/>
      <c r="D494" s="4"/>
      <c r="E494" s="4"/>
      <c r="F494" s="4"/>
      <c r="G494" s="4"/>
      <c r="H494" s="4"/>
      <c r="I494" s="4"/>
      <c r="J494" s="4"/>
      <c r="K494" s="4"/>
      <c r="L494" s="4"/>
      <c r="M494" s="4"/>
      <c r="N494" s="4"/>
    </row>
    <row r="495" spans="1:14" x14ac:dyDescent="0.2">
      <c r="A495" s="4"/>
      <c r="B495" s="4"/>
      <c r="C495" s="4"/>
      <c r="D495" s="4"/>
      <c r="E495" s="4"/>
      <c r="F495" s="4"/>
      <c r="G495" s="4"/>
      <c r="H495" s="4"/>
      <c r="I495" s="4"/>
      <c r="J495" s="4"/>
      <c r="K495" s="4"/>
      <c r="L495" s="4"/>
      <c r="M495" s="4"/>
      <c r="N495" s="4"/>
    </row>
    <row r="496" spans="1:14" x14ac:dyDescent="0.2">
      <c r="A496" s="4"/>
      <c r="B496" s="4"/>
      <c r="C496" s="4"/>
      <c r="D496" s="4"/>
      <c r="E496" s="4"/>
      <c r="F496" s="4"/>
      <c r="G496" s="4"/>
      <c r="H496" s="4"/>
      <c r="I496" s="4"/>
      <c r="J496" s="4"/>
      <c r="K496" s="4"/>
      <c r="L496" s="4"/>
      <c r="M496" s="4"/>
      <c r="N496" s="4"/>
    </row>
    <row r="497" spans="1:14" x14ac:dyDescent="0.2">
      <c r="A497" s="4"/>
      <c r="B497" s="4"/>
      <c r="C497" s="4"/>
      <c r="D497" s="4"/>
      <c r="E497" s="4"/>
      <c r="F497" s="4"/>
      <c r="G497" s="4"/>
      <c r="H497" s="4"/>
      <c r="I497" s="4"/>
      <c r="J497" s="4"/>
      <c r="K497" s="4"/>
      <c r="L497" s="4"/>
      <c r="M497" s="4"/>
      <c r="N497" s="4"/>
    </row>
    <row r="498" spans="1:14" x14ac:dyDescent="0.2">
      <c r="A498" s="4"/>
      <c r="B498" s="4"/>
      <c r="C498" s="4"/>
      <c r="D498" s="4"/>
      <c r="E498" s="4"/>
      <c r="F498" s="4"/>
      <c r="G498" s="4"/>
      <c r="H498" s="4"/>
      <c r="I498" s="4"/>
      <c r="J498" s="4"/>
      <c r="K498" s="4"/>
      <c r="L498" s="4"/>
      <c r="M498" s="4"/>
      <c r="N498" s="4"/>
    </row>
    <row r="499" spans="1:14" x14ac:dyDescent="0.2">
      <c r="A499" s="4"/>
      <c r="B499" s="4"/>
      <c r="C499" s="4"/>
      <c r="D499" s="4"/>
      <c r="E499" s="4"/>
      <c r="F499" s="4"/>
      <c r="G499" s="4"/>
      <c r="H499" s="4"/>
      <c r="I499" s="4"/>
      <c r="J499" s="4"/>
      <c r="K499" s="4"/>
      <c r="L499" s="4"/>
      <c r="M499" s="4"/>
      <c r="N499" s="4"/>
    </row>
    <row r="500" spans="1:14" x14ac:dyDescent="0.2">
      <c r="A500" s="4"/>
      <c r="B500" s="4"/>
      <c r="C500" s="4"/>
      <c r="D500" s="4"/>
      <c r="E500" s="4"/>
      <c r="F500" s="4"/>
      <c r="G500" s="4"/>
      <c r="H500" s="4"/>
      <c r="I500" s="4"/>
      <c r="J500" s="4"/>
      <c r="K500" s="4"/>
      <c r="L500" s="4"/>
      <c r="M500" s="4"/>
      <c r="N500" s="4"/>
    </row>
    <row r="501" spans="1:14" x14ac:dyDescent="0.2">
      <c r="A501" s="4"/>
      <c r="B501" s="4"/>
      <c r="C501" s="4"/>
      <c r="D501" s="4"/>
      <c r="E501" s="4"/>
      <c r="F501" s="4"/>
      <c r="G501" s="4"/>
      <c r="H501" s="4"/>
      <c r="I501" s="4"/>
      <c r="J501" s="4"/>
      <c r="K501" s="4"/>
      <c r="L501" s="4"/>
      <c r="M501" s="4"/>
      <c r="N501" s="4"/>
    </row>
    <row r="502" spans="1:14" x14ac:dyDescent="0.2">
      <c r="A502" s="4"/>
      <c r="B502" s="4"/>
      <c r="C502" s="4"/>
      <c r="D502" s="4"/>
      <c r="E502" s="4"/>
      <c r="F502" s="4"/>
      <c r="G502" s="4"/>
      <c r="H502" s="4"/>
      <c r="I502" s="4"/>
      <c r="J502" s="4"/>
      <c r="K502" s="4"/>
      <c r="L502" s="4"/>
      <c r="M502" s="4"/>
      <c r="N502" s="4"/>
    </row>
    <row r="503" spans="1:14" x14ac:dyDescent="0.2">
      <c r="A503" s="4"/>
      <c r="B503" s="4"/>
      <c r="C503" s="4"/>
      <c r="D503" s="4"/>
      <c r="E503" s="4"/>
      <c r="F503" s="4"/>
      <c r="G503" s="4"/>
      <c r="H503" s="4"/>
      <c r="I503" s="4"/>
      <c r="J503" s="4"/>
      <c r="K503" s="4"/>
      <c r="L503" s="4"/>
      <c r="M503" s="4"/>
      <c r="N503" s="4"/>
    </row>
    <row r="504" spans="1:14" x14ac:dyDescent="0.2">
      <c r="A504" s="4"/>
      <c r="B504" s="4"/>
      <c r="C504" s="4"/>
      <c r="D504" s="4"/>
      <c r="E504" s="4"/>
      <c r="F504" s="4"/>
      <c r="G504" s="4"/>
      <c r="H504" s="4"/>
      <c r="I504" s="4"/>
      <c r="J504" s="4"/>
      <c r="K504" s="4"/>
      <c r="L504" s="4"/>
      <c r="M504" s="4"/>
      <c r="N504" s="4"/>
    </row>
    <row r="505" spans="1:14" x14ac:dyDescent="0.2">
      <c r="A505" s="4"/>
      <c r="B505" s="4"/>
      <c r="C505" s="4"/>
      <c r="D505" s="4"/>
      <c r="E505" s="4"/>
      <c r="F505" s="4"/>
      <c r="G505" s="4"/>
      <c r="H505" s="4"/>
      <c r="I505" s="4"/>
      <c r="J505" s="4"/>
      <c r="K505" s="4"/>
      <c r="L505" s="4"/>
      <c r="M505" s="4"/>
      <c r="N505" s="4"/>
    </row>
    <row r="506" spans="1:14" x14ac:dyDescent="0.2">
      <c r="A506" s="4"/>
      <c r="B506" s="4"/>
      <c r="C506" s="4"/>
      <c r="D506" s="4"/>
      <c r="E506" s="4"/>
      <c r="F506" s="4"/>
      <c r="G506" s="4"/>
      <c r="H506" s="4"/>
      <c r="I506" s="4"/>
      <c r="J506" s="4"/>
      <c r="K506" s="4"/>
      <c r="L506" s="4"/>
      <c r="M506" s="4"/>
      <c r="N506" s="4"/>
    </row>
    <row r="507" spans="1:14" x14ac:dyDescent="0.2">
      <c r="A507" s="4"/>
      <c r="B507" s="4"/>
      <c r="C507" s="4"/>
      <c r="D507" s="4"/>
      <c r="E507" s="4"/>
      <c r="F507" s="4"/>
      <c r="G507" s="4"/>
      <c r="H507" s="4"/>
      <c r="I507" s="4"/>
      <c r="J507" s="4"/>
      <c r="K507" s="4"/>
      <c r="L507" s="4"/>
      <c r="M507" s="4"/>
      <c r="N507" s="4"/>
    </row>
    <row r="508" spans="1:14" x14ac:dyDescent="0.2">
      <c r="A508" s="4"/>
      <c r="B508" s="4"/>
      <c r="C508" s="4"/>
      <c r="D508" s="4"/>
      <c r="E508" s="4"/>
      <c r="F508" s="4"/>
      <c r="G508" s="4"/>
      <c r="H508" s="4"/>
      <c r="I508" s="4"/>
      <c r="J508" s="4"/>
      <c r="K508" s="4"/>
      <c r="L508" s="4"/>
      <c r="M508" s="4"/>
      <c r="N508" s="4"/>
    </row>
    <row r="509" spans="1:14" x14ac:dyDescent="0.2">
      <c r="A509" s="4"/>
      <c r="B509" s="4"/>
      <c r="C509" s="4"/>
      <c r="D509" s="4"/>
      <c r="E509" s="4"/>
      <c r="F509" s="4"/>
      <c r="G509" s="4"/>
      <c r="H509" s="4"/>
      <c r="I509" s="4"/>
      <c r="J509" s="4"/>
      <c r="K509" s="4"/>
      <c r="L509" s="4"/>
      <c r="M509" s="4"/>
      <c r="N509" s="4"/>
    </row>
    <row r="510" spans="1:14" x14ac:dyDescent="0.2">
      <c r="A510" s="4"/>
      <c r="B510" s="4"/>
      <c r="C510" s="4"/>
      <c r="D510" s="4"/>
      <c r="E510" s="4"/>
      <c r="F510" s="4"/>
      <c r="G510" s="4"/>
      <c r="H510" s="4"/>
      <c r="I510" s="4"/>
      <c r="J510" s="4"/>
      <c r="K510" s="4"/>
      <c r="L510" s="4"/>
      <c r="M510" s="4"/>
      <c r="N510" s="4"/>
    </row>
    <row r="511" spans="1:14" x14ac:dyDescent="0.2">
      <c r="A511" s="4"/>
      <c r="B511" s="4"/>
      <c r="C511" s="4"/>
      <c r="D511" s="4"/>
      <c r="E511" s="4"/>
      <c r="F511" s="4"/>
      <c r="G511" s="4"/>
      <c r="H511" s="4"/>
      <c r="I511" s="4"/>
      <c r="J511" s="4"/>
      <c r="K511" s="4"/>
      <c r="L511" s="4"/>
      <c r="M511" s="4"/>
      <c r="N511" s="4"/>
    </row>
    <row r="512" spans="1:14" x14ac:dyDescent="0.2">
      <c r="A512" s="4"/>
      <c r="B512" s="4"/>
      <c r="C512" s="4"/>
      <c r="D512" s="4"/>
      <c r="E512" s="4"/>
      <c r="F512" s="4"/>
      <c r="G512" s="4"/>
      <c r="H512" s="4"/>
      <c r="I512" s="4"/>
      <c r="J512" s="4"/>
      <c r="K512" s="4"/>
      <c r="L512" s="4"/>
      <c r="M512" s="4"/>
      <c r="N512" s="4"/>
    </row>
    <row r="513" spans="1:14" x14ac:dyDescent="0.2">
      <c r="A513" s="4"/>
      <c r="B513" s="4"/>
      <c r="C513" s="4"/>
      <c r="D513" s="4"/>
      <c r="E513" s="4"/>
      <c r="F513" s="4"/>
      <c r="G513" s="4"/>
      <c r="H513" s="4"/>
      <c r="I513" s="4"/>
      <c r="J513" s="4"/>
      <c r="K513" s="4"/>
      <c r="L513" s="4"/>
      <c r="M513" s="4"/>
      <c r="N513" s="4"/>
    </row>
    <row r="514" spans="1:14" x14ac:dyDescent="0.2">
      <c r="A514" s="4"/>
      <c r="B514" s="4"/>
      <c r="C514" s="4"/>
      <c r="D514" s="4"/>
      <c r="E514" s="4"/>
      <c r="F514" s="4"/>
      <c r="G514" s="4"/>
      <c r="H514" s="4"/>
      <c r="I514" s="4"/>
      <c r="J514" s="4"/>
      <c r="K514" s="4"/>
      <c r="L514" s="4"/>
      <c r="M514" s="4"/>
      <c r="N514" s="4"/>
    </row>
    <row r="515" spans="1:14" x14ac:dyDescent="0.2">
      <c r="A515" s="4"/>
      <c r="B515" s="4"/>
      <c r="C515" s="4"/>
      <c r="D515" s="4"/>
      <c r="E515" s="4"/>
      <c r="F515" s="4"/>
      <c r="G515" s="4"/>
      <c r="H515" s="4"/>
      <c r="I515" s="4"/>
      <c r="J515" s="4"/>
      <c r="K515" s="4"/>
      <c r="L515" s="4"/>
      <c r="M515" s="4"/>
      <c r="N515" s="4"/>
    </row>
    <row r="516" spans="1:14" x14ac:dyDescent="0.2">
      <c r="A516" s="4"/>
      <c r="B516" s="4"/>
      <c r="C516" s="4"/>
      <c r="D516" s="4"/>
      <c r="E516" s="4"/>
      <c r="F516" s="4"/>
      <c r="G516" s="4"/>
      <c r="H516" s="4"/>
      <c r="I516" s="4"/>
      <c r="J516" s="4"/>
      <c r="K516" s="4"/>
      <c r="L516" s="4"/>
      <c r="M516" s="4"/>
      <c r="N516" s="4"/>
    </row>
    <row r="517" spans="1:14" x14ac:dyDescent="0.2">
      <c r="A517" s="4"/>
      <c r="B517" s="4"/>
      <c r="C517" s="4"/>
      <c r="D517" s="4"/>
      <c r="E517" s="4"/>
      <c r="F517" s="4"/>
      <c r="G517" s="4"/>
      <c r="H517" s="4"/>
      <c r="I517" s="4"/>
      <c r="J517" s="4"/>
      <c r="K517" s="4"/>
      <c r="L517" s="4"/>
      <c r="M517" s="4"/>
      <c r="N517" s="4"/>
    </row>
    <row r="518" spans="1:14" x14ac:dyDescent="0.2">
      <c r="A518" s="4"/>
      <c r="B518" s="4"/>
      <c r="C518" s="4"/>
      <c r="D518" s="4"/>
      <c r="E518" s="4"/>
      <c r="F518" s="4"/>
      <c r="G518" s="4"/>
      <c r="H518" s="4"/>
      <c r="I518" s="4"/>
      <c r="J518" s="4"/>
      <c r="K518" s="4"/>
      <c r="L518" s="4"/>
      <c r="M518" s="4"/>
      <c r="N518" s="4"/>
    </row>
    <row r="519" spans="1:14" x14ac:dyDescent="0.2">
      <c r="A519" s="4"/>
      <c r="B519" s="4"/>
      <c r="C519" s="4"/>
      <c r="D519" s="4"/>
      <c r="E519" s="4"/>
      <c r="F519" s="4"/>
      <c r="G519" s="4"/>
      <c r="H519" s="4"/>
      <c r="I519" s="4"/>
      <c r="J519" s="4"/>
      <c r="K519" s="4"/>
      <c r="L519" s="4"/>
      <c r="M519" s="4"/>
      <c r="N519" s="4"/>
    </row>
    <row r="520" spans="1:14" x14ac:dyDescent="0.2">
      <c r="A520" s="4"/>
      <c r="B520" s="4"/>
      <c r="C520" s="4"/>
      <c r="D520" s="4"/>
      <c r="E520" s="4"/>
      <c r="F520" s="4"/>
      <c r="G520" s="4"/>
      <c r="H520" s="4"/>
      <c r="I520" s="4"/>
      <c r="J520" s="4"/>
      <c r="K520" s="4"/>
      <c r="L520" s="4"/>
      <c r="M520" s="4"/>
      <c r="N520" s="4"/>
    </row>
  </sheetData>
  <sheetProtection formatCells="0" formatRows="0" insertRows="0" deleteRows="0"/>
  <mergeCells count="13">
    <mergeCell ref="J8:K8"/>
    <mergeCell ref="M8:N8"/>
    <mergeCell ref="P8:Q8"/>
    <mergeCell ref="A1:F1"/>
    <mergeCell ref="A2:F2"/>
    <mergeCell ref="A3:F3"/>
    <mergeCell ref="A4:F4"/>
    <mergeCell ref="A47:F47"/>
    <mergeCell ref="A48:F48"/>
    <mergeCell ref="A5:F5"/>
    <mergeCell ref="A44:F44"/>
    <mergeCell ref="A45:F45"/>
    <mergeCell ref="A46:F46"/>
  </mergeCells>
  <phoneticPr fontId="7" type="noConversion"/>
  <dataValidations count="2">
    <dataValidation type="decimal" operator="greaterThan" allowBlank="1" showErrorMessage="1" errorTitle="Invalid Data" error="Quantities must be greater than zero." sqref="D73 D29:D36" xr:uid="{00000000-0002-0000-0300-000000000000}">
      <formula1>0</formula1>
    </dataValidation>
    <dataValidation type="decimal" operator="greaterThan" allowBlank="1" showErrorMessage="1" errorTitle="Invalid Data" error="Costs must be greater than zero." sqref="G28:G36 G8:G26" xr:uid="{00000000-0002-0000-0300-000001000000}">
      <formula1>0</formula1>
    </dataValidation>
  </dataValidations>
  <pageMargins left="0.3" right="0.3" top="1" bottom="1" header="0.5" footer="0.5"/>
  <pageSetup orientation="portrait" r:id="rId1"/>
  <headerFooter alignWithMargins="0"/>
  <ignoredErrors>
    <ignoredError sqref="F3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33ADE-3002-47A3-9C78-4C2148F41E8F}">
  <dimension ref="A1:X83"/>
  <sheetViews>
    <sheetView tabSelected="1" topLeftCell="A67" workbookViewId="0">
      <selection activeCell="E90" sqref="E90"/>
    </sheetView>
  </sheetViews>
  <sheetFormatPr defaultRowHeight="12.75" x14ac:dyDescent="0.2"/>
  <cols>
    <col min="1" max="1" width="9.140625" style="245"/>
  </cols>
  <sheetData>
    <row r="1" spans="1:24" x14ac:dyDescent="0.2">
      <c r="A1" t="s">
        <v>70</v>
      </c>
    </row>
    <row r="2" spans="1:24" x14ac:dyDescent="0.2">
      <c r="A2" s="327" t="s">
        <v>71</v>
      </c>
    </row>
    <row r="3" spans="1:24" x14ac:dyDescent="0.2">
      <c r="B3" t="s">
        <v>93</v>
      </c>
    </row>
    <row r="4" spans="1:24" x14ac:dyDescent="0.2">
      <c r="B4" s="328" t="s">
        <v>78</v>
      </c>
      <c r="C4" s="328"/>
      <c r="D4" s="328"/>
      <c r="E4" s="328"/>
      <c r="F4" s="328"/>
      <c r="G4" s="328"/>
      <c r="H4" s="328"/>
      <c r="I4" s="328"/>
      <c r="J4" s="328"/>
      <c r="K4" s="328"/>
      <c r="L4" s="328"/>
      <c r="M4" s="328"/>
      <c r="N4" s="328"/>
      <c r="O4" s="328"/>
      <c r="P4" s="328"/>
      <c r="Q4" s="328"/>
      <c r="R4" s="328"/>
      <c r="S4" s="328"/>
      <c r="T4" s="328"/>
      <c r="U4" s="328"/>
      <c r="V4" s="328"/>
      <c r="W4" s="328"/>
      <c r="X4" s="328"/>
    </row>
    <row r="5" spans="1:24" x14ac:dyDescent="0.2">
      <c r="B5" s="328"/>
      <c r="C5" s="328" t="s">
        <v>76</v>
      </c>
      <c r="D5" s="328"/>
      <c r="E5" s="328"/>
      <c r="F5" s="328"/>
      <c r="G5" s="328"/>
      <c r="H5" s="328"/>
      <c r="I5" s="328"/>
      <c r="J5" s="328"/>
      <c r="K5" s="328"/>
      <c r="L5" s="328"/>
      <c r="M5" s="328"/>
      <c r="N5" s="328"/>
      <c r="O5" s="328"/>
      <c r="P5" s="328"/>
      <c r="Q5" s="328"/>
      <c r="R5" s="328"/>
      <c r="S5" s="328"/>
      <c r="T5" s="328"/>
      <c r="U5" s="328"/>
      <c r="V5" s="328"/>
      <c r="W5" s="328"/>
      <c r="X5" s="328"/>
    </row>
    <row r="6" spans="1:24" x14ac:dyDescent="0.2">
      <c r="B6" s="328"/>
      <c r="C6" s="328" t="s">
        <v>94</v>
      </c>
      <c r="D6" s="328"/>
      <c r="E6" s="328"/>
      <c r="F6" s="328"/>
      <c r="G6" s="328"/>
      <c r="H6" s="328"/>
      <c r="I6" s="328"/>
      <c r="J6" s="328"/>
      <c r="K6" s="328"/>
      <c r="L6" s="328"/>
      <c r="M6" s="328"/>
      <c r="N6" s="328"/>
      <c r="O6" s="328"/>
      <c r="P6" s="328"/>
      <c r="Q6" s="328"/>
      <c r="R6" s="328"/>
      <c r="S6" s="328"/>
      <c r="T6" s="328"/>
      <c r="U6" s="328"/>
      <c r="V6" s="328"/>
      <c r="W6" s="328"/>
      <c r="X6" s="328"/>
    </row>
    <row r="7" spans="1:24" x14ac:dyDescent="0.2">
      <c r="B7" s="328"/>
      <c r="C7" s="328" t="s">
        <v>95</v>
      </c>
      <c r="D7" s="328"/>
      <c r="E7" s="328"/>
      <c r="F7" s="328"/>
      <c r="G7" s="328"/>
      <c r="H7" s="328"/>
      <c r="I7" s="328"/>
      <c r="J7" s="328"/>
      <c r="K7" s="328"/>
      <c r="L7" s="328"/>
      <c r="M7" s="328"/>
      <c r="N7" s="328"/>
      <c r="O7" s="328"/>
      <c r="P7" s="328"/>
      <c r="Q7" s="328"/>
      <c r="R7" s="328"/>
      <c r="S7" s="328"/>
      <c r="T7" s="328"/>
      <c r="U7" s="328"/>
      <c r="V7" s="328"/>
      <c r="W7" s="328"/>
      <c r="X7" s="328"/>
    </row>
    <row r="8" spans="1:24" x14ac:dyDescent="0.2">
      <c r="B8" s="328"/>
      <c r="C8" s="328" t="s">
        <v>84</v>
      </c>
      <c r="D8" s="328"/>
      <c r="E8" s="328"/>
      <c r="F8" s="328"/>
      <c r="G8" s="328"/>
      <c r="H8" s="328"/>
      <c r="I8" s="328"/>
      <c r="J8" s="328"/>
      <c r="K8" s="328"/>
      <c r="L8" s="328"/>
      <c r="M8" s="328"/>
      <c r="N8" s="328"/>
      <c r="O8" s="328"/>
      <c r="P8" s="328"/>
      <c r="Q8" s="328"/>
      <c r="R8" s="328"/>
      <c r="S8" s="328"/>
      <c r="T8" s="328"/>
      <c r="U8" s="328"/>
      <c r="V8" s="328"/>
      <c r="W8" s="328"/>
      <c r="X8" s="328"/>
    </row>
    <row r="9" spans="1:24" x14ac:dyDescent="0.2">
      <c r="B9" s="328"/>
      <c r="C9" s="328" t="s">
        <v>85</v>
      </c>
      <c r="D9" s="328"/>
      <c r="E9" s="328"/>
      <c r="F9" s="328"/>
      <c r="G9" s="328"/>
      <c r="H9" s="328"/>
      <c r="I9" s="328"/>
      <c r="J9" s="328"/>
      <c r="K9" s="328"/>
      <c r="L9" s="328"/>
      <c r="M9" s="328"/>
      <c r="N9" s="328"/>
      <c r="O9" s="328"/>
      <c r="P9" s="328"/>
      <c r="Q9" s="328"/>
      <c r="R9" s="328"/>
      <c r="S9" s="328"/>
      <c r="T9" s="328"/>
      <c r="U9" s="328"/>
      <c r="V9" s="328"/>
      <c r="W9" s="328"/>
      <c r="X9" s="328"/>
    </row>
    <row r="10" spans="1:24" x14ac:dyDescent="0.2">
      <c r="B10" s="328"/>
      <c r="C10" s="328" t="s">
        <v>96</v>
      </c>
      <c r="D10" s="328"/>
      <c r="E10" s="328"/>
      <c r="F10" s="328"/>
      <c r="G10" s="328"/>
      <c r="H10" s="328"/>
      <c r="I10" s="328"/>
      <c r="J10" s="328"/>
      <c r="K10" s="328"/>
      <c r="L10" s="328"/>
      <c r="M10" s="328"/>
      <c r="N10" s="328"/>
      <c r="O10" s="328"/>
      <c r="P10" s="328"/>
      <c r="Q10" s="328"/>
      <c r="R10" s="328"/>
      <c r="S10" s="328"/>
      <c r="T10" s="328"/>
      <c r="U10" s="328"/>
      <c r="V10" s="328"/>
      <c r="W10" s="328"/>
      <c r="X10" s="328"/>
    </row>
    <row r="11" spans="1:24" x14ac:dyDescent="0.2">
      <c r="B11" s="328"/>
      <c r="C11" s="328" t="s">
        <v>86</v>
      </c>
      <c r="D11" s="328"/>
      <c r="E11" s="328"/>
      <c r="F11" s="328"/>
      <c r="G11" s="328"/>
      <c r="H11" s="328"/>
      <c r="I11" s="328"/>
      <c r="J11" s="328"/>
      <c r="K11" s="328"/>
      <c r="L11" s="328"/>
      <c r="M11" s="328"/>
      <c r="N11" s="328"/>
      <c r="O11" s="328"/>
      <c r="P11" s="328"/>
      <c r="Q11" s="328"/>
      <c r="R11" s="328"/>
      <c r="S11" s="328"/>
      <c r="T11" s="328"/>
      <c r="U11" s="328"/>
      <c r="V11" s="328"/>
      <c r="W11" s="328"/>
      <c r="X11" s="328"/>
    </row>
    <row r="12" spans="1:24" x14ac:dyDescent="0.2">
      <c r="B12" s="328"/>
      <c r="C12" s="328" t="s">
        <v>72</v>
      </c>
      <c r="D12" s="328"/>
      <c r="E12" s="328"/>
      <c r="F12" s="328"/>
      <c r="G12" s="328"/>
      <c r="H12" s="328"/>
      <c r="I12" s="328"/>
      <c r="J12" s="328"/>
      <c r="K12" s="328"/>
      <c r="L12" s="328"/>
      <c r="M12" s="328"/>
      <c r="N12" s="328"/>
      <c r="O12" s="328"/>
      <c r="P12" s="328"/>
      <c r="Q12" s="328"/>
      <c r="R12" s="328"/>
      <c r="S12" s="328"/>
      <c r="T12" s="328"/>
      <c r="U12" s="328"/>
      <c r="V12" s="328"/>
      <c r="W12" s="328"/>
      <c r="X12" s="328"/>
    </row>
    <row r="13" spans="1:24" x14ac:dyDescent="0.2">
      <c r="B13" s="328"/>
      <c r="C13" s="328"/>
      <c r="D13" s="328"/>
      <c r="E13" s="328"/>
      <c r="F13" s="328"/>
      <c r="G13" s="328"/>
      <c r="H13" s="328"/>
      <c r="I13" s="328"/>
      <c r="J13" s="328"/>
      <c r="K13" s="328"/>
      <c r="L13" s="328"/>
      <c r="M13" s="328"/>
      <c r="N13" s="328"/>
      <c r="O13" s="328"/>
      <c r="P13" s="328"/>
      <c r="Q13" s="328"/>
      <c r="R13" s="328"/>
      <c r="S13" s="328"/>
      <c r="T13" s="328"/>
      <c r="U13" s="328"/>
      <c r="V13" s="328"/>
      <c r="W13" s="328"/>
      <c r="X13" s="328"/>
    </row>
    <row r="14" spans="1:24" x14ac:dyDescent="0.2">
      <c r="B14" s="328" t="s">
        <v>77</v>
      </c>
      <c r="C14" s="328"/>
      <c r="D14" s="328"/>
      <c r="E14" s="328"/>
      <c r="F14" s="328"/>
      <c r="G14" s="328"/>
      <c r="H14" s="328"/>
      <c r="I14" s="328"/>
      <c r="J14" s="328"/>
      <c r="K14" s="328"/>
      <c r="L14" s="328"/>
      <c r="M14" s="328"/>
      <c r="N14" s="328"/>
      <c r="O14" s="328"/>
      <c r="P14" s="328"/>
      <c r="Q14" s="328"/>
      <c r="R14" s="328"/>
      <c r="S14" s="328"/>
      <c r="T14" s="328"/>
      <c r="U14" s="328"/>
      <c r="V14" s="328"/>
      <c r="W14" s="328"/>
      <c r="X14" s="328"/>
    </row>
    <row r="15" spans="1:24" s="245" customFormat="1" x14ac:dyDescent="0.2">
      <c r="B15" s="328"/>
      <c r="C15" s="328" t="s">
        <v>87</v>
      </c>
      <c r="D15" s="328"/>
      <c r="E15" s="328"/>
      <c r="F15" s="328"/>
      <c r="G15" s="328"/>
      <c r="H15" s="328"/>
      <c r="I15" s="328"/>
      <c r="J15" s="328"/>
      <c r="K15" s="328"/>
      <c r="L15" s="328"/>
      <c r="M15" s="328"/>
      <c r="N15" s="328"/>
      <c r="O15" s="328"/>
      <c r="P15" s="328"/>
      <c r="Q15" s="328"/>
      <c r="R15" s="328"/>
      <c r="S15" s="328"/>
      <c r="T15" s="328"/>
      <c r="U15" s="328"/>
      <c r="V15" s="328"/>
      <c r="W15" s="328"/>
      <c r="X15" s="328"/>
    </row>
    <row r="16" spans="1:24" s="245" customFormat="1" x14ac:dyDescent="0.2">
      <c r="B16" s="328"/>
      <c r="C16" s="328" t="s">
        <v>97</v>
      </c>
      <c r="D16" s="328"/>
      <c r="E16" s="328"/>
      <c r="F16" s="328"/>
      <c r="G16" s="328"/>
      <c r="H16" s="328"/>
      <c r="I16" s="328"/>
      <c r="J16" s="328"/>
      <c r="K16" s="328"/>
      <c r="L16" s="328"/>
      <c r="M16" s="328"/>
      <c r="N16" s="328"/>
      <c r="O16" s="328"/>
      <c r="P16" s="328"/>
      <c r="Q16" s="328"/>
      <c r="R16" s="328"/>
      <c r="S16" s="328"/>
      <c r="T16" s="328"/>
      <c r="U16" s="328"/>
      <c r="V16" s="328"/>
      <c r="W16" s="328"/>
      <c r="X16" s="328"/>
    </row>
    <row r="17" spans="2:24" s="245" customFormat="1" x14ac:dyDescent="0.2">
      <c r="B17" s="328"/>
      <c r="C17" s="328" t="s">
        <v>88</v>
      </c>
      <c r="D17" s="328"/>
      <c r="E17" s="328"/>
      <c r="F17" s="328"/>
      <c r="G17" s="328"/>
      <c r="H17" s="328"/>
      <c r="I17" s="328"/>
      <c r="J17" s="328"/>
      <c r="K17" s="328"/>
      <c r="L17" s="328"/>
      <c r="M17" s="328"/>
      <c r="N17" s="328"/>
      <c r="O17" s="328"/>
      <c r="P17" s="328"/>
      <c r="Q17" s="328"/>
      <c r="R17" s="328"/>
      <c r="S17" s="328"/>
      <c r="T17" s="328"/>
      <c r="U17" s="328"/>
      <c r="V17" s="328"/>
      <c r="W17" s="328"/>
      <c r="X17" s="328"/>
    </row>
    <row r="18" spans="2:24" s="245" customFormat="1" x14ac:dyDescent="0.2">
      <c r="B18" s="328"/>
      <c r="C18" s="328" t="s">
        <v>98</v>
      </c>
      <c r="D18" s="328"/>
      <c r="E18" s="328"/>
      <c r="F18" s="328"/>
      <c r="G18" s="328"/>
      <c r="H18" s="328"/>
      <c r="I18" s="328"/>
      <c r="J18" s="328"/>
      <c r="K18" s="328"/>
      <c r="L18" s="328"/>
      <c r="M18" s="328"/>
      <c r="N18" s="328"/>
      <c r="O18" s="328"/>
      <c r="P18" s="328"/>
      <c r="Q18" s="328"/>
      <c r="R18" s="328"/>
      <c r="S18" s="328"/>
      <c r="T18" s="328"/>
      <c r="U18" s="328"/>
      <c r="V18" s="328"/>
      <c r="W18" s="328"/>
      <c r="X18" s="328"/>
    </row>
    <row r="19" spans="2:24" x14ac:dyDescent="0.2">
      <c r="C19" s="323" t="s">
        <v>73</v>
      </c>
    </row>
    <row r="20" spans="2:24" x14ac:dyDescent="0.2">
      <c r="C20" s="323" t="s">
        <v>74</v>
      </c>
    </row>
    <row r="21" spans="2:24" x14ac:dyDescent="0.2">
      <c r="C21" s="323" t="s">
        <v>75</v>
      </c>
    </row>
    <row r="42" spans="18:18" x14ac:dyDescent="0.2">
      <c r="R42" t="s">
        <v>99</v>
      </c>
    </row>
    <row r="50" spans="3:3" x14ac:dyDescent="0.2">
      <c r="C50" t="s">
        <v>100</v>
      </c>
    </row>
    <row r="73" s="245" customFormat="1" x14ac:dyDescent="0.2"/>
    <row r="74" s="245" customFormat="1" x14ac:dyDescent="0.2"/>
    <row r="75" s="245" customFormat="1" x14ac:dyDescent="0.2"/>
    <row r="76" s="245" customFormat="1" x14ac:dyDescent="0.2"/>
    <row r="77" s="245" customFormat="1" x14ac:dyDescent="0.2"/>
    <row r="78" s="245" customFormat="1" x14ac:dyDescent="0.2"/>
    <row r="79" s="245" customFormat="1" x14ac:dyDescent="0.2"/>
    <row r="80" s="245" customFormat="1" x14ac:dyDescent="0.2"/>
    <row r="81" spans="1:3" s="245" customFormat="1" x14ac:dyDescent="0.2">
      <c r="C81" s="245" t="s">
        <v>89</v>
      </c>
    </row>
    <row r="82" spans="1:3" x14ac:dyDescent="0.2">
      <c r="A82" s="327">
        <v>43894</v>
      </c>
      <c r="B82" t="s">
        <v>92</v>
      </c>
    </row>
    <row r="83" spans="1:3" x14ac:dyDescent="0.2">
      <c r="A83" s="327">
        <v>43914</v>
      </c>
      <c r="B83" t="s">
        <v>115</v>
      </c>
    </row>
  </sheetData>
  <hyperlinks>
    <hyperlink ref="C19" r:id="rId1" xr:uid="{699405ED-CEA3-4E9B-AB16-27F3EBF9BE84}"/>
    <hyperlink ref="C20" r:id="rId2" xr:uid="{655CC85F-80D3-492E-A973-E29AFC489852}"/>
    <hyperlink ref="C21" r:id="rId3" xr:uid="{78735AA5-B6B2-4A9B-A0A5-E9EC13C3E083}"/>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763115A2D86647A2A7FDE4F3FA2D6B" ma:contentTypeVersion="13" ma:contentTypeDescription="Create a new document." ma:contentTypeScope="" ma:versionID="b486cf5ab3015e61f127551e744916ac">
  <xsd:schema xmlns:xsd="http://www.w3.org/2001/XMLSchema" xmlns:xs="http://www.w3.org/2001/XMLSchema" xmlns:p="http://schemas.microsoft.com/office/2006/metadata/properties" xmlns:ns2="47ca554a-6a59-441a-a84c-625ca94c37e8" xmlns:ns3="33c0f6fd-68da-4dca-96e1-bd72fb859533" targetNamespace="http://schemas.microsoft.com/office/2006/metadata/properties" ma:root="true" ma:fieldsID="b61147dfac1c7f0f491196c75f77aa5f" ns2:_="" ns3:_="">
    <xsd:import namespace="47ca554a-6a59-441a-a84c-625ca94c37e8"/>
    <xsd:import namespace="33c0f6fd-68da-4dca-96e1-bd72fb8595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a554a-6a59-441a-a84c-625ca94c37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c0f6fd-68da-4dca-96e1-bd72fb8595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4bfe0f-b748-4e62-b58b-817a0f76ddec}" ma:internalName="TaxCatchAll" ma:showField="CatchAllData" ma:web="33c0f6fd-68da-4dca-96e1-bd72fb859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c0f6fd-68da-4dca-96e1-bd72fb859533" xsi:nil="true"/>
    <lcf76f155ced4ddcb4097134ff3c332f xmlns="47ca554a-6a59-441a-a84c-625ca94c37e8">
      <Terms xmlns="http://schemas.microsoft.com/office/infopath/2007/PartnerControls"/>
    </lcf76f155ced4ddcb4097134ff3c332f>
    <hyperlink xmlns="47ca554a-6a59-441a-a84c-625ca94c37e8">
      <Url xsi:nil="true"/>
      <Description xsi:nil="true"/>
    </hyperlink>
  </documentManagement>
</p:properties>
</file>

<file path=customXml/itemProps1.xml><?xml version="1.0" encoding="utf-8"?>
<ds:datastoreItem xmlns:ds="http://schemas.openxmlformats.org/officeDocument/2006/customXml" ds:itemID="{5A7A5B47-7B6F-4230-B4AE-DC8EFF6B5C97}"/>
</file>

<file path=customXml/itemProps2.xml><?xml version="1.0" encoding="utf-8"?>
<ds:datastoreItem xmlns:ds="http://schemas.openxmlformats.org/officeDocument/2006/customXml" ds:itemID="{865EC465-CC4F-441F-B835-881C1B23BAE7}"/>
</file>

<file path=customXml/itemProps3.xml><?xml version="1.0" encoding="utf-8"?>
<ds:datastoreItem xmlns:ds="http://schemas.openxmlformats.org/officeDocument/2006/customXml" ds:itemID="{138F646F-625A-4B5E-AB91-EFEE9C16A2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vt:lpstr>
      <vt:lpstr>Option B or C</vt:lpstr>
      <vt:lpstr>Option D or E</vt:lpstr>
      <vt:lpstr>Waterbars</vt:lpstr>
      <vt:lpstr>Cost Estimate</vt:lpstr>
      <vt:lpstr>Documentation</vt:lpstr>
      <vt:lpstr>'Cost Estimate'!Print_Area</vt:lpstr>
      <vt:lpstr>Cover!Print_Area</vt:lpstr>
      <vt:lpstr>'Option B or C'!Print_Area</vt:lpstr>
      <vt:lpstr>'Option D or E'!Print_Area</vt:lpstr>
      <vt:lpstr>Waterbars!Print_Area</vt:lpstr>
    </vt:vector>
  </TitlesOfParts>
  <Company>USDA-NRCS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Soupir</dc:creator>
  <cp:lastModifiedBy>Krcmarik, Michael - NRCS, St. Paul, MN</cp:lastModifiedBy>
  <cp:lastPrinted>2020-03-24T15:44:24Z</cp:lastPrinted>
  <dcterms:created xsi:type="dcterms:W3CDTF">2000-01-24T22:09:32Z</dcterms:created>
  <dcterms:modified xsi:type="dcterms:W3CDTF">2020-03-24T18:44:35Z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0x0101003F763115A2D86647A2A7FDE4F3FA2D6B</vt:lpwstr>
  </property>
</Properties>
</file>