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Technical\Cover Crops\"/>
    </mc:Choice>
  </mc:AlternateContent>
  <xr:revisionPtr revIDLastSave="0" documentId="13_ncr:1_{A7548112-FB66-44B9-B827-70F657F7FD4C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bout" sheetId="16" r:id="rId1"/>
    <sheet name="Indiana Cover Crop Table" sheetId="11" r:id="rId2"/>
    <sheet name="Create a Mix" sheetId="12" r:id="rId3"/>
    <sheet name="Seed Quantity and Cost" sheetId="13" r:id="rId4"/>
    <sheet name="Seeding Windows" sheetId="14" r:id="rId5"/>
    <sheet name="Secondary Species" sheetId="15" r:id="rId6"/>
  </sheets>
  <externalReferences>
    <externalReference r:id="rId7"/>
    <externalReference r:id="rId8"/>
    <externalReference r:id="rId9"/>
  </externalReferences>
  <definedNames>
    <definedName name="acres">[1]Selections!$B$9</definedName>
    <definedName name="carbonnitrogen">[1]CN!$A$2:$O$53</definedName>
    <definedName name="CashCrop">[2]Calculations!$E$60:$E$76</definedName>
    <definedName name="CCAttributes1">[2]Calculations!$X$60:$X$80</definedName>
    <definedName name="CCAttributes2">[2]Calculations!$AA$60:$AA$80</definedName>
    <definedName name="CCAttributes3">[2]Calculations!$AD$60:$AD$80</definedName>
    <definedName name="char">'[1]Plant List'!$A$4:$BW$61</definedName>
    <definedName name="compatibility">[1]compatibility!$A$1:$AL$38</definedName>
    <definedName name="compatibilitytoprow">[1]compatibility!$A$1:$AL$1</definedName>
    <definedName name="covercropattributes">'[1]Soil Drainage'!$A$44:$A$56</definedName>
    <definedName name="CoverCropSel">[2]Calculations!$C$58:$C$87</definedName>
    <definedName name="DrainClass">[2]Calculations!$K$60:$K$68</definedName>
    <definedName name="farminv">#REF!</definedName>
    <definedName name="firebreakrates">[1]Selections!$B$101:$C$120</definedName>
    <definedName name="Flood">[2]Calculations!$R$60:$R$62</definedName>
    <definedName name="forbcommonall">[1]Forbs!$B$2:$BB$400</definedName>
    <definedName name="IACounties">[2]CoFrostFreeze!$B$198:$B$297</definedName>
    <definedName name="InCounties">[2]CoFrostFreeze!$B$105:$B$197</definedName>
    <definedName name="locationid">#REF!</definedName>
    <definedName name="maxpercentcount">'[1]CALCULATOR (Check)'!$AF$5:$AF$18</definedName>
    <definedName name="MICounties">[2]CoFrostFreeze!$B$298:$B$381</definedName>
    <definedName name="MnCounties">[2]CoFrostFreeze!$B$382:$B$469</definedName>
    <definedName name="Month">[2]Calculations!$B$59:$B$69</definedName>
    <definedName name="Month30">[2]Calculations!$D$59:$D$89</definedName>
    <definedName name="Month31">[2]Calculations!$D$59:$D$90</definedName>
    <definedName name="mulchtype" localSheetId="0">'[3]Mulching - Planning Tool'!$V$14:$AA$29</definedName>
    <definedName name="mulchtype">#REF!</definedName>
    <definedName name="None">[2]CoFrostFreeze!$B$1</definedName>
    <definedName name="OHCounties">[2]CoFrostFreeze!$B$524:$B$612</definedName>
    <definedName name="ONCounties">[2]CoFrostFreeze!$B$613:$B$656</definedName>
    <definedName name="percentoohigh">'[1]Create A Mix'!$U$2:$U$15</definedName>
    <definedName name="PH">'[1]Soil Drainage'!$E$1:$E$50</definedName>
    <definedName name="seedsurvival">'[1]plant calc refs'!$A$34:$B$41</definedName>
    <definedName name="soildrainage">'[1]Soil Drainage'!$A$1:$C$7</definedName>
    <definedName name="soildrainageclasses">'[1]Soil Drainage'!$A$1:$A$8</definedName>
    <definedName name="soildrainageforbcommon">'[1]Soil Drainage'!$A$11:$C$18</definedName>
    <definedName name="soildrainagetrees">'[1]Soil Drainage'!$A$21:$C$28</definedName>
    <definedName name="SpecieCost" localSheetId="0">'[3]CC- Seed Quantity and Cost'!$G$3:$H$32</definedName>
    <definedName name="SpecieCost">'Seed Quantity and Cost'!$G$3:$H$32</definedName>
    <definedName name="species" localSheetId="0">'[3]CC - Indiana Cover Crop Table'!$A$4:$A$33</definedName>
    <definedName name="species">'Indiana Cover Crop Table'!$A$4:$A$33</definedName>
    <definedName name="SpeciesCost">'Seed Quantity and Cost'!$G$3:$G$32</definedName>
    <definedName name="specieslegume">[1]Species!$B$1:$B$65</definedName>
    <definedName name="specieslist">[1]Species!$M$2:$M$99</definedName>
    <definedName name="speciestable" localSheetId="0">'[3]CC - Indiana Cover Crop Table'!$A$5:$AE$35</definedName>
    <definedName name="speciestable">'Indiana Cover Crop Table'!$A$5:$AE$35</definedName>
    <definedName name="standards">[1]Standards!$A$2:$AD$31</definedName>
    <definedName name="States">[2]States!$A$2:$A$10</definedName>
    <definedName name="suitablecompatiblecovercrop">[1]Species!$P$4:$P$80</definedName>
    <definedName name="suitablecompatiblecovercrop2">[1]Species!$Q$4:$Q$80</definedName>
    <definedName name="suitablecompatiblecovercrop3">[1]Species!$R$4:$R$80</definedName>
    <definedName name="suitablecompatiblecovercrop4">[1]Species!$S$4:$S$100</definedName>
    <definedName name="suitablecompatiblecovercrop5">[1]Species!$T$4:$T$100</definedName>
    <definedName name="suitablecompatiblecovercrop6">[1]Species!$U$4:$U$100</definedName>
    <definedName name="suitablecompatiblecovercrop7">[1]Species!$AP$4:$AP$100</definedName>
    <definedName name="suitablecompatiblecovercrop8">[1]Species!$AQ$4:$AQ$100</definedName>
    <definedName name="suitablecompatiblecovercrop9">[1]Species!$AR$4:$AR$100</definedName>
    <definedName name="suitableforbs">[1]Species!$D$2:$D$400</definedName>
    <definedName name="suitableshrubs">[1]Species!$F$2:$F$120</definedName>
    <definedName name="suitablespeciesnurse">[1]Species!$C$2:$C$80</definedName>
    <definedName name="suitabletrees">[1]Species!$E$2:$E$120</definedName>
    <definedName name="suitspdrain">'[1]Species Check'!$G$2:$G$80</definedName>
    <definedName name="suitspflood">'[1]Species Check'!$H$2:$H$80</definedName>
    <definedName name="suitspshade">'[1]Species Check'!$I$2:$I$80</definedName>
    <definedName name="suitspstandard">'[1]Species Check'!$E$2:$E$80</definedName>
    <definedName name="suitspwildlife">'[1]Species Check'!$F$2:$F$120</definedName>
    <definedName name="WICounties">[2]CoFrostFreeze!$B$657:$B$729</definedName>
    <definedName name="YesNo">[2]Calculations!$Q$60:$Q$61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3" l="1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10" i="13"/>
  <c r="E10" i="13" s="1"/>
  <c r="C19" i="13"/>
  <c r="C20" i="13"/>
  <c r="C21" i="13"/>
  <c r="C22" i="13"/>
  <c r="C23" i="13"/>
  <c r="C24" i="13"/>
  <c r="C25" i="13"/>
  <c r="C26" i="13"/>
  <c r="C27" i="13"/>
  <c r="C28" i="13"/>
  <c r="C11" i="13"/>
  <c r="C12" i="13"/>
  <c r="C13" i="13"/>
  <c r="C14" i="13"/>
  <c r="C15" i="13"/>
  <c r="C16" i="13"/>
  <c r="C17" i="13"/>
  <c r="C18" i="13"/>
  <c r="C10" i="13"/>
  <c r="E7" i="13" l="1"/>
  <c r="N30" i="12"/>
  <c r="E30" i="12"/>
  <c r="H30" i="12" s="1"/>
  <c r="B30" i="12"/>
  <c r="N29" i="12"/>
  <c r="E29" i="12"/>
  <c r="H29" i="12" s="1"/>
  <c r="B29" i="12"/>
  <c r="N28" i="12"/>
  <c r="E28" i="12"/>
  <c r="H28" i="12" s="1"/>
  <c r="B28" i="12"/>
  <c r="N27" i="12"/>
  <c r="E27" i="12"/>
  <c r="H27" i="12" s="1"/>
  <c r="B27" i="12"/>
  <c r="N26" i="12"/>
  <c r="E26" i="12"/>
  <c r="H26" i="12" s="1"/>
  <c r="B26" i="12"/>
  <c r="N25" i="12"/>
  <c r="E25" i="12"/>
  <c r="H25" i="12" s="1"/>
  <c r="B25" i="12"/>
  <c r="N24" i="12"/>
  <c r="K24" i="12"/>
  <c r="E24" i="12"/>
  <c r="H24" i="12" s="1"/>
  <c r="B24" i="12"/>
  <c r="N23" i="12"/>
  <c r="N22" i="12"/>
  <c r="E22" i="12"/>
  <c r="H22" i="12" s="1"/>
  <c r="B22" i="12"/>
  <c r="N21" i="12"/>
  <c r="E21" i="12"/>
  <c r="H21" i="12" s="1"/>
  <c r="B21" i="12"/>
  <c r="N20" i="12"/>
  <c r="E20" i="12"/>
  <c r="H20" i="12" s="1"/>
  <c r="B20" i="12"/>
  <c r="N19" i="12"/>
  <c r="E19" i="12"/>
  <c r="H19" i="12" s="1"/>
  <c r="B19" i="12"/>
  <c r="N18" i="12"/>
  <c r="E18" i="12"/>
  <c r="H18" i="12" s="1"/>
  <c r="B18" i="12"/>
  <c r="N17" i="12"/>
  <c r="E17" i="12"/>
  <c r="H17" i="12" s="1"/>
  <c r="B17" i="12"/>
  <c r="N16" i="12"/>
  <c r="K16" i="12"/>
  <c r="E16" i="12"/>
  <c r="H16" i="12" s="1"/>
  <c r="B16" i="12"/>
  <c r="N15" i="12"/>
  <c r="N14" i="12"/>
  <c r="L14" i="12"/>
  <c r="M14" i="12" s="1"/>
  <c r="H14" i="12"/>
  <c r="I14" i="12" s="1"/>
  <c r="E14" i="12"/>
  <c r="B14" i="12"/>
  <c r="N13" i="12"/>
  <c r="E13" i="12"/>
  <c r="H13" i="12" s="1"/>
  <c r="B13" i="12"/>
  <c r="N12" i="12"/>
  <c r="E12" i="12"/>
  <c r="H12" i="12" s="1"/>
  <c r="B12" i="12"/>
  <c r="N11" i="12"/>
  <c r="E11" i="12"/>
  <c r="H11" i="12" s="1"/>
  <c r="B11" i="12"/>
  <c r="N10" i="12"/>
  <c r="E10" i="12"/>
  <c r="H10" i="12" s="1"/>
  <c r="B10" i="12"/>
  <c r="N9" i="12"/>
  <c r="E9" i="12"/>
  <c r="H9" i="12" s="1"/>
  <c r="B9" i="12"/>
  <c r="N8" i="12"/>
  <c r="K8" i="12"/>
  <c r="E8" i="12"/>
  <c r="H8" i="12" s="1"/>
  <c r="B8" i="12"/>
  <c r="N7" i="12"/>
  <c r="P4" i="12"/>
  <c r="O4" i="12"/>
  <c r="N4" i="12"/>
  <c r="I22" i="12" l="1"/>
  <c r="L22" i="12"/>
  <c r="M22" i="12" s="1"/>
  <c r="I21" i="12"/>
  <c r="L21" i="12"/>
  <c r="M21" i="12" s="1"/>
  <c r="I20" i="12"/>
  <c r="L20" i="12"/>
  <c r="M20" i="12" s="1"/>
  <c r="I30" i="12"/>
  <c r="L30" i="12"/>
  <c r="M30" i="12" s="1"/>
  <c r="I29" i="12"/>
  <c r="L29" i="12"/>
  <c r="M29" i="12" s="1"/>
  <c r="I13" i="12"/>
  <c r="L13" i="12"/>
  <c r="M13" i="12" s="1"/>
  <c r="I12" i="12"/>
  <c r="L12" i="12"/>
  <c r="M12" i="12" s="1"/>
  <c r="I11" i="12"/>
  <c r="L11" i="12"/>
  <c r="M11" i="12" s="1"/>
  <c r="I10" i="12"/>
  <c r="L10" i="12"/>
  <c r="M10" i="12" s="1"/>
  <c r="I28" i="12"/>
  <c r="L28" i="12"/>
  <c r="M28" i="12" s="1"/>
  <c r="I19" i="12"/>
  <c r="L19" i="12"/>
  <c r="M19" i="12" s="1"/>
  <c r="I18" i="12"/>
  <c r="L18" i="12"/>
  <c r="M18" i="12" s="1"/>
  <c r="I27" i="12"/>
  <c r="L27" i="12"/>
  <c r="M27" i="12" s="1"/>
  <c r="I26" i="12"/>
  <c r="L26" i="12"/>
  <c r="I25" i="12"/>
  <c r="L25" i="12"/>
  <c r="M25" i="12" s="1"/>
  <c r="I24" i="12"/>
  <c r="L24" i="12"/>
  <c r="I17" i="12"/>
  <c r="L17" i="12"/>
  <c r="M17" i="12" s="1"/>
  <c r="I9" i="12"/>
  <c r="L9" i="12"/>
  <c r="M9" i="12" s="1"/>
  <c r="I16" i="12"/>
  <c r="L16" i="12"/>
  <c r="I8" i="12"/>
  <c r="L8" i="12"/>
  <c r="K3" i="12"/>
  <c r="H7" i="12"/>
  <c r="I7" i="12" s="1"/>
  <c r="H15" i="12"/>
  <c r="I15" i="12" s="1"/>
  <c r="H23" i="12"/>
  <c r="I23" i="12" s="1"/>
  <c r="M24" i="12" l="1"/>
  <c r="L15" i="12"/>
  <c r="M15" i="12" s="1"/>
  <c r="M26" i="12"/>
  <c r="L23" i="12"/>
  <c r="M23" i="12" s="1"/>
  <c r="L7" i="12"/>
  <c r="M8" i="12"/>
  <c r="M16" i="12"/>
  <c r="L3" i="12" l="1"/>
  <c r="M7" i="12"/>
  <c r="M3" i="12" l="1"/>
</calcChain>
</file>

<file path=xl/sharedStrings.xml><?xml version="1.0" encoding="utf-8"?>
<sst xmlns="http://schemas.openxmlformats.org/spreadsheetml/2006/main" count="978" uniqueCount="342">
  <si>
    <t>N</t>
  </si>
  <si>
    <t>S</t>
  </si>
  <si>
    <t>Total</t>
  </si>
  <si>
    <t>Name</t>
  </si>
  <si>
    <t>Notes</t>
  </si>
  <si>
    <t>Pounds</t>
  </si>
  <si>
    <t>Cost/Lb</t>
  </si>
  <si>
    <t>Type</t>
  </si>
  <si>
    <t>Mix 1</t>
  </si>
  <si>
    <t>Mix 2</t>
  </si>
  <si>
    <t>Mix 3</t>
  </si>
  <si>
    <t>Indiana Cover Crop Table for Small Farms and Gardens</t>
  </si>
  <si>
    <t>Species</t>
  </si>
  <si>
    <t>Life Cycle</t>
  </si>
  <si>
    <t>Winter Survival</t>
  </si>
  <si>
    <t>Optimum Depth (inches)</t>
  </si>
  <si>
    <t>Surface Broadcast Potential</t>
  </si>
  <si>
    <t>Seeding Rate (Oz/100 sq.ft.)</t>
  </si>
  <si>
    <t>General Guidelines
for Seeding Rates and Mixes</t>
  </si>
  <si>
    <t>Freeze</t>
  </si>
  <si>
    <t>Tillage</t>
  </si>
  <si>
    <t>Tarp</t>
  </si>
  <si>
    <t>Low</t>
  </si>
  <si>
    <t>Normal</t>
  </si>
  <si>
    <t>High</t>
  </si>
  <si>
    <t>Grass</t>
  </si>
  <si>
    <t>Winter Annual</t>
  </si>
  <si>
    <t>Expected</t>
  </si>
  <si>
    <t>•</t>
  </si>
  <si>
    <t>Medium-Tall</t>
  </si>
  <si>
    <t>30:1</t>
  </si>
  <si>
    <t>35F</t>
  </si>
  <si>
    <t>¾-1½</t>
  </si>
  <si>
    <t>+</t>
  </si>
  <si>
    <t>Buckwheat</t>
  </si>
  <si>
    <t>Nonlegume Forb</t>
  </si>
  <si>
    <t>Summer Annual</t>
  </si>
  <si>
    <t>Never</t>
  </si>
  <si>
    <t>Medium</t>
  </si>
  <si>
    <t>20:1</t>
  </si>
  <si>
    <t>50F</t>
  </si>
  <si>
    <t>½-1</t>
  </si>
  <si>
    <t>-</t>
  </si>
  <si>
    <t>Legume</t>
  </si>
  <si>
    <t>Short-Lived Perennial</t>
  </si>
  <si>
    <t>Short</t>
  </si>
  <si>
    <t>15:1</t>
  </si>
  <si>
    <t>42F</t>
  </si>
  <si>
    <t>¼-½</t>
  </si>
  <si>
    <t>Cool Season Annual</t>
  </si>
  <si>
    <t>?</t>
  </si>
  <si>
    <t>Clover, Berseem</t>
  </si>
  <si>
    <t>Clover, Crimson</t>
  </si>
  <si>
    <t>Clover, Red</t>
  </si>
  <si>
    <t>41F</t>
  </si>
  <si>
    <t>Flax</t>
  </si>
  <si>
    <t>19:1</t>
  </si>
  <si>
    <t>Tall</t>
  </si>
  <si>
    <t>68F</t>
  </si>
  <si>
    <t>½-1½</t>
  </si>
  <si>
    <t>Kale</t>
  </si>
  <si>
    <t>Brassica</t>
  </si>
  <si>
    <t>40F</t>
  </si>
  <si>
    <t>48:1</t>
  </si>
  <si>
    <t>65F</t>
  </si>
  <si>
    <t>½-¾</t>
  </si>
  <si>
    <t>Seldom</t>
  </si>
  <si>
    <t>38F</t>
  </si>
  <si>
    <t>Rarely</t>
  </si>
  <si>
    <t>25:1</t>
  </si>
  <si>
    <t>1-1½</t>
  </si>
  <si>
    <t>58F</t>
  </si>
  <si>
    <t>Phacelia</t>
  </si>
  <si>
    <t>37F</t>
  </si>
  <si>
    <t>45F</t>
  </si>
  <si>
    <t>Rapeseed</t>
  </si>
  <si>
    <t>Rye, Winter Cereal</t>
  </si>
  <si>
    <t>37:1</t>
  </si>
  <si>
    <t>34F</t>
  </si>
  <si>
    <t>Ryegrass, Annual</t>
  </si>
  <si>
    <t>⅛-½</t>
  </si>
  <si>
    <t>52:1</t>
  </si>
  <si>
    <t>35:1</t>
  </si>
  <si>
    <t>50:1</t>
  </si>
  <si>
    <t>Triticale, Winter</t>
  </si>
  <si>
    <t>Vetch, Hairy</t>
  </si>
  <si>
    <t>11:1</t>
  </si>
  <si>
    <t>County</t>
  </si>
  <si>
    <t>Year</t>
  </si>
  <si>
    <t>Cover Crop Species</t>
  </si>
  <si>
    <t>Rate
L - N - H</t>
  </si>
  <si>
    <r>
      <t>Divisor</t>
    </r>
    <r>
      <rPr>
        <b/>
        <vertAlign val="superscript"/>
        <sz val="11"/>
        <color theme="1"/>
        <rFont val="Calibri"/>
        <family val="2"/>
      </rPr>
      <t>1</t>
    </r>
  </si>
  <si>
    <r>
      <t>Rate
Oz/100 ft</t>
    </r>
    <r>
      <rPr>
        <b/>
        <vertAlign val="superscript"/>
        <sz val="11"/>
        <color theme="1"/>
        <rFont val="Calibri"/>
        <family val="2"/>
      </rPr>
      <t>2</t>
    </r>
  </si>
  <si>
    <t>Area
Sq.ft.</t>
  </si>
  <si>
    <r>
      <t>PLS (%)</t>
    </r>
    <r>
      <rPr>
        <b/>
        <vertAlign val="superscript"/>
        <sz val="11"/>
        <color theme="1"/>
        <rFont val="Calibri"/>
        <family val="2"/>
      </rPr>
      <t>2</t>
    </r>
  </si>
  <si>
    <t xml:space="preserve">Bulk Rate
per Area </t>
  </si>
  <si>
    <t>Bulk Rate
per Area</t>
  </si>
  <si>
    <t>#
of Beds</t>
  </si>
  <si>
    <t>Total Area
Sq.ft.</t>
  </si>
  <si>
    <t>Bulk Rate 
per Area</t>
  </si>
  <si>
    <t>Planned Planting Method(s)</t>
  </si>
  <si>
    <t>Planned Termination Method(s)</t>
  </si>
  <si>
    <t>Planned 
Next Crop(s)</t>
  </si>
  <si>
    <t>Sq.Ft.</t>
  </si>
  <si>
    <t>• Refer to the Indiana Cover Crop Table for Small Farms and Gardens for species, rates, and termination methods.</t>
  </si>
  <si>
    <t>Seeding Rates</t>
  </si>
  <si>
    <t>• Follow Indiana Cover Crop Seeding Windows guidelines to ensure improved establishment and growth.</t>
  </si>
  <si>
    <t>• Normal = single species 100% canopy</t>
  </si>
  <si>
    <t>• Indiana Cover Crop Table</t>
  </si>
  <si>
    <t>• Low = half the normal rate</t>
  </si>
  <si>
    <t>• Seeding Windows</t>
  </si>
  <si>
    <t>• High = double the normal rate</t>
  </si>
  <si>
    <t>• Cover Crop Seeding Methods</t>
  </si>
  <si>
    <t xml:space="preserve">PLS = % Purity x % Germination / 100. </t>
  </si>
  <si>
    <t>• Cover Crop Termination</t>
  </si>
  <si>
    <t>Total Amount of Seed Needed for Each Species</t>
  </si>
  <si>
    <t>Cost/Pound</t>
  </si>
  <si>
    <t>Total Cost</t>
  </si>
  <si>
    <t xml:space="preserve"> SEEDING WINDOWS FOR COVER CROPS IN INDIANA</t>
  </si>
  <si>
    <t xml:space="preserve">  Plant Species</t>
  </si>
  <si>
    <t>March</t>
  </si>
  <si>
    <t>April</t>
  </si>
  <si>
    <t>May</t>
  </si>
  <si>
    <t>June</t>
  </si>
  <si>
    <t>July</t>
  </si>
  <si>
    <t>August</t>
  </si>
  <si>
    <t>Sept.</t>
  </si>
  <si>
    <t>Oct.</t>
  </si>
  <si>
    <t>Nov.</t>
  </si>
  <si>
    <t>Dec-Feb.</t>
  </si>
  <si>
    <t>Barley, Winter</t>
  </si>
  <si>
    <t>IN</t>
  </si>
  <si>
    <t>R</t>
  </si>
  <si>
    <t xml:space="preserve">Clover, Balansa  </t>
  </si>
  <si>
    <t>R-2</t>
  </si>
  <si>
    <t>F-2</t>
  </si>
  <si>
    <t>Collards</t>
  </si>
  <si>
    <t>M</t>
  </si>
  <si>
    <t>Cowpea/Soybeans</t>
  </si>
  <si>
    <t>Millet, Japanese/Pearl</t>
  </si>
  <si>
    <t>Oats, (Spring &amp; Black)</t>
  </si>
  <si>
    <t>Pea, (Field/Spring/Winter)</t>
  </si>
  <si>
    <t>Radish, Oil Seed</t>
  </si>
  <si>
    <t>IN-3</t>
  </si>
  <si>
    <t>S-3</t>
  </si>
  <si>
    <t>Soybean, (Forage &amp; Field)</t>
  </si>
  <si>
    <t>Sunflowers</t>
  </si>
  <si>
    <t>Sunn Hemp</t>
  </si>
  <si>
    <t>Teff (Coated Seed)</t>
  </si>
  <si>
    <t>Turnips/Pasja</t>
  </si>
  <si>
    <t>S-4</t>
  </si>
  <si>
    <t>IN-4</t>
  </si>
  <si>
    <t>Wheat, (Winter &amp; Spelt)</t>
  </si>
  <si>
    <t>R-1</t>
  </si>
  <si>
    <t>Legend</t>
  </si>
  <si>
    <t>Suitable seeding dates for all of Indiana</t>
  </si>
  <si>
    <t>Additional suitable seeding dates for Southern IN (~South of I-70)</t>
  </si>
  <si>
    <t>Riskier Establishment (Season/Weather/Variety Dependent)</t>
  </si>
  <si>
    <t>If sufficient moisture</t>
  </si>
  <si>
    <t>F</t>
  </si>
  <si>
    <t>Frost/Dormant Seeding</t>
  </si>
  <si>
    <t>Dwindling quantity</t>
  </si>
  <si>
    <t>Secondary Species - Parameters for NRCS Programs</t>
  </si>
  <si>
    <t>Common Name</t>
  </si>
  <si>
    <t>Scientific Name</t>
  </si>
  <si>
    <t>Type of Plant</t>
  </si>
  <si>
    <t>Secondary Species?</t>
  </si>
  <si>
    <t>Alfalfa</t>
  </si>
  <si>
    <t>Medicago sativa</t>
  </si>
  <si>
    <t xml:space="preserve">Bean, Faba </t>
  </si>
  <si>
    <t>Vicia faba</t>
  </si>
  <si>
    <t>Bean, Mung</t>
  </si>
  <si>
    <t>Vigna radiata</t>
  </si>
  <si>
    <t>Beets/Chard</t>
  </si>
  <si>
    <t>Beta vulgaris?</t>
  </si>
  <si>
    <t>Non-legume Forb</t>
  </si>
  <si>
    <t>Cabbage, African (Ethiopian)</t>
  </si>
  <si>
    <t xml:space="preserve">Brassica carinata </t>
  </si>
  <si>
    <t>Camelina</t>
  </si>
  <si>
    <t>Camelina sativa</t>
  </si>
  <si>
    <t>Chickpea</t>
  </si>
  <si>
    <t>Cicer arietinum L.</t>
  </si>
  <si>
    <t>Chicory</t>
  </si>
  <si>
    <t>Cichorium intybus</t>
  </si>
  <si>
    <t>Clover, Arrowleaf</t>
  </si>
  <si>
    <t>Trifolium vesiculosum</t>
  </si>
  <si>
    <t>Clover, Persian</t>
  </si>
  <si>
    <t>Trifolium resupinaturm L.</t>
  </si>
  <si>
    <t>Collards, Forage</t>
  </si>
  <si>
    <t>Brassica oleracea </t>
  </si>
  <si>
    <t>Corn, Field/Sweet/BMR</t>
  </si>
  <si>
    <t> Zea mays</t>
  </si>
  <si>
    <t>Lentil, Spring</t>
  </si>
  <si>
    <t>Lens culinaris   </t>
  </si>
  <si>
    <t>Lupin</t>
  </si>
  <si>
    <t>Lupinus albus L.</t>
  </si>
  <si>
    <t>Okra</t>
  </si>
  <si>
    <t> Abelmoschus esculentus L.</t>
  </si>
  <si>
    <t>Pumpkins/Squash/Melons</t>
  </si>
  <si>
    <t>Cucurbitaceae</t>
  </si>
  <si>
    <t>Safflower</t>
  </si>
  <si>
    <t> Carthamus tinctorius</t>
  </si>
  <si>
    <t>Teff (Coated seed)</t>
  </si>
  <si>
    <t>Eragrostis tef</t>
  </si>
  <si>
    <t>Vetch, Chickling (Chickling Pea)</t>
  </si>
  <si>
    <t>Lathyrus sativus</t>
  </si>
  <si>
    <t>Vetch, Wooly Pod</t>
  </si>
  <si>
    <t> Astragalus purshii</t>
  </si>
  <si>
    <t>Clover, Sweet</t>
  </si>
  <si>
    <t> Melilotus officinalis</t>
  </si>
  <si>
    <t>Mustards</t>
  </si>
  <si>
    <t>Brassica juncea</t>
  </si>
  <si>
    <t>Ryegrass, Perennial (forage only)</t>
  </si>
  <si>
    <t>Lolium perenne</t>
  </si>
  <si>
    <t xml:space="preserve">     Increase seeding rates by 25%. </t>
  </si>
  <si>
    <r>
      <t xml:space="preserve">   1/</t>
    </r>
    <r>
      <rPr>
        <sz val="8"/>
        <rFont val="Calibri"/>
        <family val="2"/>
        <scheme val="minor"/>
      </rPr>
      <t xml:space="preserve"> Risk for Hession Fly-Free Dates Recommended</t>
    </r>
  </si>
  <si>
    <r>
      <t xml:space="preserve">   2/</t>
    </r>
    <r>
      <rPr>
        <sz val="8"/>
        <rFont val="Calibri"/>
        <family val="2"/>
        <scheme val="minor"/>
      </rPr>
      <t xml:space="preserve"> Dormant/Frost/Early seeding from December thru March.</t>
    </r>
  </si>
  <si>
    <r>
      <t xml:space="preserve">  3/</t>
    </r>
    <r>
      <rPr>
        <sz val="8"/>
        <rFont val="Calibri"/>
        <family val="2"/>
        <scheme val="minor"/>
      </rPr>
      <t xml:space="preserve"> Expect lower biomass and production</t>
    </r>
  </si>
  <si>
    <r>
      <t xml:space="preserve">  4/  </t>
    </r>
    <r>
      <rPr>
        <sz val="8"/>
        <rFont val="Calibri"/>
        <family val="2"/>
        <scheme val="minor"/>
      </rPr>
      <t>Bolting risk</t>
    </r>
  </si>
  <si>
    <t>NOTE: Northern and southern Indiana seeding dates for the tables below are divided on a general line along US 36 from Illinois to Indianapolis and US 40 from Indianapolis to Ohio.</t>
  </si>
  <si>
    <t>Sorghum-Sudangrass / Sudangrass / Milo</t>
  </si>
  <si>
    <t>Additional suitable seeding dates for Northern IN (~North of I-70)</t>
  </si>
  <si>
    <t xml:space="preserve">  Barley</t>
  </si>
  <si>
    <t xml:space="preserve">  Buckwheat</t>
  </si>
  <si>
    <t xml:space="preserve">  Clover, Balansa</t>
  </si>
  <si>
    <t xml:space="preserve">  Clover, Berseem</t>
  </si>
  <si>
    <t xml:space="preserve">  Clover, Crimson</t>
  </si>
  <si>
    <t xml:space="preserve">  Clover, Red</t>
  </si>
  <si>
    <t xml:space="preserve">  Flax</t>
  </si>
  <si>
    <t xml:space="preserve">  Hemp, Sunn</t>
  </si>
  <si>
    <t xml:space="preserve">  Kale</t>
  </si>
  <si>
    <t xml:space="preserve">  Millet, Japanese</t>
  </si>
  <si>
    <t xml:space="preserve">  Millet, Pearl</t>
  </si>
  <si>
    <t xml:space="preserve">  Oats</t>
  </si>
  <si>
    <t xml:space="preserve">  Pea, Field</t>
  </si>
  <si>
    <t xml:space="preserve">  Pea, Winter</t>
  </si>
  <si>
    <t xml:space="preserve">  Pea, Cow</t>
  </si>
  <si>
    <t xml:space="preserve">  Phacelia</t>
  </si>
  <si>
    <t xml:space="preserve">  Radish (Oil Seed)</t>
  </si>
  <si>
    <t xml:space="preserve">  Rapeseed</t>
  </si>
  <si>
    <t xml:space="preserve">  Rye, Winter Cereal</t>
  </si>
  <si>
    <t xml:space="preserve">  Ryegrass, Annual</t>
  </si>
  <si>
    <t xml:space="preserve">  Sorghum-sudangrass</t>
  </si>
  <si>
    <t xml:space="preserve">  Soybean</t>
  </si>
  <si>
    <t xml:space="preserve">  Sudangrass</t>
  </si>
  <si>
    <t xml:space="preserve">  Sunflower</t>
  </si>
  <si>
    <t xml:space="preserve">  Triticale, Winter</t>
  </si>
  <si>
    <t xml:space="preserve">  Turnips / Pasja</t>
  </si>
  <si>
    <t xml:space="preserve">  Vetch, Hairy</t>
  </si>
  <si>
    <t xml:space="preserve">  Wheat, Winter</t>
  </si>
  <si>
    <t>Winter Annual or
Cool Season Annual</t>
  </si>
  <si>
    <t>Mow</t>
  </si>
  <si>
    <t>C:N at
Maturity</t>
  </si>
  <si>
    <t>Growth
Height</t>
  </si>
  <si>
    <r>
      <rPr>
        <vertAlign val="superscript"/>
        <sz val="10"/>
        <color theme="1"/>
        <rFont val="Calibri"/>
        <family val="2"/>
      </rPr>
      <t>?</t>
    </r>
    <r>
      <rPr>
        <sz val="10"/>
        <color theme="1"/>
        <rFont val="Calibri"/>
        <family val="2"/>
      </rPr>
      <t>Data unknown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</si>
  <si>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Variety Dependent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</si>
  <si>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Crimping only may not fully terminate legumes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</si>
  <si>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>If using chemicals, ensure proper use and species compatability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</si>
  <si>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>Minimum soil germination temperature</t>
    </r>
  </si>
  <si>
    <t>Grand Total</t>
  </si>
  <si>
    <t>Total Seed (Lbs/Oz)</t>
  </si>
  <si>
    <t xml:space="preserve">  Clover, White/Dutch/Ladino</t>
  </si>
  <si>
    <t>Sum (Lbs)</t>
  </si>
  <si>
    <t>Cost per Specie</t>
  </si>
  <si>
    <t>Right click on "Cover Crop Species" and click "Refresh"</t>
  </si>
  <si>
    <t>1. If any changes are made to Create a Mix, this page needs to be refreshed.</t>
  </si>
  <si>
    <t>2. To calculate costs, enter the price per pound into the Cost List table.</t>
  </si>
  <si>
    <t>Cost List Table</t>
  </si>
  <si>
    <t>Rates are based on the broadcast seeding method and provided in ounces (weight) per 100 square feet. Normal rate is based on a single species 100% canopy cover in optimum/average conditions. Low rate is half and high rate is double the normal rate.</t>
  </si>
  <si>
    <t>less assured of good seed to soil contact.</t>
  </si>
  <si>
    <t>optimum seeding window.</t>
  </si>
  <si>
    <t>days to achieve desired biomass.</t>
  </si>
  <si>
    <t>one-third more than raw seed. Increase rate by one-third to plant the same amount of seed.</t>
  </si>
  <si>
    <t xml:space="preserve">oats, sorghum-sudangrass, and cereal rye. Use </t>
  </si>
  <si>
    <t xml:space="preserve">low rates of these species to prevent them from </t>
  </si>
  <si>
    <t>dominating a balanced mixture.</t>
  </si>
  <si>
    <t xml:space="preserve">be weak competitors, are more safely kept near </t>
  </si>
  <si>
    <t>normal or high rates to ensure establishment.</t>
  </si>
  <si>
    <t>species in the mix.</t>
  </si>
  <si>
    <t>crop earlier than maturity.</t>
  </si>
  <si>
    <t xml:space="preserve">  Clover, White/Ladino</t>
  </si>
  <si>
    <t>These species will be minor components added for additional diversity and will not constitue a competetive</t>
  </si>
  <si>
    <t>amount to supress primary species. RMA guidelines and rules will be followed. Secondary species also require seed tags.</t>
  </si>
  <si>
    <t>These are not recommended species and should be avoided whenever possible.</t>
  </si>
  <si>
    <t>Sweet Clover</t>
  </si>
  <si>
    <t>Only seeded after July 15th (seeding to prevent bolting)</t>
  </si>
  <si>
    <t>Must be terminated prior to seed set</t>
  </si>
  <si>
    <t>Termination must be documented prior to practice certification (and payment, if applicable)</t>
  </si>
  <si>
    <t>Must monitor sites for delayed stands from dormant seed and escapes, and terminated immediately</t>
  </si>
  <si>
    <t>Must monitor site for escapes, and terminated immediately</t>
  </si>
  <si>
    <t>Perennial Ryegrass</t>
  </si>
  <si>
    <t>Only fall seeding</t>
  </si>
  <si>
    <t>Must not be mixed with later maturing species or species that would prevent total termination</t>
  </si>
  <si>
    <t>Mark additional cover crop species used in the column on the right and store in the casefile with the Create a Mix sheet.</t>
  </si>
  <si>
    <r>
      <t xml:space="preserve">The following species in </t>
    </r>
    <r>
      <rPr>
        <sz val="10"/>
        <color rgb="FFFF0000"/>
        <rFont val="Calibri"/>
        <family val="2"/>
        <scheme val="minor"/>
      </rPr>
      <t>red cells</t>
    </r>
    <r>
      <rPr>
        <sz val="10"/>
        <color theme="1"/>
        <rFont val="Calibri"/>
        <family val="2"/>
        <scheme val="minor"/>
      </rPr>
      <t xml:space="preserve"> must meet the following requirements, no expectations.</t>
    </r>
  </si>
  <si>
    <t>Only for vegetable crops for bio-fumigation purposes</t>
  </si>
  <si>
    <t>Kevin Allison</t>
  </si>
  <si>
    <t>Marion County SWCD</t>
  </si>
  <si>
    <t>Bulk Rate 
Total Area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</si>
  <si>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The divisor can be used to divide the rates of species within a functional group. (ex. 2 legumes = Divisor of 2)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</si>
  <si>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Pure Live Seed (PLS - see seed tags) is the % of viable seed that is capable of developing into seedlings.</t>
    </r>
  </si>
  <si>
    <t>marionswcd.org</t>
  </si>
  <si>
    <t>Supporting Technical Resources</t>
  </si>
  <si>
    <r>
      <t>Termination Methods</t>
    </r>
    <r>
      <rPr>
        <b/>
        <vertAlign val="superscript"/>
        <sz val="10"/>
        <color theme="1"/>
        <rFont val="Calibri"/>
        <family val="2"/>
      </rPr>
      <t>3</t>
    </r>
  </si>
  <si>
    <r>
      <t>Min. Germ Temp</t>
    </r>
    <r>
      <rPr>
        <b/>
        <vertAlign val="superscript"/>
        <sz val="10"/>
        <color theme="1"/>
        <rFont val="Calibri"/>
        <family val="2"/>
      </rPr>
      <t>4</t>
    </r>
  </si>
  <si>
    <r>
      <t>Crimp</t>
    </r>
    <r>
      <rPr>
        <b/>
        <vertAlign val="superscript"/>
        <sz val="10"/>
        <color theme="1"/>
        <rFont val="Calibri"/>
        <family val="2"/>
      </rPr>
      <t xml:space="preserve">2 </t>
    </r>
  </si>
  <si>
    <r>
      <t>Seldom or Expected</t>
    </r>
    <r>
      <rPr>
        <vertAlign val="superscript"/>
        <sz val="10"/>
        <color theme="1"/>
        <rFont val="Calibri"/>
        <family val="2"/>
      </rPr>
      <t>1</t>
    </r>
  </si>
  <si>
    <r>
      <t xml:space="preserve">The list below in </t>
    </r>
    <r>
      <rPr>
        <sz val="10"/>
        <color theme="9"/>
        <rFont val="Calibri"/>
        <family val="2"/>
        <scheme val="minor"/>
      </rPr>
      <t>green cells</t>
    </r>
    <r>
      <rPr>
        <sz val="10"/>
        <color theme="9" tint="0.59999389629810485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are secondary specie that can be added to a Cover Crop (340) mix once the </t>
    </r>
  </si>
  <si>
    <t>base meets specifications.</t>
  </si>
  <si>
    <t>3. Calculation derives from Total Sq.Ft.</t>
  </si>
  <si>
    <t>Developed by</t>
  </si>
  <si>
    <t>The USDA NRCS and its partners are equal opportunity provider, employer, and lenders.</t>
  </si>
  <si>
    <t>Indiana Cover Crop Tool</t>
  </si>
  <si>
    <t>Small Farms and Gardens</t>
  </si>
  <si>
    <t>Tabs</t>
  </si>
  <si>
    <t>Description</t>
  </si>
  <si>
    <t>Indiana Cover Crop Table</t>
  </si>
  <si>
    <t>Create a Mix</t>
  </si>
  <si>
    <t>Seed Quantity and Cost</t>
  </si>
  <si>
    <t>Obtain the total amount of cover crop seed needed from the Create a Mix tool</t>
  </si>
  <si>
    <t>Seeding Windows</t>
  </si>
  <si>
    <t>Cover crop seeding windows for Indiana</t>
  </si>
  <si>
    <t>Secondary Species</t>
  </si>
  <si>
    <t>Secondary cover crop species (primarily for NRCS planners)</t>
  </si>
  <si>
    <t>Version February 2024</t>
  </si>
  <si>
    <t>This project is funded through the USDA-NRCS.</t>
  </si>
  <si>
    <t>Reference table with cover crop data, attributes, and seeding rates</t>
  </si>
  <si>
    <t>Create cover crop mixes and obtain seeding rates for an area or multipe areas</t>
  </si>
  <si>
    <t xml:space="preserve">• </t>
  </si>
  <si>
    <t xml:space="preserve">Increase rates if using a seeding method that is </t>
  </si>
  <si>
    <t>Increase rates if a primary purpose is weed control.</t>
  </si>
  <si>
    <t xml:space="preserve">Increase rates as you reach the end of the </t>
  </si>
  <si>
    <t xml:space="preserve">Increase rates as you move north due to fewer </t>
  </si>
  <si>
    <t>Increase rates if you plan to terminate a cover</t>
  </si>
  <si>
    <t>Decrease rates as you increase soil fertility.</t>
  </si>
  <si>
    <t>Decrease rates within a more diverse seed mix.</t>
  </si>
  <si>
    <t xml:space="preserve">Pre-inoculated legume seed weighs about </t>
  </si>
  <si>
    <t xml:space="preserve">Legume components of a mixture, which tend to </t>
  </si>
  <si>
    <t xml:space="preserve">Seeding rate for functionally redundant species
can be reduced by the number of redundant </t>
  </si>
  <si>
    <t xml:space="preserve">Certain species are highly competitive against
other species in a mix, including forage radish, </t>
  </si>
  <si>
    <t>Indiana Cover Crop Create a Mix</t>
  </si>
  <si>
    <t xml:space="preserve">  Version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</si>
</sst>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#\ ??/16"/>
    <numFmt numFmtId="167" formatCode="0;\-0;;@\,"/>
  </numFmts>
  <fonts count="5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1"/>
      <name val="Calibri"/>
      <family val="1"/>
      <scheme val="minor"/>
    </font>
    <font>
      <vertAlign val="superscript"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indexed="12"/>
        <bgColor indexed="47"/>
      </patternFill>
    </fill>
    <fill>
      <patternFill patternType="lightGrid">
        <bgColor indexed="57"/>
      </patternFill>
    </fill>
    <fill>
      <patternFill patternType="solid">
        <fgColor rgb="FFE2EFDA"/>
        <bgColor rgb="FFE2EFDA"/>
      </patternFill>
    </fill>
    <fill>
      <patternFill patternType="solid">
        <fgColor rgb="FFF09990"/>
        <bgColor rgb="FFF09990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3" fillId="0" borderId="0"/>
    <xf numFmtId="0" fontId="25" fillId="0" borderId="0"/>
    <xf numFmtId="0" fontId="39" fillId="0" borderId="0"/>
  </cellStyleXfs>
  <cellXfs count="302">
    <xf numFmtId="0" fontId="0" fillId="0" borderId="0" xfId="0"/>
    <xf numFmtId="0" fontId="15" fillId="0" borderId="0" xfId="3" applyFont="1" applyAlignment="1">
      <alignment vertical="center"/>
    </xf>
    <xf numFmtId="0" fontId="13" fillId="0" borderId="0" xfId="3"/>
    <xf numFmtId="0" fontId="19" fillId="2" borderId="12" xfId="3" applyFont="1" applyFill="1" applyBorder="1"/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wrapText="1"/>
    </xf>
    <xf numFmtId="0" fontId="15" fillId="0" borderId="11" xfId="3" applyFont="1" applyBorder="1"/>
    <xf numFmtId="0" fontId="16" fillId="0" borderId="11" xfId="3" applyFont="1" applyBorder="1"/>
    <xf numFmtId="0" fontId="15" fillId="0" borderId="8" xfId="3" applyFont="1" applyBorder="1"/>
    <xf numFmtId="0" fontId="16" fillId="0" borderId="8" xfId="3" applyFont="1" applyBorder="1"/>
    <xf numFmtId="0" fontId="20" fillId="0" borderId="0" xfId="3" applyFont="1" applyAlignment="1">
      <alignment vertical="center"/>
    </xf>
    <xf numFmtId="0" fontId="16" fillId="0" borderId="0" xfId="3" applyFont="1"/>
    <xf numFmtId="0" fontId="21" fillId="0" borderId="0" xfId="3" applyFont="1" applyAlignment="1">
      <alignment horizontal="right"/>
    </xf>
    <xf numFmtId="0" fontId="16" fillId="5" borderId="20" xfId="3" applyFont="1" applyFill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6" fillId="0" borderId="0" xfId="3" applyFont="1" applyAlignment="1" applyProtection="1">
      <alignment horizontal="center"/>
      <protection locked="0"/>
    </xf>
    <xf numFmtId="0" fontId="16" fillId="8" borderId="20" xfId="3" applyFont="1" applyFill="1" applyBorder="1" applyAlignment="1">
      <alignment horizontal="center" wrapText="1"/>
    </xf>
    <xf numFmtId="0" fontId="17" fillId="5" borderId="21" xfId="3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wrapText="1"/>
      <protection locked="0"/>
    </xf>
    <xf numFmtId="0" fontId="16" fillId="8" borderId="20" xfId="3" applyFont="1" applyFill="1" applyBorder="1" applyAlignment="1">
      <alignment horizontal="center"/>
    </xf>
    <xf numFmtId="164" fontId="16" fillId="8" borderId="20" xfId="3" applyNumberFormat="1" applyFont="1" applyFill="1" applyBorder="1" applyAlignment="1">
      <alignment horizontal="center" wrapText="1"/>
    </xf>
    <xf numFmtId="2" fontId="16" fillId="8" borderId="20" xfId="3" applyNumberFormat="1" applyFont="1" applyFill="1" applyBorder="1" applyAlignment="1">
      <alignment horizontal="center" vertical="center" wrapText="1"/>
    </xf>
    <xf numFmtId="166" fontId="16" fillId="3" borderId="20" xfId="3" applyNumberFormat="1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2" fontId="16" fillId="8" borderId="20" xfId="3" applyNumberFormat="1" applyFont="1" applyFill="1" applyBorder="1" applyAlignment="1">
      <alignment horizontal="center" wrapText="1"/>
    </xf>
    <xf numFmtId="164" fontId="16" fillId="8" borderId="20" xfId="3" applyNumberFormat="1" applyFont="1" applyFill="1" applyBorder="1" applyAlignment="1">
      <alignment horizontal="center" vertical="center" wrapText="1"/>
    </xf>
    <xf numFmtId="0" fontId="16" fillId="0" borderId="23" xfId="3" applyFont="1" applyBorder="1" applyAlignment="1" applyProtection="1">
      <alignment horizontal="center" wrapText="1"/>
      <protection locked="0"/>
    </xf>
    <xf numFmtId="0" fontId="16" fillId="8" borderId="23" xfId="3" applyFont="1" applyFill="1" applyBorder="1" applyAlignment="1">
      <alignment horizontal="center"/>
    </xf>
    <xf numFmtId="164" fontId="16" fillId="8" borderId="23" xfId="3" applyNumberFormat="1" applyFont="1" applyFill="1" applyBorder="1" applyAlignment="1">
      <alignment horizontal="center" wrapText="1"/>
    </xf>
    <xf numFmtId="164" fontId="16" fillId="8" borderId="21" xfId="3" applyNumberFormat="1" applyFont="1" applyFill="1" applyBorder="1" applyAlignment="1">
      <alignment horizontal="center" vertical="center" wrapText="1"/>
    </xf>
    <xf numFmtId="166" fontId="16" fillId="3" borderId="21" xfId="3" applyNumberFormat="1" applyFont="1" applyFill="1" applyBorder="1" applyAlignment="1">
      <alignment horizontal="center" vertical="center" wrapText="1"/>
    </xf>
    <xf numFmtId="2" fontId="16" fillId="8" borderId="23" xfId="3" applyNumberFormat="1" applyFont="1" applyFill="1" applyBorder="1" applyAlignment="1">
      <alignment horizontal="center" wrapText="1"/>
    </xf>
    <xf numFmtId="166" fontId="16" fillId="3" borderId="23" xfId="3" applyNumberFormat="1" applyFont="1" applyFill="1" applyBorder="1" applyAlignment="1">
      <alignment horizontal="center" vertical="center" wrapText="1"/>
    </xf>
    <xf numFmtId="0" fontId="16" fillId="8" borderId="23" xfId="3" applyFont="1" applyFill="1" applyBorder="1" applyAlignment="1">
      <alignment horizontal="center" wrapText="1"/>
    </xf>
    <xf numFmtId="2" fontId="16" fillId="8" borderId="23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5" borderId="12" xfId="3" applyFont="1" applyFill="1" applyBorder="1" applyAlignment="1">
      <alignment horizontal="center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6" fillId="6" borderId="26" xfId="3" applyFont="1" applyFill="1" applyBorder="1"/>
    <xf numFmtId="0" fontId="16" fillId="5" borderId="27" xfId="3" applyFont="1" applyFill="1" applyBorder="1"/>
    <xf numFmtId="0" fontId="16" fillId="6" borderId="0" xfId="3" applyFont="1" applyFill="1"/>
    <xf numFmtId="0" fontId="16" fillId="5" borderId="29" xfId="3" applyFont="1" applyFill="1" applyBorder="1"/>
    <xf numFmtId="0" fontId="16" fillId="6" borderId="31" xfId="3" applyFont="1" applyFill="1" applyBorder="1"/>
    <xf numFmtId="0" fontId="16" fillId="5" borderId="32" xfId="3" applyFont="1" applyFill="1" applyBorder="1"/>
    <xf numFmtId="0" fontId="23" fillId="0" borderId="0" xfId="3" applyFont="1"/>
    <xf numFmtId="0" fontId="10" fillId="13" borderId="1" xfId="4" applyFont="1" applyFill="1" applyBorder="1" applyAlignment="1">
      <alignment horizontal="center" vertical="center"/>
    </xf>
    <xf numFmtId="0" fontId="11" fillId="12" borderId="10" xfId="4" applyFont="1" applyFill="1" applyBorder="1" applyAlignment="1">
      <alignment horizontal="center" vertical="center"/>
    </xf>
    <xf numFmtId="0" fontId="11" fillId="12" borderId="1" xfId="4" applyFont="1" applyFill="1" applyBorder="1" applyAlignment="1">
      <alignment horizontal="center" vertical="center"/>
    </xf>
    <xf numFmtId="0" fontId="12" fillId="0" borderId="0" xfId="3" applyFont="1"/>
    <xf numFmtId="0" fontId="26" fillId="0" borderId="0" xfId="3" applyFont="1"/>
    <xf numFmtId="0" fontId="12" fillId="0" borderId="0" xfId="3" applyFont="1" applyAlignment="1">
      <alignment horizontal="left"/>
    </xf>
    <xf numFmtId="14" fontId="12" fillId="0" borderId="0" xfId="3" applyNumberFormat="1" applyFont="1"/>
    <xf numFmtId="0" fontId="16" fillId="3" borderId="20" xfId="3" applyFont="1" applyFill="1" applyBorder="1" applyAlignment="1">
      <alignment horizontal="center" vertical="center" wrapText="1"/>
    </xf>
    <xf numFmtId="0" fontId="16" fillId="3" borderId="23" xfId="3" applyFont="1" applyFill="1" applyBorder="1" applyAlignment="1">
      <alignment horizontal="center" vertical="center" wrapText="1"/>
    </xf>
    <xf numFmtId="0" fontId="27" fillId="0" borderId="0" xfId="3" applyFont="1"/>
    <xf numFmtId="0" fontId="30" fillId="0" borderId="1" xfId="4" applyFont="1" applyBorder="1"/>
    <xf numFmtId="0" fontId="5" fillId="4" borderId="1" xfId="4" applyFont="1" applyFill="1" applyBorder="1"/>
    <xf numFmtId="0" fontId="5" fillId="0" borderId="1" xfId="4" applyFont="1" applyBorder="1"/>
    <xf numFmtId="0" fontId="5" fillId="9" borderId="10" xfId="4" applyFont="1" applyFill="1" applyBorder="1" applyAlignment="1">
      <alignment horizontal="center" vertical="center"/>
    </xf>
    <xf numFmtId="0" fontId="32" fillId="10" borderId="1" xfId="4" applyFont="1" applyFill="1" applyBorder="1" applyAlignment="1">
      <alignment horizontal="center" vertical="center"/>
    </xf>
    <xf numFmtId="0" fontId="5" fillId="11" borderId="1" xfId="4" applyFont="1" applyFill="1" applyBorder="1" applyAlignment="1">
      <alignment horizontal="center" vertical="center"/>
    </xf>
    <xf numFmtId="0" fontId="33" fillId="12" borderId="1" xfId="4" applyFont="1" applyFill="1" applyBorder="1" applyAlignment="1">
      <alignment horizontal="center" vertical="center"/>
    </xf>
    <xf numFmtId="0" fontId="27" fillId="4" borderId="2" xfId="4" applyFont="1" applyFill="1" applyBorder="1" applyAlignment="1">
      <alignment vertical="center" wrapText="1"/>
    </xf>
    <xf numFmtId="0" fontId="5" fillId="0" borderId="0" xfId="4" applyFont="1"/>
    <xf numFmtId="0" fontId="8" fillId="14" borderId="1" xfId="4" applyFont="1" applyFill="1" applyBorder="1" applyAlignment="1">
      <alignment horizontal="center" vertical="center"/>
    </xf>
    <xf numFmtId="0" fontId="5" fillId="0" borderId="10" xfId="4" applyFont="1" applyBorder="1"/>
    <xf numFmtId="0" fontId="5" fillId="9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4" borderId="1" xfId="4" applyFont="1" applyFill="1" applyBorder="1" applyAlignment="1">
      <alignment wrapText="1"/>
    </xf>
    <xf numFmtId="0" fontId="34" fillId="15" borderId="1" xfId="4" applyFont="1" applyFill="1" applyBorder="1" applyAlignment="1">
      <alignment horizontal="center" vertical="center"/>
    </xf>
    <xf numFmtId="0" fontId="36" fillId="0" borderId="0" xfId="4" applyFont="1"/>
    <xf numFmtId="0" fontId="35" fillId="0" borderId="5" xfId="4" applyFont="1" applyBorder="1" applyAlignment="1">
      <alignment vertical="center"/>
    </xf>
    <xf numFmtId="0" fontId="35" fillId="0" borderId="0" xfId="4" applyFont="1" applyAlignment="1">
      <alignment vertical="center"/>
    </xf>
    <xf numFmtId="0" fontId="38" fillId="10" borderId="1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0" fontId="5" fillId="0" borderId="6" xfId="4" applyFont="1" applyBorder="1"/>
    <xf numFmtId="0" fontId="9" fillId="0" borderId="5" xfId="4" applyFont="1" applyBorder="1" applyAlignment="1">
      <alignment vertical="center"/>
    </xf>
    <xf numFmtId="0" fontId="33" fillId="12" borderId="1" xfId="4" applyFont="1" applyFill="1" applyBorder="1" applyAlignment="1">
      <alignment horizontal="center"/>
    </xf>
    <xf numFmtId="0" fontId="35" fillId="0" borderId="5" xfId="4" applyFont="1" applyBorder="1"/>
    <xf numFmtId="0" fontId="5" fillId="9" borderId="10" xfId="4" applyFont="1" applyFill="1" applyBorder="1" applyAlignment="1">
      <alignment horizontal="center"/>
    </xf>
    <xf numFmtId="0" fontId="5" fillId="11" borderId="10" xfId="4" applyFont="1" applyFill="1" applyBorder="1" applyAlignment="1">
      <alignment horizontal="center"/>
    </xf>
    <xf numFmtId="0" fontId="5" fillId="13" borderId="10" xfId="4" applyFont="1" applyFill="1" applyBorder="1" applyAlignment="1">
      <alignment horizontal="center"/>
    </xf>
    <xf numFmtId="0" fontId="8" fillId="14" borderId="10" xfId="4" applyFont="1" applyFill="1" applyBorder="1" applyAlignment="1">
      <alignment horizontal="center" vertical="center"/>
    </xf>
    <xf numFmtId="0" fontId="6" fillId="0" borderId="0" xfId="4" applyFont="1"/>
    <xf numFmtId="0" fontId="34" fillId="15" borderId="10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7" fillId="0" borderId="0" xfId="4" quotePrefix="1" applyFont="1"/>
    <xf numFmtId="0" fontId="27" fillId="0" borderId="5" xfId="3" applyFont="1" applyBorder="1"/>
    <xf numFmtId="0" fontId="27" fillId="0" borderId="6" xfId="3" applyFont="1" applyBorder="1"/>
    <xf numFmtId="0" fontId="27" fillId="0" borderId="8" xfId="3" applyFont="1" applyBorder="1"/>
    <xf numFmtId="0" fontId="27" fillId="0" borderId="9" xfId="3" applyFont="1" applyBorder="1"/>
    <xf numFmtId="0" fontId="14" fillId="6" borderId="13" xfId="3" applyFont="1" applyFill="1" applyBorder="1" applyAlignment="1">
      <alignment horizontal="left" vertical="center" indent="1"/>
    </xf>
    <xf numFmtId="0" fontId="14" fillId="2" borderId="17" xfId="3" applyFont="1" applyFill="1" applyBorder="1" applyAlignment="1">
      <alignment horizontal="left" vertical="center" wrapText="1" indent="1"/>
    </xf>
    <xf numFmtId="0" fontId="14" fillId="6" borderId="14" xfId="3" applyFont="1" applyFill="1" applyBorder="1" applyAlignment="1">
      <alignment horizontal="left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3" fillId="2" borderId="2" xfId="3" applyFill="1" applyBorder="1"/>
    <xf numFmtId="0" fontId="10" fillId="2" borderId="4" xfId="3" applyFont="1" applyFill="1" applyBorder="1" applyAlignment="1">
      <alignment horizontal="right"/>
    </xf>
    <xf numFmtId="165" fontId="2" fillId="0" borderId="1" xfId="3" applyNumberFormat="1" applyFont="1" applyBorder="1" applyAlignment="1">
      <alignment horizontal="center"/>
    </xf>
    <xf numFmtId="0" fontId="10" fillId="0" borderId="0" xfId="3" applyFont="1"/>
    <xf numFmtId="0" fontId="2" fillId="2" borderId="1" xfId="3" applyFont="1" applyFill="1" applyBorder="1" applyAlignment="1">
      <alignment horizontal="center"/>
    </xf>
    <xf numFmtId="0" fontId="16" fillId="3" borderId="1" xfId="3" applyFont="1" applyFill="1" applyBorder="1" applyAlignment="1">
      <alignment horizontal="left" vertical="center"/>
    </xf>
    <xf numFmtId="0" fontId="16" fillId="3" borderId="1" xfId="3" applyFont="1" applyFill="1" applyBorder="1" applyAlignment="1">
      <alignment horizontal="left" vertical="center" wrapText="1"/>
    </xf>
    <xf numFmtId="0" fontId="13" fillId="3" borderId="1" xfId="3" applyFill="1" applyBorder="1"/>
    <xf numFmtId="165" fontId="13" fillId="0" borderId="1" xfId="3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43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center" wrapText="1"/>
    </xf>
    <xf numFmtId="0" fontId="7" fillId="16" borderId="20" xfId="3" applyFont="1" applyFill="1" applyBorder="1" applyAlignment="1">
      <alignment vertical="center" wrapText="1"/>
    </xf>
    <xf numFmtId="0" fontId="45" fillId="16" borderId="20" xfId="3" applyFont="1" applyFill="1" applyBorder="1" applyAlignment="1">
      <alignment horizontal="left" vertical="center" wrapText="1"/>
    </xf>
    <xf numFmtId="0" fontId="7" fillId="16" borderId="20" xfId="3" applyFont="1" applyFill="1" applyBorder="1" applyAlignment="1">
      <alignment horizontal="center" vertical="center" wrapText="1"/>
    </xf>
    <xf numFmtId="0" fontId="46" fillId="3" borderId="20" xfId="3" applyFont="1" applyFill="1" applyBorder="1" applyAlignment="1" applyProtection="1">
      <alignment horizontal="center"/>
      <protection locked="0"/>
    </xf>
    <xf numFmtId="0" fontId="7" fillId="17" borderId="20" xfId="3" applyFont="1" applyFill="1" applyBorder="1" applyAlignment="1">
      <alignment vertical="center" wrapText="1"/>
    </xf>
    <xf numFmtId="0" fontId="45" fillId="17" borderId="20" xfId="3" applyFont="1" applyFill="1" applyBorder="1" applyAlignment="1">
      <alignment horizontal="left" vertical="center" wrapText="1"/>
    </xf>
    <xf numFmtId="0" fontId="7" fillId="17" borderId="20" xfId="3" applyFont="1" applyFill="1" applyBorder="1" applyAlignment="1">
      <alignment horizontal="center" vertical="center" wrapText="1"/>
    </xf>
    <xf numFmtId="0" fontId="47" fillId="0" borderId="0" xfId="3" applyFont="1"/>
    <xf numFmtId="0" fontId="28" fillId="0" borderId="0" xfId="3" applyFont="1"/>
    <xf numFmtId="0" fontId="41" fillId="0" borderId="0" xfId="0" applyFont="1"/>
    <xf numFmtId="0" fontId="49" fillId="6" borderId="26" xfId="3" applyFont="1" applyFill="1" applyBorder="1"/>
    <xf numFmtId="0" fontId="14" fillId="6" borderId="0" xfId="3" applyFont="1" applyFill="1" applyAlignment="1">
      <alignment horizontal="left"/>
    </xf>
    <xf numFmtId="0" fontId="14" fillId="6" borderId="25" xfId="3" applyFont="1" applyFill="1" applyBorder="1" applyAlignment="1">
      <alignment horizontal="left"/>
    </xf>
    <xf numFmtId="0" fontId="14" fillId="6" borderId="26" xfId="3" applyFont="1" applyFill="1" applyBorder="1"/>
    <xf numFmtId="0" fontId="14" fillId="6" borderId="28" xfId="3" applyFont="1" applyFill="1" applyBorder="1" applyAlignment="1">
      <alignment horizontal="left"/>
    </xf>
    <xf numFmtId="0" fontId="14" fillId="6" borderId="0" xfId="3" applyFont="1" applyFill="1"/>
    <xf numFmtId="0" fontId="14" fillId="2" borderId="0" xfId="3" applyFont="1" applyFill="1"/>
    <xf numFmtId="0" fontId="14" fillId="6" borderId="30" xfId="3" applyFont="1" applyFill="1" applyBorder="1" applyAlignment="1">
      <alignment horizontal="left"/>
    </xf>
    <xf numFmtId="0" fontId="14" fillId="6" borderId="31" xfId="3" applyFont="1" applyFill="1" applyBorder="1"/>
    <xf numFmtId="0" fontId="14" fillId="2" borderId="31" xfId="3" applyFont="1" applyFill="1" applyBorder="1"/>
    <xf numFmtId="0" fontId="49" fillId="6" borderId="25" xfId="3" applyFont="1" applyFill="1" applyBorder="1" applyAlignment="1">
      <alignment horizontal="left"/>
    </xf>
    <xf numFmtId="0" fontId="27" fillId="0" borderId="8" xfId="3" applyFont="1" applyBorder="1" applyAlignment="1">
      <alignment horizontal="left" vertical="top" wrapText="1"/>
    </xf>
    <xf numFmtId="0" fontId="14" fillId="0" borderId="0" xfId="3" applyFont="1" applyAlignment="1">
      <alignment horizontal="center" vertical="center" wrapText="1"/>
    </xf>
    <xf numFmtId="0" fontId="49" fillId="0" borderId="0" xfId="3" applyFont="1" applyAlignment="1">
      <alignment vertical="center" wrapText="1"/>
    </xf>
    <xf numFmtId="0" fontId="4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0" fontId="14" fillId="0" borderId="12" xfId="3" applyFont="1" applyBorder="1" applyAlignment="1">
      <alignment horizontal="center" vertical="center"/>
    </xf>
    <xf numFmtId="49" fontId="14" fillId="0" borderId="12" xfId="3" applyNumberFormat="1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wrapText="1"/>
    </xf>
    <xf numFmtId="164" fontId="14" fillId="0" borderId="12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164" fontId="12" fillId="0" borderId="0" xfId="3" applyNumberFormat="1" applyFont="1" applyAlignment="1">
      <alignment vertical="center" wrapText="1"/>
    </xf>
    <xf numFmtId="0" fontId="14" fillId="0" borderId="12" xfId="3" applyFont="1" applyBorder="1" applyAlignment="1">
      <alignment horizontal="left" vertical="center" wrapText="1"/>
    </xf>
    <xf numFmtId="2" fontId="12" fillId="0" borderId="0" xfId="3" applyNumberFormat="1" applyFont="1" applyAlignment="1">
      <alignment vertical="center" wrapText="1"/>
    </xf>
    <xf numFmtId="164" fontId="12" fillId="0" borderId="0" xfId="3" applyNumberFormat="1" applyFont="1" applyAlignment="1">
      <alignment wrapText="1"/>
    </xf>
    <xf numFmtId="0" fontId="14" fillId="7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left" vertical="center" wrapText="1"/>
    </xf>
    <xf numFmtId="49" fontId="14" fillId="7" borderId="15" xfId="3" applyNumberFormat="1" applyFont="1" applyFill="1" applyBorder="1" applyAlignment="1">
      <alignment horizontal="center" vertical="center" wrapText="1"/>
    </xf>
    <xf numFmtId="164" fontId="14" fillId="2" borderId="14" xfId="3" applyNumberFormat="1" applyFont="1" applyFill="1" applyBorder="1" applyAlignment="1">
      <alignment horizontal="center" vertical="center" wrapText="1"/>
    </xf>
    <xf numFmtId="0" fontId="19" fillId="2" borderId="18" xfId="3" applyFont="1" applyFill="1" applyBorder="1"/>
    <xf numFmtId="0" fontId="14" fillId="6" borderId="18" xfId="3" applyFont="1" applyFill="1" applyBorder="1" applyAlignment="1">
      <alignment horizontal="center" vertical="center" wrapText="1"/>
    </xf>
    <xf numFmtId="0" fontId="14" fillId="6" borderId="17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vertical="center" wrapText="1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wrapText="1"/>
    </xf>
    <xf numFmtId="0" fontId="17" fillId="18" borderId="22" xfId="3" applyFont="1" applyFill="1" applyBorder="1" applyAlignment="1" applyProtection="1">
      <alignment horizontal="center" vertical="center" wrapText="1"/>
      <protection locked="0"/>
    </xf>
    <xf numFmtId="0" fontId="17" fillId="18" borderId="22" xfId="3" applyFont="1" applyFill="1" applyBorder="1" applyAlignment="1">
      <alignment horizontal="center" vertical="center"/>
    </xf>
    <xf numFmtId="0" fontId="17" fillId="18" borderId="22" xfId="3" applyFont="1" applyFill="1" applyBorder="1" applyAlignment="1">
      <alignment horizontal="center" vertical="center" wrapText="1"/>
    </xf>
    <xf numFmtId="0" fontId="17" fillId="19" borderId="22" xfId="3" applyFont="1" applyFill="1" applyBorder="1" applyAlignment="1">
      <alignment horizontal="center" vertical="center" wrapText="1"/>
    </xf>
    <xf numFmtId="164" fontId="17" fillId="19" borderId="22" xfId="3" applyNumberFormat="1" applyFont="1" applyFill="1" applyBorder="1" applyAlignment="1">
      <alignment horizontal="center" vertical="center" wrapText="1"/>
    </xf>
    <xf numFmtId="2" fontId="17" fillId="19" borderId="22" xfId="3" applyNumberFormat="1" applyFont="1" applyFill="1" applyBorder="1" applyAlignment="1">
      <alignment horizontal="center" vertical="center" wrapText="1"/>
    </xf>
    <xf numFmtId="166" fontId="17" fillId="19" borderId="22" xfId="3" applyNumberFormat="1" applyFont="1" applyFill="1" applyBorder="1" applyAlignment="1">
      <alignment horizontal="center" vertical="center" wrapText="1"/>
    </xf>
    <xf numFmtId="0" fontId="17" fillId="18" borderId="24" xfId="3" applyFont="1" applyFill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17" fillId="18" borderId="24" xfId="3" applyFont="1" applyFill="1" applyBorder="1" applyAlignment="1">
      <alignment horizontal="center" vertical="center" wrapText="1"/>
    </xf>
    <xf numFmtId="164" fontId="17" fillId="18" borderId="24" xfId="3" applyNumberFormat="1" applyFont="1" applyFill="1" applyBorder="1" applyAlignment="1">
      <alignment horizontal="center" vertical="center" wrapText="1"/>
    </xf>
    <xf numFmtId="1" fontId="17" fillId="18" borderId="24" xfId="3" applyNumberFormat="1" applyFont="1" applyFill="1" applyBorder="1" applyAlignment="1">
      <alignment horizontal="center" vertical="center" wrapText="1"/>
    </xf>
    <xf numFmtId="2" fontId="17" fillId="18" borderId="22" xfId="3" applyNumberFormat="1" applyFont="1" applyFill="1" applyBorder="1" applyAlignment="1">
      <alignment horizontal="center" vertical="center" wrapText="1"/>
    </xf>
    <xf numFmtId="2" fontId="17" fillId="18" borderId="24" xfId="3" applyNumberFormat="1" applyFont="1" applyFill="1" applyBorder="1" applyAlignment="1">
      <alignment horizontal="center" vertical="center" wrapText="1"/>
    </xf>
    <xf numFmtId="166" fontId="17" fillId="19" borderId="24" xfId="3" applyNumberFormat="1" applyFont="1" applyFill="1" applyBorder="1" applyAlignment="1">
      <alignment horizontal="center" vertical="center" wrapText="1"/>
    </xf>
    <xf numFmtId="167" fontId="16" fillId="20" borderId="12" xfId="3" applyNumberFormat="1" applyFont="1" applyFill="1" applyBorder="1" applyAlignment="1">
      <alignment horizontal="center"/>
    </xf>
    <xf numFmtId="164" fontId="17" fillId="20" borderId="12" xfId="3" applyNumberFormat="1" applyFont="1" applyFill="1" applyBorder="1" applyAlignment="1">
      <alignment horizontal="center"/>
    </xf>
    <xf numFmtId="166" fontId="17" fillId="19" borderId="20" xfId="3" applyNumberFormat="1" applyFont="1" applyFill="1" applyBorder="1" applyAlignment="1">
      <alignment horizontal="center" vertical="center" wrapText="1"/>
    </xf>
    <xf numFmtId="0" fontId="13" fillId="0" borderId="7" xfId="3" applyBorder="1"/>
    <xf numFmtId="0" fontId="53" fillId="0" borderId="5" xfId="0" applyFont="1" applyBorder="1" applyAlignment="1">
      <alignment horizontal="left" indent="1"/>
    </xf>
    <xf numFmtId="0" fontId="53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indent="1"/>
    </xf>
    <xf numFmtId="0" fontId="41" fillId="0" borderId="5" xfId="0" applyFont="1" applyBorder="1" applyAlignment="1">
      <alignment horizontal="left" indent="1"/>
    </xf>
    <xf numFmtId="0" fontId="4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53" fillId="0" borderId="0" xfId="0" applyFont="1"/>
    <xf numFmtId="0" fontId="41" fillId="0" borderId="0" xfId="0" applyFont="1" applyAlignment="1">
      <alignment wrapText="1"/>
    </xf>
    <xf numFmtId="0" fontId="41" fillId="0" borderId="6" xfId="0" applyFont="1" applyBorder="1"/>
    <xf numFmtId="0" fontId="49" fillId="0" borderId="0" xfId="3" applyFont="1" applyAlignment="1">
      <alignment horizontal="right" vertical="top" wrapText="1"/>
    </xf>
    <xf numFmtId="0" fontId="14" fillId="6" borderId="18" xfId="3" applyFont="1" applyFill="1" applyBorder="1" applyAlignment="1">
      <alignment horizontal="right" vertical="top" wrapText="1"/>
    </xf>
    <xf numFmtId="0" fontId="14" fillId="0" borderId="0" xfId="3" applyFont="1" applyAlignment="1">
      <alignment horizontal="right" vertical="top" wrapText="1"/>
    </xf>
    <xf numFmtId="0" fontId="12" fillId="0" borderId="0" xfId="3" applyFont="1" applyAlignment="1">
      <alignment horizontal="right" vertical="top" wrapText="1"/>
    </xf>
    <xf numFmtId="0" fontId="13" fillId="0" borderId="0" xfId="3" applyAlignment="1">
      <alignment horizontal="right" vertical="top"/>
    </xf>
    <xf numFmtId="164" fontId="14" fillId="0" borderId="36" xfId="3" applyNumberFormat="1" applyFont="1" applyBorder="1" applyAlignment="1">
      <alignment horizontal="center" vertical="center" wrapText="1"/>
    </xf>
    <xf numFmtId="0" fontId="49" fillId="2" borderId="37" xfId="3" applyFont="1" applyFill="1" applyBorder="1" applyAlignment="1">
      <alignment horizontal="right" vertical="top" wrapText="1"/>
    </xf>
    <xf numFmtId="0" fontId="19" fillId="2" borderId="37" xfId="3" applyFont="1" applyFill="1" applyBorder="1"/>
    <xf numFmtId="164" fontId="14" fillId="2" borderId="0" xfId="3" applyNumberFormat="1" applyFont="1" applyFill="1" applyAlignment="1">
      <alignment horizontal="right" vertical="top" wrapText="1"/>
    </xf>
    <xf numFmtId="0" fontId="14" fillId="2" borderId="16" xfId="3" applyFont="1" applyFill="1" applyBorder="1" applyAlignment="1">
      <alignment vertical="center" wrapText="1"/>
    </xf>
    <xf numFmtId="164" fontId="14" fillId="0" borderId="33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13" fillId="0" borderId="6" xfId="3" applyBorder="1" applyAlignment="1">
      <alignment horizontal="left" vertical="top"/>
    </xf>
    <xf numFmtId="0" fontId="13" fillId="0" borderId="6" xfId="3" applyBorder="1" applyAlignment="1">
      <alignment horizontal="left" vertical="top" wrapText="1"/>
    </xf>
    <xf numFmtId="0" fontId="50" fillId="0" borderId="6" xfId="0" applyFont="1" applyBorder="1" applyAlignment="1">
      <alignment horizontal="left" vertical="top"/>
    </xf>
    <xf numFmtId="0" fontId="50" fillId="0" borderId="6" xfId="0" applyFont="1" applyBorder="1" applyAlignment="1">
      <alignment vertical="top" wrapText="1"/>
    </xf>
    <xf numFmtId="164" fontId="14" fillId="0" borderId="7" xfId="3" applyNumberFormat="1" applyFont="1" applyBorder="1" applyAlignment="1">
      <alignment horizontal="right" vertical="top" wrapText="1"/>
    </xf>
    <xf numFmtId="0" fontId="13" fillId="0" borderId="9" xfId="3" applyBorder="1" applyAlignment="1">
      <alignment horizontal="left" vertical="center" wrapText="1" indent="1"/>
    </xf>
    <xf numFmtId="0" fontId="13" fillId="0" borderId="6" xfId="0" applyFont="1" applyBorder="1" applyAlignment="1">
      <alignment vertical="top" wrapText="1"/>
    </xf>
    <xf numFmtId="0" fontId="16" fillId="2" borderId="0" xfId="3" applyFont="1" applyFill="1"/>
    <xf numFmtId="0" fontId="16" fillId="2" borderId="31" xfId="3" applyFont="1" applyFill="1" applyBorder="1" applyAlignment="1">
      <alignment horizontal="right"/>
    </xf>
    <xf numFmtId="0" fontId="16" fillId="2" borderId="26" xfId="3" applyFont="1" applyFill="1" applyBorder="1"/>
    <xf numFmtId="0" fontId="16" fillId="0" borderId="33" xfId="3" applyFont="1" applyBorder="1" applyProtection="1">
      <protection locked="0"/>
    </xf>
    <xf numFmtId="0" fontId="16" fillId="0" borderId="35" xfId="3" applyFont="1" applyBorder="1" applyProtection="1">
      <protection locked="0"/>
    </xf>
    <xf numFmtId="0" fontId="16" fillId="0" borderId="34" xfId="3" applyFont="1" applyBorder="1" applyProtection="1">
      <protection locked="0"/>
    </xf>
    <xf numFmtId="0" fontId="16" fillId="0" borderId="5" xfId="3" applyFont="1" applyBorder="1" applyProtection="1">
      <protection locked="0"/>
    </xf>
    <xf numFmtId="0" fontId="16" fillId="0" borderId="0" xfId="3" applyFont="1" applyProtection="1">
      <protection locked="0"/>
    </xf>
    <xf numFmtId="0" fontId="16" fillId="0" borderId="6" xfId="3" applyFont="1" applyBorder="1" applyProtection="1">
      <protection locked="0"/>
    </xf>
    <xf numFmtId="0" fontId="13" fillId="0" borderId="6" xfId="3" applyBorder="1" applyProtection="1">
      <protection locked="0"/>
    </xf>
    <xf numFmtId="0" fontId="16" fillId="0" borderId="7" xfId="3" applyFont="1" applyBorder="1" applyProtection="1">
      <protection locked="0"/>
    </xf>
    <xf numFmtId="0" fontId="16" fillId="0" borderId="8" xfId="3" applyFont="1" applyBorder="1" applyProtection="1">
      <protection locked="0"/>
    </xf>
    <xf numFmtId="0" fontId="16" fillId="0" borderId="9" xfId="3" applyFont="1" applyBorder="1" applyAlignment="1" applyProtection="1">
      <alignment horizontal="right"/>
      <protection locked="0"/>
    </xf>
    <xf numFmtId="0" fontId="1" fillId="0" borderId="0" xfId="3" applyFont="1"/>
    <xf numFmtId="0" fontId="16" fillId="3" borderId="33" xfId="3" applyFont="1" applyFill="1" applyBorder="1"/>
    <xf numFmtId="0" fontId="13" fillId="3" borderId="35" xfId="3" applyFill="1" applyBorder="1"/>
    <xf numFmtId="0" fontId="13" fillId="3" borderId="34" xfId="3" applyFill="1" applyBorder="1"/>
    <xf numFmtId="0" fontId="2" fillId="3" borderId="5" xfId="3" applyFont="1" applyFill="1" applyBorder="1"/>
    <xf numFmtId="0" fontId="13" fillId="3" borderId="0" xfId="3" applyFill="1"/>
    <xf numFmtId="0" fontId="13" fillId="3" borderId="6" xfId="3" applyFill="1" applyBorder="1"/>
    <xf numFmtId="0" fontId="1" fillId="3" borderId="7" xfId="3" applyFont="1" applyFill="1" applyBorder="1"/>
    <xf numFmtId="0" fontId="13" fillId="3" borderId="8" xfId="3" applyFill="1" applyBorder="1"/>
    <xf numFmtId="0" fontId="13" fillId="3" borderId="9" xfId="3" applyFill="1" applyBorder="1"/>
    <xf numFmtId="0" fontId="41" fillId="3" borderId="1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left"/>
    </xf>
    <xf numFmtId="2" fontId="4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165" fontId="1" fillId="3" borderId="1" xfId="3" applyNumberFormat="1" applyFont="1" applyFill="1" applyBorder="1" applyAlignment="1">
      <alignment horizontal="center"/>
    </xf>
    <xf numFmtId="0" fontId="41" fillId="3" borderId="1" xfId="0" applyFont="1" applyFill="1" applyBorder="1"/>
    <xf numFmtId="0" fontId="41" fillId="0" borderId="1" xfId="0" applyFont="1" applyBorder="1"/>
    <xf numFmtId="0" fontId="41" fillId="0" borderId="1" xfId="0" applyFont="1" applyBorder="1" applyAlignment="1">
      <alignment horizontal="center" vertical="center" wrapText="1"/>
    </xf>
    <xf numFmtId="0" fontId="41" fillId="21" borderId="2" xfId="0" applyFont="1" applyFill="1" applyBorder="1" applyAlignment="1">
      <alignment horizontal="center"/>
    </xf>
    <xf numFmtId="0" fontId="41" fillId="21" borderId="3" xfId="0" applyFont="1" applyFill="1" applyBorder="1" applyAlignment="1">
      <alignment horizontal="center"/>
    </xf>
    <xf numFmtId="0" fontId="41" fillId="21" borderId="4" xfId="0" applyFont="1" applyFill="1" applyBorder="1" applyAlignment="1">
      <alignment horizontal="center"/>
    </xf>
    <xf numFmtId="0" fontId="55" fillId="21" borderId="7" xfId="0" applyFont="1" applyFill="1" applyBorder="1" applyAlignment="1">
      <alignment horizontal="center" vertical="center"/>
    </xf>
    <xf numFmtId="0" fontId="55" fillId="21" borderId="8" xfId="0" applyFont="1" applyFill="1" applyBorder="1" applyAlignment="1">
      <alignment horizontal="center" vertical="center"/>
    </xf>
    <xf numFmtId="0" fontId="55" fillId="21" borderId="9" xfId="0" applyFont="1" applyFill="1" applyBorder="1" applyAlignment="1">
      <alignment horizontal="center" vertical="center"/>
    </xf>
    <xf numFmtId="0" fontId="54" fillId="21" borderId="33" xfId="3" applyFont="1" applyFill="1" applyBorder="1" applyAlignment="1">
      <alignment horizontal="center" vertical="center"/>
    </xf>
    <xf numFmtId="0" fontId="54" fillId="21" borderId="35" xfId="3" applyFont="1" applyFill="1" applyBorder="1" applyAlignment="1">
      <alignment horizontal="center" vertical="center"/>
    </xf>
    <xf numFmtId="0" fontId="54" fillId="21" borderId="34" xfId="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19" fillId="0" borderId="12" xfId="3" applyFont="1" applyBorder="1"/>
    <xf numFmtId="0" fontId="49" fillId="5" borderId="12" xfId="3" applyFont="1" applyFill="1" applyBorder="1" applyAlignment="1">
      <alignment horizontal="center" vertical="center"/>
    </xf>
    <xf numFmtId="0" fontId="49" fillId="5" borderId="13" xfId="3" applyFont="1" applyFill="1" applyBorder="1" applyAlignment="1">
      <alignment horizontal="center" vertical="center" wrapText="1"/>
    </xf>
    <xf numFmtId="0" fontId="49" fillId="5" borderId="15" xfId="3" applyFont="1" applyFill="1" applyBorder="1" applyAlignment="1">
      <alignment horizontal="center" vertical="center" wrapText="1"/>
    </xf>
    <xf numFmtId="0" fontId="49" fillId="5" borderId="17" xfId="3" applyFont="1" applyFill="1" applyBorder="1" applyAlignment="1">
      <alignment horizontal="center" vertical="center" wrapText="1"/>
    </xf>
    <xf numFmtId="0" fontId="49" fillId="5" borderId="19" xfId="3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6" fillId="2" borderId="2" xfId="3" applyFont="1" applyFill="1" applyBorder="1" applyAlignment="1">
      <alignment horizontal="center"/>
    </xf>
    <xf numFmtId="0" fontId="16" fillId="2" borderId="3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center"/>
    </xf>
    <xf numFmtId="0" fontId="16" fillId="5" borderId="20" xfId="3" applyFont="1" applyFill="1" applyBorder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7" fillId="18" borderId="22" xfId="3" applyFont="1" applyFill="1" applyBorder="1" applyAlignment="1">
      <alignment horizontal="center" vertical="center"/>
    </xf>
    <xf numFmtId="0" fontId="22" fillId="19" borderId="22" xfId="3" applyFont="1" applyFill="1" applyBorder="1"/>
    <xf numFmtId="1" fontId="16" fillId="0" borderId="20" xfId="3" applyNumberFormat="1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vertical="center" wrapText="1"/>
      <protection locked="0"/>
    </xf>
    <xf numFmtId="0" fontId="22" fillId="0" borderId="23" xfId="3" applyFont="1" applyBorder="1" applyAlignment="1" applyProtection="1">
      <alignment vertical="center" wrapText="1"/>
      <protection locked="0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wrapText="1"/>
      <protection locked="0"/>
    </xf>
    <xf numFmtId="0" fontId="22" fillId="0" borderId="23" xfId="3" applyFont="1" applyBorder="1" applyAlignment="1" applyProtection="1">
      <alignment wrapText="1"/>
      <protection locked="0"/>
    </xf>
    <xf numFmtId="167" fontId="16" fillId="8" borderId="20" xfId="3" applyNumberFormat="1" applyFont="1" applyFill="1" applyBorder="1" applyAlignment="1">
      <alignment horizontal="center" vertical="center" wrapText="1"/>
    </xf>
    <xf numFmtId="167" fontId="22" fillId="0" borderId="20" xfId="3" applyNumberFormat="1" applyFont="1" applyBorder="1" applyAlignment="1">
      <alignment wrapText="1"/>
    </xf>
    <xf numFmtId="167" fontId="22" fillId="0" borderId="23" xfId="3" applyNumberFormat="1" applyFont="1" applyBorder="1" applyAlignment="1">
      <alignment wrapText="1"/>
    </xf>
    <xf numFmtId="0" fontId="17" fillId="5" borderId="12" xfId="3" applyFont="1" applyFill="1" applyBorder="1" applyAlignment="1">
      <alignment horizontal="center" vertical="center" wrapText="1"/>
    </xf>
    <xf numFmtId="0" fontId="22" fillId="0" borderId="12" xfId="3" applyFont="1" applyBorder="1"/>
    <xf numFmtId="0" fontId="22" fillId="0" borderId="20" xfId="3" applyFont="1" applyBorder="1" applyAlignment="1" applyProtection="1">
      <alignment horizontal="center" vertical="center" wrapText="1"/>
      <protection locked="0"/>
    </xf>
    <xf numFmtId="0" fontId="22" fillId="0" borderId="23" xfId="3" applyFont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22" fillId="19" borderId="24" xfId="3" applyFont="1" applyFill="1" applyBorder="1"/>
    <xf numFmtId="0" fontId="24" fillId="2" borderId="2" xfId="3" applyFont="1" applyFill="1" applyBorder="1" applyAlignment="1">
      <alignment horizontal="center"/>
    </xf>
    <xf numFmtId="0" fontId="24" fillId="2" borderId="3" xfId="3" applyFont="1" applyFill="1" applyBorder="1" applyAlignment="1">
      <alignment horizontal="center"/>
    </xf>
    <xf numFmtId="0" fontId="24" fillId="2" borderId="4" xfId="3" applyFont="1" applyFill="1" applyBorder="1" applyAlignment="1">
      <alignment horizontal="center"/>
    </xf>
    <xf numFmtId="0" fontId="52" fillId="4" borderId="2" xfId="4" applyFont="1" applyFill="1" applyBorder="1" applyAlignment="1">
      <alignment horizontal="center" vertical="center"/>
    </xf>
    <xf numFmtId="0" fontId="52" fillId="4" borderId="3" xfId="4" applyFont="1" applyFill="1" applyBorder="1" applyAlignment="1">
      <alignment horizontal="center" vertical="center"/>
    </xf>
    <xf numFmtId="0" fontId="52" fillId="4" borderId="4" xfId="4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27" fillId="0" borderId="8" xfId="3" applyFont="1" applyBorder="1" applyAlignment="1">
      <alignment horizontal="left" vertical="top" wrapText="1"/>
    </xf>
    <xf numFmtId="0" fontId="35" fillId="0" borderId="5" xfId="4" applyFont="1" applyBorder="1"/>
    <xf numFmtId="0" fontId="5" fillId="0" borderId="0" xfId="4" applyFont="1"/>
    <xf numFmtId="0" fontId="16" fillId="3" borderId="20" xfId="3" applyFont="1" applyFill="1" applyBorder="1" applyAlignment="1" applyProtection="1">
      <alignment horizontal="center" vertical="center" wrapText="1"/>
    </xf>
    <xf numFmtId="0" fontId="16" fillId="3" borderId="23" xfId="3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70848349-1B2E-4EAC-A65A-D98FCCC42C5A}"/>
    <cellStyle name="Normal 3" xfId="2" xr:uid="{8A626F37-2898-4F8C-8016-E516ED497677}"/>
    <cellStyle name="Normal 3 2" xfId="4" xr:uid="{BFB89CDE-30EA-4E56-94F7-1E34BA3DCC36}"/>
    <cellStyle name="Normal 4" xfId="3" xr:uid="{F5210333-CA32-4AA1-B63D-2134608212DE}"/>
    <cellStyle name="Normal 5" xfId="5" xr:uid="{C52E55B0-FE8B-4516-80DD-E51315438B31}"/>
  </cellStyles>
  <dxfs count="140">
    <dxf>
      <numFmt numFmtId="2" formatCode="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center"/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horizontal="center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67674</xdr:colOff>
      <xdr:row>15</xdr:row>
      <xdr:rowOff>146173</xdr:rowOff>
    </xdr:from>
    <xdr:to>
      <xdr:col>4</xdr:col>
      <xdr:colOff>513240</xdr:colOff>
      <xdr:row>18</xdr:row>
      <xdr:rowOff>113803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33E806-5824-4980-B218-C6F950CC4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03" b="25897"/>
        <a:stretch/>
      </xdr:blipFill>
      <xdr:spPr>
        <a:xfrm>
          <a:off x="3256478" y="3069934"/>
          <a:ext cx="1078855" cy="518092"/>
        </a:xfrm>
        <a:prstGeom prst="rect">
          <a:avLst/>
        </a:prstGeom>
      </xdr:spPr>
    </xdr:pic>
    <xdr:clientData/>
  </xdr:twoCellAnchor>
  <xdr:twoCellAnchor editAs="oneCell">
    <xdr:from>
      <xdr:col>3</xdr:col>
      <xdr:colOff>133861</xdr:colOff>
      <xdr:row>13</xdr:row>
      <xdr:rowOff>127758</xdr:rowOff>
    </xdr:from>
    <xdr:to>
      <xdr:col>8</xdr:col>
      <xdr:colOff>324926</xdr:colOff>
      <xdr:row>15</xdr:row>
      <xdr:rowOff>76282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171BA-118C-4E49-8E16-B8F63AAD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665" y="2687084"/>
          <a:ext cx="3338457" cy="30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1515090</xdr:colOff>
      <xdr:row>13</xdr:row>
      <xdr:rowOff>13026</xdr:rowOff>
    </xdr:from>
    <xdr:to>
      <xdr:col>2</xdr:col>
      <xdr:colOff>265044</xdr:colOff>
      <xdr:row>17</xdr:row>
      <xdr:rowOff>170130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F1801A-8784-4AAD-A4F3-FDB389EB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85" y="6745296"/>
          <a:ext cx="1249314" cy="884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358153</xdr:colOff>
      <xdr:row>0</xdr:row>
      <xdr:rowOff>77079</xdr:rowOff>
    </xdr:from>
    <xdr:to>
      <xdr:col>20</xdr:col>
      <xdr:colOff>2343881</xdr:colOff>
      <xdr:row>0</xdr:row>
      <xdr:rowOff>268017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D2850-320E-80C8-C119-EBC8F406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749" y="77079"/>
          <a:ext cx="1989538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446330</xdr:colOff>
      <xdr:row>0</xdr:row>
      <xdr:rowOff>78218</xdr:rowOff>
    </xdr:from>
    <xdr:to>
      <xdr:col>10</xdr:col>
      <xdr:colOff>476744</xdr:colOff>
      <xdr:row>0</xdr:row>
      <xdr:rowOff>265346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8FAC0-A72C-40EB-B020-4C5D6468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536" y="78218"/>
          <a:ext cx="1991443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0</xdr:row>
      <xdr:rowOff>177391</xdr:rowOff>
    </xdr:from>
    <xdr:to>
      <xdr:col>12</xdr:col>
      <xdr:colOff>610991</xdr:colOff>
      <xdr:row>0</xdr:row>
      <xdr:rowOff>362614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079C4A-A594-49E1-A311-938E29B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765" y="177391"/>
          <a:ext cx="1978108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1460574</xdr:colOff>
      <xdr:row>0</xdr:row>
      <xdr:rowOff>177389</xdr:rowOff>
    </xdr:from>
    <xdr:to>
      <xdr:col>17</xdr:col>
      <xdr:colOff>1808339</xdr:colOff>
      <xdr:row>0</xdr:row>
      <xdr:rowOff>362612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E935A3-2D2C-4BA0-A209-18D328F4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1045" y="177389"/>
          <a:ext cx="1980013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74630</xdr:colOff>
      <xdr:row>38</xdr:row>
      <xdr:rowOff>190501</xdr:rowOff>
    </xdr:from>
    <xdr:to>
      <xdr:col>6</xdr:col>
      <xdr:colOff>76602</xdr:colOff>
      <xdr:row>38</xdr:row>
      <xdr:rowOff>465595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43F2A-FBAF-4A64-BA7D-491A8273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0" y="7328648"/>
          <a:ext cx="2725001" cy="27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Cover%20Crops\000_IN_EST_NRCS_Cover_Crops_Seeding_Calculator.xlsm" TargetMode="External"/><Relationship Id="rId1" Type="http://schemas.openxmlformats.org/officeDocument/2006/relationships/externalLinkPath" Target="000_IN_EST_NRCS_Cover_Crops_Seeding_Calculat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trix\IN%20Vegetable\MCCCDecisionTool_Vegetablev1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Nutrient%20Management\Nutrient%20Calculator\USDA-NRCS%20Small%20Farm%20and%20Garden%20Tool%204-27-2023.xlsx" TargetMode="External"/><Relationship Id="rId1" Type="http://schemas.openxmlformats.org/officeDocument/2006/relationships/externalLinkPath" Target="/My%20Drive/Technical/Nutrient%20Management/Nutrient%20Calculator/USDA-NRCS%20Small%20Farm%20and%20Garden%20Tool%204-27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alert"/>
      <sheetName val="Plant List (old data)"/>
      <sheetName val="Plant Data"/>
      <sheetName val="wildlife t-s"/>
      <sheetName val="Forbs"/>
      <sheetName val="Species Check"/>
      <sheetName val="Selections"/>
      <sheetName val="Site Char"/>
      <sheetName val="Soil Drainage"/>
      <sheetName val="Standards"/>
      <sheetName val="plant calc refs"/>
      <sheetName val="Nurse-Companion"/>
      <sheetName val="Forb Selector"/>
      <sheetName val="Tree-Shrub Selector"/>
      <sheetName val="save instr"/>
      <sheetName val="Job Sheet"/>
      <sheetName val="Secondary"/>
      <sheetName val="Job Sheet CRP"/>
      <sheetName val="FORB SHEET POLLINATORS"/>
      <sheetName val="FORB SHEET"/>
      <sheetName val="All Seeding Dates"/>
      <sheetName val="MCCC Data"/>
      <sheetName val="CALCULATOR (Check)"/>
      <sheetName val="compatibility"/>
      <sheetName val="Species"/>
      <sheetName val="Create A Mix"/>
      <sheetName val="Plant List"/>
      <sheetName val="CN"/>
      <sheetName val="CC Methods"/>
    </sheetNames>
    <sheetDataSet>
      <sheetData sheetId="0"/>
      <sheetData sheetId="1"/>
      <sheetData sheetId="2"/>
      <sheetData sheetId="3"/>
      <sheetData sheetId="4">
        <row r="2">
          <cell r="B2" t="str">
            <v>**Bulrush, Dark-green</v>
          </cell>
          <cell r="C2" t="str">
            <v>Scirpus atrovirens</v>
          </cell>
          <cell r="D2" t="str">
            <v>forb</v>
          </cell>
          <cell r="E2" t="str">
            <v>green</v>
          </cell>
          <cell r="F2" t="str">
            <v xml:space="preserve"> - </v>
          </cell>
          <cell r="G2" t="str">
            <v xml:space="preserve">60"      </v>
          </cell>
          <cell r="H2">
            <v>188000</v>
          </cell>
          <cell r="P2" t="str">
            <v>X</v>
          </cell>
          <cell r="V2" t="str">
            <v>yes</v>
          </cell>
          <cell r="W2" t="str">
            <v>yes</v>
          </cell>
        </row>
        <row r="3">
          <cell r="B3" t="str">
            <v>**Bulrush, Reddish</v>
          </cell>
          <cell r="C3" t="str">
            <v>Scirpus pendulus</v>
          </cell>
          <cell r="D3" t="str">
            <v>forb</v>
          </cell>
          <cell r="E3" t="str">
            <v>Brown</v>
          </cell>
          <cell r="F3" t="str">
            <v xml:space="preserve"> - </v>
          </cell>
          <cell r="G3" t="str">
            <v>2’-4’</v>
          </cell>
          <cell r="H3">
            <v>378000</v>
          </cell>
          <cell r="P3" t="str">
            <v>X</v>
          </cell>
          <cell r="V3" t="str">
            <v>yes</v>
          </cell>
          <cell r="W3" t="str">
            <v>yes</v>
          </cell>
        </row>
        <row r="4">
          <cell r="B4" t="str">
            <v>**Rush, Common</v>
          </cell>
          <cell r="C4" t="str">
            <v>Juncus effusus</v>
          </cell>
          <cell r="D4" t="str">
            <v>forb</v>
          </cell>
          <cell r="E4" t="str">
            <v>green</v>
          </cell>
          <cell r="F4" t="str">
            <v xml:space="preserve"> - </v>
          </cell>
          <cell r="G4" t="str">
            <v xml:space="preserve">24"      </v>
          </cell>
          <cell r="H4">
            <v>281000</v>
          </cell>
          <cell r="P4" t="str">
            <v>X</v>
          </cell>
          <cell r="V4" t="str">
            <v>yes</v>
          </cell>
          <cell r="W4" t="str">
            <v>yes</v>
          </cell>
        </row>
        <row r="5">
          <cell r="B5" t="str">
            <v>**Sedge, Awl-fruited Oval</v>
          </cell>
          <cell r="C5" t="str">
            <v>Carex tribuloides</v>
          </cell>
          <cell r="D5" t="str">
            <v>forb</v>
          </cell>
          <cell r="E5" t="str">
            <v>green</v>
          </cell>
          <cell r="F5" t="str">
            <v xml:space="preserve"> - </v>
          </cell>
          <cell r="G5" t="str">
            <v xml:space="preserve">36"      </v>
          </cell>
          <cell r="H5">
            <v>118750</v>
          </cell>
          <cell r="P5" t="str">
            <v>x</v>
          </cell>
          <cell r="V5" t="str">
            <v>yes</v>
          </cell>
          <cell r="W5" t="str">
            <v>yes</v>
          </cell>
        </row>
        <row r="6">
          <cell r="B6" t="str">
            <v>**Sedge, Yellow Fox</v>
          </cell>
          <cell r="C6" t="str">
            <v>Carex annectans xanthocarpa</v>
          </cell>
          <cell r="D6" t="str">
            <v>forb</v>
          </cell>
          <cell r="E6" t="str">
            <v>green</v>
          </cell>
          <cell r="F6" t="str">
            <v xml:space="preserve"> - </v>
          </cell>
          <cell r="G6" t="str">
            <v>30"</v>
          </cell>
          <cell r="H6">
            <v>90600</v>
          </cell>
          <cell r="P6" t="str">
            <v>X</v>
          </cell>
          <cell r="V6" t="str">
            <v>yes</v>
          </cell>
          <cell r="W6" t="str">
            <v>yes</v>
          </cell>
        </row>
        <row r="7">
          <cell r="B7" t="str">
            <v>**Woolgrass</v>
          </cell>
          <cell r="C7" t="str">
            <v>Scirpus cyperinus</v>
          </cell>
          <cell r="D7" t="str">
            <v>forb</v>
          </cell>
          <cell r="E7" t="str">
            <v>Brown</v>
          </cell>
          <cell r="F7" t="str">
            <v xml:space="preserve"> - </v>
          </cell>
          <cell r="G7" t="str">
            <v xml:space="preserve">60"      </v>
          </cell>
          <cell r="H7">
            <v>563000</v>
          </cell>
          <cell r="P7" t="str">
            <v>X</v>
          </cell>
          <cell r="V7" t="str">
            <v>yes</v>
          </cell>
          <cell r="W7" t="str">
            <v>yes</v>
          </cell>
        </row>
        <row r="8">
          <cell r="B8" t="str">
            <v>Alumroot, Prairie</v>
          </cell>
          <cell r="C8" t="str">
            <v>Heuchera richardsonii</v>
          </cell>
          <cell r="D8" t="str">
            <v>forb</v>
          </cell>
          <cell r="E8" t="str">
            <v>White</v>
          </cell>
          <cell r="F8" t="str">
            <v>May - Sep</v>
          </cell>
          <cell r="G8" t="str">
            <v xml:space="preserve">24"      </v>
          </cell>
          <cell r="H8">
            <v>700000</v>
          </cell>
          <cell r="J8" t="str">
            <v>no</v>
          </cell>
          <cell r="K8" t="str">
            <v>no</v>
          </cell>
          <cell r="L8" t="str">
            <v>X</v>
          </cell>
          <cell r="M8" t="str">
            <v>X</v>
          </cell>
          <cell r="N8" t="str">
            <v>X</v>
          </cell>
          <cell r="O8" t="str">
            <v>X</v>
          </cell>
          <cell r="P8" t="str">
            <v>no</v>
          </cell>
          <cell r="Q8" t="str">
            <v>no</v>
          </cell>
          <cell r="V8" t="str">
            <v>yes</v>
          </cell>
          <cell r="W8" t="str">
            <v>no</v>
          </cell>
          <cell r="X8" t="str">
            <v>Early</v>
          </cell>
          <cell r="Y8" t="str">
            <v>Mid</v>
          </cell>
          <cell r="Z8" t="str">
            <v>Late</v>
          </cell>
          <cell r="AD8" t="str">
            <v>unknown</v>
          </cell>
        </row>
        <row r="9">
          <cell r="B9" t="str">
            <v>Anemone, Canada</v>
          </cell>
          <cell r="C9" t="str">
            <v>Anemone canadensis</v>
          </cell>
          <cell r="D9" t="str">
            <v>forb</v>
          </cell>
          <cell r="E9" t="str">
            <v>White</v>
          </cell>
          <cell r="F9" t="str">
            <v>May - Sep</v>
          </cell>
          <cell r="G9" t="str">
            <v xml:space="preserve">12"      </v>
          </cell>
          <cell r="H9">
            <v>8000</v>
          </cell>
          <cell r="J9" t="str">
            <v>no</v>
          </cell>
          <cell r="K9" t="str">
            <v>no</v>
          </cell>
          <cell r="L9" t="str">
            <v>X</v>
          </cell>
          <cell r="M9" t="str">
            <v>X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V9" t="str">
            <v>yes</v>
          </cell>
          <cell r="W9" t="str">
            <v>no</v>
          </cell>
          <cell r="X9" t="str">
            <v>Early</v>
          </cell>
          <cell r="Y9" t="str">
            <v>Mid</v>
          </cell>
          <cell r="Z9" t="str">
            <v>Late</v>
          </cell>
          <cell r="AD9" t="str">
            <v>Low attraction</v>
          </cell>
        </row>
        <row r="10">
          <cell r="B10" t="str">
            <v>Anemone, Rue</v>
          </cell>
          <cell r="C10" t="str">
            <v>Anemonella thalictroides</v>
          </cell>
          <cell r="D10" t="str">
            <v>forb</v>
          </cell>
          <cell r="E10" t="str">
            <v>Pink</v>
          </cell>
          <cell r="F10" t="str">
            <v>Mar - Jun</v>
          </cell>
          <cell r="G10" t="str">
            <v xml:space="preserve">6"      </v>
          </cell>
          <cell r="H10">
            <v>13000</v>
          </cell>
          <cell r="J10" t="str">
            <v>no</v>
          </cell>
          <cell r="K10" t="str">
            <v>no</v>
          </cell>
          <cell r="L10" t="str">
            <v>no</v>
          </cell>
          <cell r="M10" t="str">
            <v>X</v>
          </cell>
          <cell r="N10" t="str">
            <v>X</v>
          </cell>
          <cell r="O10" t="str">
            <v>no</v>
          </cell>
          <cell r="P10" t="str">
            <v>no</v>
          </cell>
          <cell r="Q10" t="str">
            <v>no</v>
          </cell>
          <cell r="V10" t="str">
            <v>no</v>
          </cell>
          <cell r="W10" t="str">
            <v>no</v>
          </cell>
          <cell r="X10" t="str">
            <v>Early</v>
          </cell>
          <cell r="Y10" t="str">
            <v>Mid</v>
          </cell>
          <cell r="Z10" t="str">
            <v/>
          </cell>
          <cell r="AC10" t="str">
            <v>X</v>
          </cell>
          <cell r="AD10" t="str">
            <v>Moderately attractive</v>
          </cell>
        </row>
        <row r="11">
          <cell r="B11" t="str">
            <v>Angelica</v>
          </cell>
          <cell r="C11" t="str">
            <v>Angelica atropurpurea</v>
          </cell>
          <cell r="D11" t="str">
            <v>forb</v>
          </cell>
          <cell r="E11" t="str">
            <v>White</v>
          </cell>
          <cell r="F11" t="str">
            <v>May - Jun</v>
          </cell>
          <cell r="G11" t="str">
            <v xml:space="preserve">84"      </v>
          </cell>
          <cell r="H11">
            <v>5400</v>
          </cell>
          <cell r="J11" t="str">
            <v>X</v>
          </cell>
          <cell r="K11" t="str">
            <v>X</v>
          </cell>
          <cell r="L11" t="str">
            <v>X</v>
          </cell>
          <cell r="M11" t="str">
            <v>X</v>
          </cell>
          <cell r="N11" t="str">
            <v>no</v>
          </cell>
          <cell r="O11" t="str">
            <v>no</v>
          </cell>
          <cell r="P11" t="str">
            <v>no</v>
          </cell>
          <cell r="Q11" t="str">
            <v>no</v>
          </cell>
          <cell r="V11" t="str">
            <v>yes</v>
          </cell>
          <cell r="W11" t="str">
            <v>no</v>
          </cell>
          <cell r="X11" t="str">
            <v>Early</v>
          </cell>
          <cell r="Y11" t="str">
            <v>Mid</v>
          </cell>
          <cell r="Z11" t="str">
            <v/>
          </cell>
          <cell r="AD11" t="str">
            <v>unknown</v>
          </cell>
        </row>
        <row r="12">
          <cell r="B12" t="str">
            <v>Arrowhead, Common</v>
          </cell>
          <cell r="C12" t="str">
            <v>Sagittaria latifolia</v>
          </cell>
          <cell r="D12" t="str">
            <v>forb</v>
          </cell>
          <cell r="E12" t="str">
            <v>White</v>
          </cell>
          <cell r="F12" t="str">
            <v>Jul - Sep</v>
          </cell>
          <cell r="G12" t="str">
            <v xml:space="preserve">36"      </v>
          </cell>
          <cell r="H12">
            <v>61000</v>
          </cell>
          <cell r="J12" t="str">
            <v>?</v>
          </cell>
          <cell r="K12" t="str">
            <v>X</v>
          </cell>
          <cell r="L12" t="str">
            <v>no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?</v>
          </cell>
          <cell r="Q12" t="str">
            <v>?</v>
          </cell>
          <cell r="V12" t="str">
            <v>no</v>
          </cell>
          <cell r="W12" t="str">
            <v>no</v>
          </cell>
          <cell r="X12" t="str">
            <v/>
          </cell>
          <cell r="Y12" t="str">
            <v>Mid</v>
          </cell>
          <cell r="Z12" t="str">
            <v>Late</v>
          </cell>
          <cell r="AC12" t="str">
            <v>X</v>
          </cell>
          <cell r="AD12" t="str">
            <v>Low to moderately attractive</v>
          </cell>
        </row>
        <row r="13">
          <cell r="B13" t="str">
            <v>Artichoke, Jerusalem</v>
          </cell>
          <cell r="C13" t="str">
            <v>Helianthus tuberosus</v>
          </cell>
          <cell r="D13" t="str">
            <v>forb</v>
          </cell>
          <cell r="E13" t="str">
            <v>Yellow</v>
          </cell>
          <cell r="F13" t="str">
            <v>Jun - Oct</v>
          </cell>
          <cell r="G13" t="str">
            <v>5’-10’</v>
          </cell>
          <cell r="H13">
            <v>7813</v>
          </cell>
          <cell r="J13" t="str">
            <v>?</v>
          </cell>
          <cell r="K13" t="str">
            <v>?</v>
          </cell>
          <cell r="L13" t="str">
            <v>?</v>
          </cell>
          <cell r="M13" t="str">
            <v>?</v>
          </cell>
          <cell r="N13" t="str">
            <v>?</v>
          </cell>
          <cell r="O13" t="str">
            <v>?</v>
          </cell>
          <cell r="P13" t="str">
            <v>?</v>
          </cell>
          <cell r="Q13" t="str">
            <v>?</v>
          </cell>
          <cell r="V13" t="str">
            <v>no</v>
          </cell>
          <cell r="W13" t="str">
            <v>no</v>
          </cell>
          <cell r="X13" t="str">
            <v>Early</v>
          </cell>
          <cell r="Y13" t="str">
            <v>Mid</v>
          </cell>
          <cell r="Z13" t="str">
            <v>Late</v>
          </cell>
          <cell r="AC13" t="str">
            <v>X</v>
          </cell>
          <cell r="AD13" t="str">
            <v>Very attractive</v>
          </cell>
          <cell r="AE13" t="str">
            <v>Several specialist bees rely on these</v>
          </cell>
        </row>
        <row r="14">
          <cell r="B14" t="str">
            <v>Arum, Arrow</v>
          </cell>
          <cell r="C14" t="str">
            <v>Peltandra virginica</v>
          </cell>
          <cell r="D14" t="str">
            <v>forb</v>
          </cell>
          <cell r="E14" t="str">
            <v>Green</v>
          </cell>
          <cell r="F14" t="str">
            <v>Jun - Jul</v>
          </cell>
          <cell r="G14" t="str">
            <v>2’-5’</v>
          </cell>
          <cell r="H14">
            <v>42</v>
          </cell>
          <cell r="J14" t="str">
            <v>?</v>
          </cell>
          <cell r="K14" t="str">
            <v>?</v>
          </cell>
          <cell r="L14" t="str">
            <v>?</v>
          </cell>
          <cell r="M14" t="str">
            <v>?</v>
          </cell>
          <cell r="N14" t="str">
            <v>?</v>
          </cell>
          <cell r="O14" t="str">
            <v>?</v>
          </cell>
          <cell r="P14" t="str">
            <v>?</v>
          </cell>
          <cell r="Q14" t="str">
            <v>?</v>
          </cell>
          <cell r="V14" t="str">
            <v>no</v>
          </cell>
          <cell r="W14" t="str">
            <v>no</v>
          </cell>
          <cell r="X14" t="str">
            <v>Early</v>
          </cell>
          <cell r="Y14" t="str">
            <v>Mid</v>
          </cell>
          <cell r="Z14" t="str">
            <v/>
          </cell>
          <cell r="AD14" t="str">
            <v>Low attraction</v>
          </cell>
          <cell r="AE14" t="str">
            <v>Mainly flies</v>
          </cell>
        </row>
        <row r="15">
          <cell r="B15" t="str">
            <v>Aster, Aromatic</v>
          </cell>
          <cell r="C15" t="str">
            <v>Aster oblongifolius</v>
          </cell>
          <cell r="D15" t="str">
            <v>forb</v>
          </cell>
          <cell r="E15" t="str">
            <v>Violet</v>
          </cell>
          <cell r="F15" t="str">
            <v>Aug - Oct</v>
          </cell>
          <cell r="G15" t="str">
            <v xml:space="preserve">24"      </v>
          </cell>
          <cell r="H15">
            <v>51000</v>
          </cell>
          <cell r="J15" t="str">
            <v>?</v>
          </cell>
          <cell r="K15" t="str">
            <v>no</v>
          </cell>
          <cell r="L15" t="str">
            <v>no</v>
          </cell>
          <cell r="M15" t="str">
            <v>no</v>
          </cell>
          <cell r="N15" t="str">
            <v>X</v>
          </cell>
          <cell r="O15" t="str">
            <v>X</v>
          </cell>
          <cell r="P15" t="str">
            <v>?</v>
          </cell>
          <cell r="Q15" t="str">
            <v>?</v>
          </cell>
          <cell r="V15" t="str">
            <v>yes</v>
          </cell>
          <cell r="W15" t="str">
            <v>no</v>
          </cell>
          <cell r="X15" t="str">
            <v/>
          </cell>
          <cell r="Z15" t="str">
            <v>Late</v>
          </cell>
          <cell r="AC15" t="str">
            <v>X</v>
          </cell>
          <cell r="AD15" t="str">
            <v>unknown, likely attractive</v>
          </cell>
        </row>
        <row r="16">
          <cell r="B16" t="str">
            <v>Aster, Arrow-leaved</v>
          </cell>
          <cell r="C16" t="str">
            <v>Aster sagittifolius</v>
          </cell>
          <cell r="D16" t="str">
            <v>forb</v>
          </cell>
          <cell r="E16" t="str">
            <v>Light Blue</v>
          </cell>
          <cell r="F16" t="str">
            <v>Aug - Nov</v>
          </cell>
          <cell r="G16" t="str">
            <v xml:space="preserve">36"      </v>
          </cell>
          <cell r="H16">
            <v>135000</v>
          </cell>
          <cell r="J16" t="str">
            <v>?</v>
          </cell>
          <cell r="K16" t="str">
            <v>no</v>
          </cell>
          <cell r="L16" t="str">
            <v>no</v>
          </cell>
          <cell r="M16" t="str">
            <v>X</v>
          </cell>
          <cell r="N16" t="str">
            <v>X</v>
          </cell>
          <cell r="O16" t="str">
            <v>no</v>
          </cell>
          <cell r="P16" t="str">
            <v>?</v>
          </cell>
          <cell r="Q16" t="str">
            <v>?</v>
          </cell>
          <cell r="V16" t="str">
            <v>no</v>
          </cell>
          <cell r="W16" t="str">
            <v>no</v>
          </cell>
          <cell r="X16" t="str">
            <v/>
          </cell>
          <cell r="Z16" t="str">
            <v>Late</v>
          </cell>
          <cell r="AC16" t="str">
            <v>X</v>
          </cell>
          <cell r="AD16" t="str">
            <v>unknown, likely attractive</v>
          </cell>
        </row>
        <row r="17">
          <cell r="B17" t="str">
            <v>Aster, Big-leaved</v>
          </cell>
          <cell r="C17" t="str">
            <v>Aster macrophyllus</v>
          </cell>
          <cell r="D17" t="str">
            <v>forb</v>
          </cell>
          <cell r="E17" t="str">
            <v>White</v>
          </cell>
          <cell r="F17" t="str">
            <v>Jul - Oct</v>
          </cell>
          <cell r="G17" t="str">
            <v xml:space="preserve">12"      </v>
          </cell>
          <cell r="H17">
            <v>27000</v>
          </cell>
          <cell r="J17" t="str">
            <v>?</v>
          </cell>
          <cell r="K17" t="str">
            <v>no</v>
          </cell>
          <cell r="L17" t="str">
            <v>X</v>
          </cell>
          <cell r="M17" t="str">
            <v>X</v>
          </cell>
          <cell r="N17" t="str">
            <v>X</v>
          </cell>
          <cell r="O17" t="str">
            <v>X</v>
          </cell>
          <cell r="P17" t="str">
            <v>?</v>
          </cell>
          <cell r="Q17" t="str">
            <v>?</v>
          </cell>
          <cell r="V17" t="str">
            <v>no</v>
          </cell>
          <cell r="W17" t="str">
            <v>no</v>
          </cell>
          <cell r="X17" t="str">
            <v/>
          </cell>
          <cell r="Y17" t="str">
            <v>Mid</v>
          </cell>
          <cell r="Z17" t="str">
            <v>Late</v>
          </cell>
          <cell r="AC17" t="str">
            <v>X</v>
          </cell>
          <cell r="AD17" t="str">
            <v>Very attractive</v>
          </cell>
        </row>
        <row r="18">
          <cell r="B18" t="str">
            <v>Aster, Calico</v>
          </cell>
          <cell r="C18" t="str">
            <v>Aster lateriflorus</v>
          </cell>
          <cell r="D18" t="str">
            <v>forb</v>
          </cell>
          <cell r="E18" t="str">
            <v>White</v>
          </cell>
          <cell r="F18" t="str">
            <v>Aug - Oct</v>
          </cell>
          <cell r="G18" t="str">
            <v xml:space="preserve">24"      </v>
          </cell>
          <cell r="H18">
            <v>250000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X</v>
          </cell>
          <cell r="O18" t="str">
            <v>no</v>
          </cell>
          <cell r="P18" t="str">
            <v>no</v>
          </cell>
          <cell r="Q18" t="str">
            <v>no</v>
          </cell>
          <cell r="V18" t="str">
            <v>yes</v>
          </cell>
          <cell r="W18" t="str">
            <v>yes</v>
          </cell>
          <cell r="X18" t="str">
            <v/>
          </cell>
          <cell r="Z18" t="str">
            <v>Late</v>
          </cell>
          <cell r="AC18" t="str">
            <v>X</v>
          </cell>
          <cell r="AD18" t="str">
            <v>Very attractive</v>
          </cell>
        </row>
        <row r="19">
          <cell r="B19" t="str">
            <v>Aster, False</v>
          </cell>
          <cell r="C19" t="str">
            <v>Boltonia asteroides</v>
          </cell>
          <cell r="D19" t="str">
            <v>forb</v>
          </cell>
          <cell r="E19" t="str">
            <v>White</v>
          </cell>
          <cell r="F19" t="str">
            <v>Aug - Oct</v>
          </cell>
          <cell r="G19" t="str">
            <v xml:space="preserve">48"      </v>
          </cell>
          <cell r="H19">
            <v>160000</v>
          </cell>
          <cell r="J19" t="str">
            <v>?</v>
          </cell>
          <cell r="K19" t="str">
            <v>X</v>
          </cell>
          <cell r="L19" t="str">
            <v>X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?</v>
          </cell>
          <cell r="Q19" t="str">
            <v>?</v>
          </cell>
          <cell r="V19" t="str">
            <v>no</v>
          </cell>
          <cell r="W19" t="str">
            <v>no</v>
          </cell>
          <cell r="X19" t="str">
            <v/>
          </cell>
          <cell r="Z19" t="str">
            <v>Late</v>
          </cell>
          <cell r="AC19" t="str">
            <v>X</v>
          </cell>
          <cell r="AD19" t="str">
            <v>Very attractive</v>
          </cell>
        </row>
        <row r="20">
          <cell r="B20" t="str">
            <v>Aster, False</v>
          </cell>
          <cell r="C20" t="str">
            <v>Boltonia latisquama</v>
          </cell>
          <cell r="D20" t="str">
            <v>forb</v>
          </cell>
          <cell r="E20" t="str">
            <v>White</v>
          </cell>
          <cell r="F20" t="str">
            <v>Aug - Oct</v>
          </cell>
          <cell r="G20" t="str">
            <v>70"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X</v>
          </cell>
          <cell r="Q20" t="str">
            <v>no</v>
          </cell>
          <cell r="V20" t="str">
            <v>yes</v>
          </cell>
          <cell r="W20" t="str">
            <v>yes</v>
          </cell>
          <cell r="X20" t="str">
            <v/>
          </cell>
          <cell r="Z20" t="str">
            <v>Late</v>
          </cell>
          <cell r="AC20" t="str">
            <v>X</v>
          </cell>
          <cell r="AD20" t="str">
            <v>unknown, likely attractive</v>
          </cell>
        </row>
        <row r="21">
          <cell r="B21" t="str">
            <v>Aster, Flat-topped</v>
          </cell>
          <cell r="C21" t="str">
            <v>Aster umbellatus</v>
          </cell>
          <cell r="D21" t="str">
            <v>forb</v>
          </cell>
          <cell r="E21" t="str">
            <v>Cream</v>
          </cell>
          <cell r="F21" t="str">
            <v>Aug - Oct</v>
          </cell>
          <cell r="G21" t="str">
            <v xml:space="preserve">60"      </v>
          </cell>
          <cell r="H21">
            <v>67000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no</v>
          </cell>
          <cell r="O21" t="str">
            <v>no</v>
          </cell>
          <cell r="P21" t="str">
            <v>X</v>
          </cell>
          <cell r="Q21" t="str">
            <v>X</v>
          </cell>
          <cell r="V21" t="str">
            <v>yes</v>
          </cell>
          <cell r="W21" t="str">
            <v>yes</v>
          </cell>
          <cell r="X21" t="str">
            <v/>
          </cell>
          <cell r="Z21" t="str">
            <v>Late</v>
          </cell>
          <cell r="AC21" t="str">
            <v>X</v>
          </cell>
          <cell r="AD21" t="str">
            <v>unknown, likely attractive</v>
          </cell>
        </row>
        <row r="22">
          <cell r="B22" t="str">
            <v>Aster, Heart-leaved</v>
          </cell>
          <cell r="C22" t="str">
            <v>Aster cordifolius</v>
          </cell>
          <cell r="D22" t="str">
            <v>forb</v>
          </cell>
          <cell r="E22" t="str">
            <v>Blue</v>
          </cell>
          <cell r="F22" t="str">
            <v>Sep - Oct</v>
          </cell>
          <cell r="G22" t="str">
            <v xml:space="preserve">36"      </v>
          </cell>
          <cell r="H22">
            <v>140000</v>
          </cell>
          <cell r="J22" t="str">
            <v>?</v>
          </cell>
          <cell r="K22" t="str">
            <v>no</v>
          </cell>
          <cell r="L22" t="str">
            <v>no</v>
          </cell>
          <cell r="M22" t="str">
            <v>X</v>
          </cell>
          <cell r="N22" t="str">
            <v>X</v>
          </cell>
          <cell r="O22" t="str">
            <v>no</v>
          </cell>
          <cell r="P22" t="str">
            <v>?</v>
          </cell>
          <cell r="Q22" t="str">
            <v>?</v>
          </cell>
          <cell r="V22" t="str">
            <v>no</v>
          </cell>
          <cell r="W22" t="str">
            <v>no</v>
          </cell>
          <cell r="X22" t="str">
            <v/>
          </cell>
          <cell r="Y22" t="str">
            <v/>
          </cell>
          <cell r="Z22" t="str">
            <v>Late</v>
          </cell>
          <cell r="AC22" t="str">
            <v>X</v>
          </cell>
          <cell r="AD22" t="str">
            <v>unknown, likely attractive</v>
          </cell>
        </row>
        <row r="23">
          <cell r="B23" t="str">
            <v>Aster, Heath</v>
          </cell>
          <cell r="C23" t="str">
            <v>Aster ericoides</v>
          </cell>
          <cell r="D23" t="str">
            <v>forb</v>
          </cell>
          <cell r="E23" t="str">
            <v>White</v>
          </cell>
          <cell r="F23" t="str">
            <v>Aug - Oct</v>
          </cell>
          <cell r="G23" t="str">
            <v xml:space="preserve">24"      </v>
          </cell>
          <cell r="H23">
            <v>200000</v>
          </cell>
          <cell r="J23" t="str">
            <v>no</v>
          </cell>
          <cell r="K23" t="str">
            <v>no</v>
          </cell>
          <cell r="L23" t="str">
            <v>no</v>
          </cell>
          <cell r="M23" t="str">
            <v>X</v>
          </cell>
          <cell r="N23" t="str">
            <v>X</v>
          </cell>
          <cell r="O23" t="str">
            <v>X</v>
          </cell>
          <cell r="P23" t="str">
            <v>no</v>
          </cell>
          <cell r="Q23" t="str">
            <v>no</v>
          </cell>
          <cell r="V23" t="str">
            <v>yes</v>
          </cell>
          <cell r="W23" t="str">
            <v>yes</v>
          </cell>
          <cell r="X23" t="str">
            <v/>
          </cell>
          <cell r="Z23" t="str">
            <v>Late</v>
          </cell>
          <cell r="AC23" t="str">
            <v>X</v>
          </cell>
          <cell r="AD23" t="str">
            <v>Very attractive</v>
          </cell>
        </row>
        <row r="24">
          <cell r="B24" t="str">
            <v>Aster, New England</v>
          </cell>
          <cell r="C24" t="str">
            <v>Aster novae-angliae</v>
          </cell>
          <cell r="D24" t="str">
            <v>forb</v>
          </cell>
          <cell r="E24" t="str">
            <v>Purple</v>
          </cell>
          <cell r="F24" t="str">
            <v>Aug - Oct</v>
          </cell>
          <cell r="G24" t="str">
            <v xml:space="preserve">48"      </v>
          </cell>
          <cell r="H24">
            <v>66000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X</v>
          </cell>
          <cell r="O24" t="str">
            <v>no</v>
          </cell>
          <cell r="P24" t="str">
            <v>X</v>
          </cell>
          <cell r="Q24" t="str">
            <v>X</v>
          </cell>
          <cell r="V24" t="str">
            <v>yes</v>
          </cell>
          <cell r="W24" t="str">
            <v>yes</v>
          </cell>
          <cell r="X24" t="str">
            <v/>
          </cell>
          <cell r="Z24" t="str">
            <v>Late</v>
          </cell>
          <cell r="AC24" t="str">
            <v>X</v>
          </cell>
          <cell r="AD24" t="str">
            <v>Very attractive</v>
          </cell>
        </row>
        <row r="25">
          <cell r="B25" t="str">
            <v>Aster, Panicled</v>
          </cell>
          <cell r="C25" t="str">
            <v>Aster lanceolatus</v>
          </cell>
          <cell r="D25" t="str">
            <v>forb</v>
          </cell>
          <cell r="E25" t="str">
            <v>White</v>
          </cell>
          <cell r="F25" t="str">
            <v>Jul-Nov</v>
          </cell>
          <cell r="G25" t="str">
            <v>3’-5’</v>
          </cell>
          <cell r="H25">
            <v>141750</v>
          </cell>
          <cell r="J25" t="str">
            <v>?</v>
          </cell>
          <cell r="K25" t="str">
            <v>?</v>
          </cell>
          <cell r="L25" t="str">
            <v>?</v>
          </cell>
          <cell r="M25" t="str">
            <v>?</v>
          </cell>
          <cell r="N25" t="str">
            <v>?</v>
          </cell>
          <cell r="O25" t="str">
            <v>?</v>
          </cell>
          <cell r="P25" t="str">
            <v>?</v>
          </cell>
          <cell r="Q25" t="str">
            <v>?</v>
          </cell>
          <cell r="V25" t="str">
            <v>no</v>
          </cell>
          <cell r="W25" t="str">
            <v>no</v>
          </cell>
          <cell r="X25" t="str">
            <v/>
          </cell>
          <cell r="Y25" t="str">
            <v>Mid</v>
          </cell>
          <cell r="Z25" t="str">
            <v>Late</v>
          </cell>
          <cell r="AC25" t="str">
            <v>X</v>
          </cell>
          <cell r="AD25" t="str">
            <v>Very attractive</v>
          </cell>
        </row>
        <row r="26">
          <cell r="B26" t="str">
            <v>Aster, Panicled</v>
          </cell>
          <cell r="C26" t="str">
            <v>Aster simplex</v>
          </cell>
          <cell r="D26" t="str">
            <v>forb</v>
          </cell>
          <cell r="E26" t="str">
            <v>White</v>
          </cell>
          <cell r="F26" t="str">
            <v>Sep - Oct</v>
          </cell>
          <cell r="G26" t="str">
            <v xml:space="preserve">60"      </v>
          </cell>
          <cell r="H26">
            <v>156800</v>
          </cell>
          <cell r="J26" t="str">
            <v>X</v>
          </cell>
          <cell r="K26" t="str">
            <v>X</v>
          </cell>
          <cell r="L26" t="str">
            <v>X</v>
          </cell>
          <cell r="M26" t="str">
            <v>X</v>
          </cell>
          <cell r="N26" t="str">
            <v>no</v>
          </cell>
          <cell r="O26" t="str">
            <v>no</v>
          </cell>
          <cell r="P26" t="str">
            <v>X</v>
          </cell>
          <cell r="Q26" t="str">
            <v>no</v>
          </cell>
          <cell r="V26" t="str">
            <v>yes</v>
          </cell>
          <cell r="W26" t="str">
            <v>no</v>
          </cell>
          <cell r="X26" t="str">
            <v/>
          </cell>
          <cell r="Y26" t="str">
            <v/>
          </cell>
          <cell r="Z26" t="str">
            <v>Late</v>
          </cell>
          <cell r="AC26" t="str">
            <v>X</v>
          </cell>
          <cell r="AD26" t="str">
            <v>unknown, likely attractive</v>
          </cell>
        </row>
        <row r="27">
          <cell r="B27" t="str">
            <v>Aster, Shining</v>
          </cell>
          <cell r="C27" t="str">
            <v>Aster firmus</v>
          </cell>
          <cell r="D27" t="str">
            <v>forb</v>
          </cell>
          <cell r="E27" t="str">
            <v>Lavender</v>
          </cell>
          <cell r="F27" t="str">
            <v>Sep - Oct</v>
          </cell>
          <cell r="G27" t="str">
            <v>36"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no</v>
          </cell>
          <cell r="N27" t="str">
            <v>no</v>
          </cell>
          <cell r="O27" t="str">
            <v>no</v>
          </cell>
          <cell r="P27" t="str">
            <v>X</v>
          </cell>
          <cell r="Q27" t="str">
            <v>X</v>
          </cell>
          <cell r="V27" t="str">
            <v>yes</v>
          </cell>
          <cell r="W27" t="str">
            <v>yes</v>
          </cell>
          <cell r="X27" t="str">
            <v/>
          </cell>
          <cell r="Y27" t="str">
            <v/>
          </cell>
          <cell r="Z27" t="str">
            <v>Late</v>
          </cell>
          <cell r="AC27" t="str">
            <v>X</v>
          </cell>
          <cell r="AD27" t="str">
            <v>unknown, likely attractive</v>
          </cell>
        </row>
        <row r="28">
          <cell r="B28" t="str">
            <v>Aster, Short's</v>
          </cell>
          <cell r="C28" t="str">
            <v>Aster shortii</v>
          </cell>
          <cell r="D28" t="str">
            <v>forb</v>
          </cell>
          <cell r="E28" t="str">
            <v>Blue</v>
          </cell>
          <cell r="F28" t="str">
            <v>Aug - Oct</v>
          </cell>
          <cell r="G28" t="str">
            <v xml:space="preserve">36"      </v>
          </cell>
          <cell r="H28">
            <v>60000</v>
          </cell>
          <cell r="J28" t="str">
            <v>?</v>
          </cell>
          <cell r="K28" t="str">
            <v>no</v>
          </cell>
          <cell r="L28" t="str">
            <v>no</v>
          </cell>
          <cell r="M28" t="str">
            <v>X</v>
          </cell>
          <cell r="N28" t="str">
            <v>X</v>
          </cell>
          <cell r="O28" t="str">
            <v>no</v>
          </cell>
          <cell r="P28" t="str">
            <v>?</v>
          </cell>
          <cell r="Q28" t="str">
            <v>?</v>
          </cell>
          <cell r="V28" t="str">
            <v>no</v>
          </cell>
          <cell r="W28" t="str">
            <v>no</v>
          </cell>
          <cell r="X28" t="str">
            <v/>
          </cell>
          <cell r="Z28" t="str">
            <v>Late</v>
          </cell>
          <cell r="AC28" t="str">
            <v>X</v>
          </cell>
          <cell r="AD28" t="str">
            <v>unknown, likely attractive</v>
          </cell>
        </row>
        <row r="29">
          <cell r="B29" t="str">
            <v>Aster, Silky</v>
          </cell>
          <cell r="C29" t="str">
            <v>Aster sericeus</v>
          </cell>
          <cell r="D29" t="str">
            <v>forb</v>
          </cell>
          <cell r="E29" t="str">
            <v>Purple</v>
          </cell>
          <cell r="F29" t="str">
            <v>Aug  - Oct</v>
          </cell>
          <cell r="G29" t="str">
            <v xml:space="preserve">12"      </v>
          </cell>
          <cell r="H29">
            <v>26000</v>
          </cell>
          <cell r="J29" t="str">
            <v>no</v>
          </cell>
          <cell r="K29" t="str">
            <v>no</v>
          </cell>
          <cell r="L29" t="str">
            <v>no</v>
          </cell>
          <cell r="M29" t="str">
            <v>no</v>
          </cell>
          <cell r="N29" t="str">
            <v>X</v>
          </cell>
          <cell r="O29" t="str">
            <v>X</v>
          </cell>
          <cell r="P29" t="str">
            <v>no</v>
          </cell>
          <cell r="Q29" t="str">
            <v>no</v>
          </cell>
          <cell r="V29" t="str">
            <v>yes</v>
          </cell>
          <cell r="W29" t="str">
            <v>no</v>
          </cell>
          <cell r="X29" t="str">
            <v/>
          </cell>
          <cell r="Z29" t="str">
            <v>Late</v>
          </cell>
          <cell r="AC29" t="str">
            <v>X</v>
          </cell>
          <cell r="AD29" t="str">
            <v>unknown, likely attractive</v>
          </cell>
        </row>
        <row r="30">
          <cell r="B30" t="str">
            <v>Aster, Sky Blue</v>
          </cell>
          <cell r="C30" t="str">
            <v>Aster azureus</v>
          </cell>
          <cell r="D30" t="str">
            <v>forb</v>
          </cell>
          <cell r="E30" t="str">
            <v>Blue</v>
          </cell>
          <cell r="F30" t="str">
            <v>Aug - Oct</v>
          </cell>
          <cell r="G30" t="str">
            <v xml:space="preserve">36"      </v>
          </cell>
          <cell r="H30">
            <v>80000</v>
          </cell>
          <cell r="J30" t="str">
            <v>no</v>
          </cell>
          <cell r="K30" t="str">
            <v>no</v>
          </cell>
          <cell r="L30" t="str">
            <v>no</v>
          </cell>
          <cell r="M30" t="str">
            <v>X</v>
          </cell>
          <cell r="N30" t="str">
            <v>X</v>
          </cell>
          <cell r="O30" t="str">
            <v>X</v>
          </cell>
          <cell r="P30" t="str">
            <v>no</v>
          </cell>
          <cell r="Q30" t="str">
            <v>no</v>
          </cell>
          <cell r="V30" t="str">
            <v>yes</v>
          </cell>
          <cell r="W30" t="str">
            <v>no</v>
          </cell>
          <cell r="X30" t="str">
            <v/>
          </cell>
          <cell r="Z30" t="str">
            <v>Late</v>
          </cell>
          <cell r="AC30" t="str">
            <v>X</v>
          </cell>
          <cell r="AD30" t="str">
            <v>unknown, likely attractive</v>
          </cell>
        </row>
        <row r="31">
          <cell r="B31" t="str">
            <v>Aster, Sky-Blue</v>
          </cell>
          <cell r="C31" t="str">
            <v>Aster oolentangiensis</v>
          </cell>
          <cell r="D31" t="str">
            <v>forb</v>
          </cell>
          <cell r="E31" t="str">
            <v>Blue</v>
          </cell>
          <cell r="F31" t="str">
            <v>Jul - Nov</v>
          </cell>
          <cell r="G31" t="str">
            <v>1’-4’</v>
          </cell>
          <cell r="H31">
            <v>82000</v>
          </cell>
          <cell r="J31" t="str">
            <v>?</v>
          </cell>
          <cell r="K31" t="str">
            <v>?</v>
          </cell>
          <cell r="L31" t="str">
            <v>?</v>
          </cell>
          <cell r="M31" t="str">
            <v>?</v>
          </cell>
          <cell r="N31" t="str">
            <v>?</v>
          </cell>
          <cell r="O31" t="str">
            <v>?</v>
          </cell>
          <cell r="P31" t="str">
            <v>?</v>
          </cell>
          <cell r="Q31" t="str">
            <v>?</v>
          </cell>
          <cell r="V31" t="str">
            <v>no</v>
          </cell>
          <cell r="W31" t="str">
            <v>no</v>
          </cell>
          <cell r="X31" t="str">
            <v/>
          </cell>
          <cell r="Y31" t="str">
            <v>Mid</v>
          </cell>
          <cell r="Z31" t="str">
            <v>Late</v>
          </cell>
          <cell r="AC31" t="str">
            <v>X</v>
          </cell>
          <cell r="AD31" t="str">
            <v>Very attractive</v>
          </cell>
        </row>
        <row r="32">
          <cell r="B32" t="str">
            <v>Aster, Smooth Blue</v>
          </cell>
          <cell r="C32" t="str">
            <v>Aster laevis</v>
          </cell>
          <cell r="D32" t="str">
            <v>forb</v>
          </cell>
          <cell r="E32" t="str">
            <v>Blue</v>
          </cell>
          <cell r="F32" t="str">
            <v>Aug - Oct</v>
          </cell>
          <cell r="G32" t="str">
            <v xml:space="preserve">48"      </v>
          </cell>
          <cell r="H32">
            <v>55000</v>
          </cell>
          <cell r="J32" t="str">
            <v>no</v>
          </cell>
          <cell r="K32" t="str">
            <v>no</v>
          </cell>
          <cell r="L32" t="str">
            <v>X</v>
          </cell>
          <cell r="M32" t="str">
            <v>X</v>
          </cell>
          <cell r="N32" t="str">
            <v>X</v>
          </cell>
          <cell r="O32" t="str">
            <v>no</v>
          </cell>
          <cell r="P32" t="str">
            <v>no</v>
          </cell>
          <cell r="Q32" t="str">
            <v>no</v>
          </cell>
          <cell r="V32" t="str">
            <v>yes</v>
          </cell>
          <cell r="W32" t="str">
            <v>yes</v>
          </cell>
          <cell r="X32" t="str">
            <v/>
          </cell>
          <cell r="Z32" t="str">
            <v>Late</v>
          </cell>
          <cell r="AC32" t="str">
            <v>X</v>
          </cell>
          <cell r="AD32" t="str">
            <v>Very attractive</v>
          </cell>
        </row>
        <row r="33">
          <cell r="B33" t="str">
            <v>Aster, Swamp</v>
          </cell>
          <cell r="C33" t="str">
            <v>Aster puniceus</v>
          </cell>
          <cell r="D33" t="str">
            <v>forb</v>
          </cell>
          <cell r="E33" t="str">
            <v>Light Blue</v>
          </cell>
          <cell r="F33" t="str">
            <v>Aug - Oct</v>
          </cell>
          <cell r="G33" t="str">
            <v xml:space="preserve">60"      </v>
          </cell>
          <cell r="H33">
            <v>80000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no</v>
          </cell>
          <cell r="N33" t="str">
            <v>no</v>
          </cell>
          <cell r="O33" t="str">
            <v>no</v>
          </cell>
          <cell r="P33" t="str">
            <v>X</v>
          </cell>
          <cell r="Q33" t="str">
            <v>no</v>
          </cell>
          <cell r="V33" t="str">
            <v>yes</v>
          </cell>
          <cell r="W33" t="str">
            <v>yes</v>
          </cell>
          <cell r="X33" t="str">
            <v/>
          </cell>
          <cell r="Z33" t="str">
            <v>Late</v>
          </cell>
          <cell r="AC33" t="str">
            <v>X</v>
          </cell>
          <cell r="AD33" t="str">
            <v>Very attractive</v>
          </cell>
        </row>
        <row r="34">
          <cell r="B34" t="str">
            <v>Aster, Willow</v>
          </cell>
          <cell r="C34" t="str">
            <v>Aster praealtus</v>
          </cell>
          <cell r="D34" t="str">
            <v>forb</v>
          </cell>
          <cell r="E34" t="str">
            <v>Blue</v>
          </cell>
          <cell r="F34" t="str">
            <v>Sep - Oct</v>
          </cell>
          <cell r="G34" t="str">
            <v xml:space="preserve">36"      </v>
          </cell>
          <cell r="H34">
            <v>130000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no</v>
          </cell>
          <cell r="O34" t="str">
            <v>no</v>
          </cell>
          <cell r="P34" t="str">
            <v>yes</v>
          </cell>
          <cell r="Q34" t="str">
            <v>no</v>
          </cell>
          <cell r="V34" t="str">
            <v>no</v>
          </cell>
          <cell r="W34" t="str">
            <v>no</v>
          </cell>
          <cell r="X34" t="str">
            <v/>
          </cell>
          <cell r="Y34" t="str">
            <v/>
          </cell>
          <cell r="Z34" t="str">
            <v>Late</v>
          </cell>
          <cell r="AC34" t="str">
            <v>X</v>
          </cell>
          <cell r="AD34" t="str">
            <v>unknown, likely attractive</v>
          </cell>
        </row>
        <row r="35">
          <cell r="B35" t="str">
            <v>Beardtongue, Calico</v>
          </cell>
          <cell r="C35" t="str">
            <v>Penstemon calycosus</v>
          </cell>
          <cell r="D35" t="str">
            <v>forb</v>
          </cell>
          <cell r="E35" t="str">
            <v>White</v>
          </cell>
          <cell r="F35" t="str">
            <v>May - Jul</v>
          </cell>
          <cell r="G35" t="str">
            <v xml:space="preserve">48"      </v>
          </cell>
          <cell r="H35">
            <v>90000</v>
          </cell>
          <cell r="J35" t="str">
            <v>?</v>
          </cell>
          <cell r="K35" t="str">
            <v>no</v>
          </cell>
          <cell r="L35" t="str">
            <v>X</v>
          </cell>
          <cell r="M35" t="str">
            <v>X</v>
          </cell>
          <cell r="N35" t="str">
            <v>no</v>
          </cell>
          <cell r="O35" t="str">
            <v>no</v>
          </cell>
          <cell r="P35" t="str">
            <v>?</v>
          </cell>
          <cell r="Q35" t="str">
            <v>?</v>
          </cell>
          <cell r="V35" t="str">
            <v>no</v>
          </cell>
          <cell r="W35" t="str">
            <v>no</v>
          </cell>
          <cell r="X35" t="str">
            <v>Early</v>
          </cell>
          <cell r="Y35" t="str">
            <v>Mid</v>
          </cell>
          <cell r="Z35" t="str">
            <v/>
          </cell>
          <cell r="AC35" t="str">
            <v>X</v>
          </cell>
          <cell r="AD35" t="str">
            <v>unknown, likely attractive</v>
          </cell>
        </row>
        <row r="36">
          <cell r="B36" t="str">
            <v>Beardtongue, Foxglove</v>
          </cell>
          <cell r="C36" t="str">
            <v>Penstemon digitalis</v>
          </cell>
          <cell r="D36" t="str">
            <v>forb</v>
          </cell>
          <cell r="E36" t="str">
            <v>White</v>
          </cell>
          <cell r="F36" t="str">
            <v>May - Jul</v>
          </cell>
          <cell r="G36" t="str">
            <v xml:space="preserve">48"      </v>
          </cell>
          <cell r="H36">
            <v>130000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no</v>
          </cell>
          <cell r="O36" t="str">
            <v>no</v>
          </cell>
          <cell r="P36" t="str">
            <v>X</v>
          </cell>
          <cell r="Q36" t="str">
            <v>X</v>
          </cell>
          <cell r="V36" t="str">
            <v>yes</v>
          </cell>
          <cell r="W36" t="str">
            <v>yes</v>
          </cell>
          <cell r="X36" t="str">
            <v>Early</v>
          </cell>
          <cell r="Y36" t="str">
            <v>Mid</v>
          </cell>
          <cell r="Z36" t="str">
            <v/>
          </cell>
          <cell r="AC36" t="str">
            <v>X</v>
          </cell>
          <cell r="AD36" t="str">
            <v>Very attractive</v>
          </cell>
        </row>
        <row r="37">
          <cell r="B37" t="str">
            <v>Beardtongue, Hairy</v>
          </cell>
          <cell r="C37" t="str">
            <v>Penstemon hirsutus</v>
          </cell>
          <cell r="D37" t="str">
            <v>forb</v>
          </cell>
          <cell r="E37" t="str">
            <v>Lavender</v>
          </cell>
          <cell r="F37" t="str">
            <v>May - Jul</v>
          </cell>
          <cell r="G37" t="str">
            <v>1’-2’</v>
          </cell>
          <cell r="H37">
            <v>125000</v>
          </cell>
          <cell r="J37" t="str">
            <v>?</v>
          </cell>
          <cell r="K37" t="str">
            <v>?</v>
          </cell>
          <cell r="L37" t="str">
            <v>?</v>
          </cell>
          <cell r="M37" t="str">
            <v>?</v>
          </cell>
          <cell r="N37" t="str">
            <v>?</v>
          </cell>
          <cell r="O37" t="str">
            <v>?</v>
          </cell>
          <cell r="P37" t="str">
            <v>?</v>
          </cell>
          <cell r="Q37" t="str">
            <v>?</v>
          </cell>
          <cell r="V37" t="str">
            <v>no</v>
          </cell>
          <cell r="W37" t="str">
            <v>no</v>
          </cell>
          <cell r="X37" t="str">
            <v>Early</v>
          </cell>
          <cell r="Y37" t="str">
            <v>Mid</v>
          </cell>
          <cell r="Z37" t="str">
            <v/>
          </cell>
          <cell r="AC37" t="str">
            <v>X</v>
          </cell>
          <cell r="AD37" t="str">
            <v>unknown, likely attractive</v>
          </cell>
        </row>
        <row r="38">
          <cell r="B38" t="str">
            <v>Beardtongue, Smooth</v>
          </cell>
          <cell r="C38" t="str">
            <v>Penstemon laevigatus</v>
          </cell>
          <cell r="D38" t="str">
            <v>forb</v>
          </cell>
          <cell r="E38" t="str">
            <v>White</v>
          </cell>
          <cell r="F38" t="str">
            <v>May - Jun</v>
          </cell>
          <cell r="G38" t="str">
            <v>2’-4’</v>
          </cell>
          <cell r="H38">
            <v>90000</v>
          </cell>
          <cell r="J38" t="str">
            <v>?</v>
          </cell>
          <cell r="K38" t="str">
            <v>?</v>
          </cell>
          <cell r="L38" t="str">
            <v>?</v>
          </cell>
          <cell r="M38" t="str">
            <v>?</v>
          </cell>
          <cell r="N38" t="str">
            <v>?</v>
          </cell>
          <cell r="O38" t="str">
            <v>?</v>
          </cell>
          <cell r="P38" t="str">
            <v>?</v>
          </cell>
          <cell r="Q38" t="str">
            <v>?</v>
          </cell>
          <cell r="V38" t="str">
            <v>no</v>
          </cell>
          <cell r="W38" t="str">
            <v>no</v>
          </cell>
          <cell r="X38" t="str">
            <v>Early</v>
          </cell>
          <cell r="Y38" t="str">
            <v>Mid</v>
          </cell>
          <cell r="Z38" t="str">
            <v/>
          </cell>
          <cell r="AC38" t="str">
            <v>X</v>
          </cell>
          <cell r="AD38" t="str">
            <v>unknown, likely attractive</v>
          </cell>
        </row>
        <row r="39">
          <cell r="B39" t="str">
            <v>Bee Balm, Spotted</v>
          </cell>
          <cell r="C39" t="str">
            <v>Monarda punctata</v>
          </cell>
          <cell r="D39" t="str">
            <v>forb</v>
          </cell>
          <cell r="E39" t="str">
            <v>Lavender</v>
          </cell>
          <cell r="F39" t="str">
            <v>Jul - Sep</v>
          </cell>
          <cell r="G39" t="str">
            <v xml:space="preserve">24"      </v>
          </cell>
          <cell r="H39">
            <v>90000</v>
          </cell>
          <cell r="J39" t="str">
            <v>no</v>
          </cell>
          <cell r="K39" t="str">
            <v>no</v>
          </cell>
          <cell r="L39" t="str">
            <v>no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no</v>
          </cell>
          <cell r="Q39" t="str">
            <v>no</v>
          </cell>
          <cell r="V39" t="str">
            <v>yes</v>
          </cell>
          <cell r="W39" t="str">
            <v>no</v>
          </cell>
          <cell r="X39" t="str">
            <v/>
          </cell>
          <cell r="Y39" t="str">
            <v>Mid</v>
          </cell>
          <cell r="Z39" t="str">
            <v>Late</v>
          </cell>
          <cell r="AC39" t="str">
            <v>X</v>
          </cell>
          <cell r="AD39" t="str">
            <v>Very attractive</v>
          </cell>
        </row>
        <row r="40">
          <cell r="B40" t="str">
            <v>Beggar's Ticks, Common</v>
          </cell>
          <cell r="C40" t="str">
            <v>Bidens frondosa</v>
          </cell>
          <cell r="D40" t="str">
            <v>forb</v>
          </cell>
          <cell r="E40" t="str">
            <v>Yellow</v>
          </cell>
          <cell r="F40" t="str">
            <v>Jul - Oct</v>
          </cell>
          <cell r="G40" t="str">
            <v xml:space="preserve">36"      </v>
          </cell>
          <cell r="H40">
            <v>5000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no</v>
          </cell>
          <cell r="N40" t="str">
            <v>no</v>
          </cell>
          <cell r="O40" t="str">
            <v>no</v>
          </cell>
          <cell r="P40" t="str">
            <v>no</v>
          </cell>
          <cell r="Q40" t="str">
            <v>no</v>
          </cell>
          <cell r="V40" t="str">
            <v>yes</v>
          </cell>
          <cell r="W40" t="str">
            <v>no</v>
          </cell>
          <cell r="X40" t="str">
            <v/>
          </cell>
          <cell r="Y40" t="str">
            <v>Mid</v>
          </cell>
          <cell r="Z40" t="str">
            <v>Late</v>
          </cell>
          <cell r="AC40" t="str">
            <v>X</v>
          </cell>
          <cell r="AD40" t="str">
            <v>Low to moderately attractive</v>
          </cell>
        </row>
        <row r="41">
          <cell r="B41" t="str">
            <v>Bellflower, Tall</v>
          </cell>
          <cell r="C41" t="str">
            <v>Campanula americana</v>
          </cell>
          <cell r="D41" t="str">
            <v>forb</v>
          </cell>
          <cell r="E41" t="str">
            <v>Blue</v>
          </cell>
          <cell r="F41" t="str">
            <v>Jun - Nov</v>
          </cell>
          <cell r="G41" t="str">
            <v xml:space="preserve">60"      </v>
          </cell>
          <cell r="H41">
            <v>170000</v>
          </cell>
          <cell r="J41" t="str">
            <v>?</v>
          </cell>
          <cell r="K41" t="str">
            <v>no</v>
          </cell>
          <cell r="L41" t="str">
            <v>X</v>
          </cell>
          <cell r="M41" t="str">
            <v>X</v>
          </cell>
          <cell r="N41" t="str">
            <v>X</v>
          </cell>
          <cell r="O41" t="str">
            <v>no</v>
          </cell>
          <cell r="P41" t="str">
            <v>?</v>
          </cell>
          <cell r="Q41" t="str">
            <v>?</v>
          </cell>
          <cell r="V41" t="str">
            <v>yes</v>
          </cell>
          <cell r="W41" t="str">
            <v>no</v>
          </cell>
          <cell r="X41" t="str">
            <v>Early</v>
          </cell>
          <cell r="Y41" t="str">
            <v>Mid</v>
          </cell>
          <cell r="Z41" t="str">
            <v>Late</v>
          </cell>
          <cell r="AC41" t="str">
            <v>X</v>
          </cell>
          <cell r="AD41" t="str">
            <v>Moderate to very attractive</v>
          </cell>
        </row>
        <row r="42">
          <cell r="B42" t="str">
            <v xml:space="preserve">Bergamot, Wild </v>
          </cell>
          <cell r="C42" t="str">
            <v>Monarda fistulosa</v>
          </cell>
          <cell r="D42" t="str">
            <v>forb</v>
          </cell>
          <cell r="E42" t="str">
            <v>Lavender</v>
          </cell>
          <cell r="F42" t="str">
            <v>Jul - Sep</v>
          </cell>
          <cell r="G42" t="str">
            <v xml:space="preserve">48"      </v>
          </cell>
          <cell r="H42">
            <v>70000</v>
          </cell>
          <cell r="J42" t="str">
            <v>no</v>
          </cell>
          <cell r="K42" t="str">
            <v>no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no</v>
          </cell>
          <cell r="P42" t="str">
            <v>no</v>
          </cell>
          <cell r="Q42" t="str">
            <v>no</v>
          </cell>
          <cell r="V42" t="str">
            <v>yes</v>
          </cell>
          <cell r="W42" t="str">
            <v>yes</v>
          </cell>
          <cell r="X42" t="str">
            <v/>
          </cell>
          <cell r="Y42" t="str">
            <v>Mid</v>
          </cell>
          <cell r="Z42" t="str">
            <v>Late</v>
          </cell>
          <cell r="AC42" t="str">
            <v>X</v>
          </cell>
          <cell r="AD42" t="str">
            <v>Very attractive</v>
          </cell>
        </row>
        <row r="43">
          <cell r="B43" t="str">
            <v>Betony, Marsh</v>
          </cell>
          <cell r="C43" t="str">
            <v>Pedicularis lanceolata</v>
          </cell>
          <cell r="D43" t="str">
            <v>forb</v>
          </cell>
          <cell r="E43" t="str">
            <v>Yellow</v>
          </cell>
          <cell r="F43" t="str">
            <v>Aug - Oct</v>
          </cell>
          <cell r="G43" t="str">
            <v xml:space="preserve">36"      </v>
          </cell>
          <cell r="H43">
            <v>44000</v>
          </cell>
          <cell r="J43" t="str">
            <v>?</v>
          </cell>
          <cell r="K43" t="str">
            <v>X</v>
          </cell>
          <cell r="L43" t="str">
            <v>X</v>
          </cell>
          <cell r="M43" t="str">
            <v>no</v>
          </cell>
          <cell r="N43" t="str">
            <v>no</v>
          </cell>
          <cell r="O43" t="str">
            <v>no</v>
          </cell>
          <cell r="P43" t="str">
            <v>?</v>
          </cell>
          <cell r="Q43" t="str">
            <v>?</v>
          </cell>
          <cell r="V43" t="str">
            <v>no</v>
          </cell>
          <cell r="W43" t="str">
            <v>no</v>
          </cell>
          <cell r="X43" t="str">
            <v/>
          </cell>
          <cell r="Z43" t="str">
            <v>Late</v>
          </cell>
          <cell r="AD43" t="str">
            <v>unknown</v>
          </cell>
        </row>
        <row r="44">
          <cell r="B44" t="str">
            <v>Black-eyed Susan</v>
          </cell>
          <cell r="C44" t="str">
            <v>Rudbeckia hirta</v>
          </cell>
          <cell r="D44" t="str">
            <v>forb</v>
          </cell>
          <cell r="E44" t="str">
            <v>Yellow</v>
          </cell>
          <cell r="F44" t="str">
            <v>May - Oct</v>
          </cell>
          <cell r="G44" t="str">
            <v xml:space="preserve">24"      </v>
          </cell>
          <cell r="H44">
            <v>92000</v>
          </cell>
          <cell r="J44" t="str">
            <v>no</v>
          </cell>
          <cell r="K44" t="str">
            <v>no</v>
          </cell>
          <cell r="L44" t="str">
            <v>no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no</v>
          </cell>
          <cell r="Q44" t="str">
            <v>no</v>
          </cell>
          <cell r="V44" t="str">
            <v>yes</v>
          </cell>
          <cell r="W44" t="str">
            <v>yes</v>
          </cell>
          <cell r="X44" t="str">
            <v>Early</v>
          </cell>
          <cell r="Y44" t="str">
            <v>Mid</v>
          </cell>
          <cell r="Z44" t="str">
            <v>Late</v>
          </cell>
          <cell r="AC44" t="str">
            <v>X</v>
          </cell>
          <cell r="AD44" t="str">
            <v>Moderately attractive</v>
          </cell>
        </row>
        <row r="45">
          <cell r="B45" t="str">
            <v>Black-Eyed Susan, Showy</v>
          </cell>
          <cell r="C45" t="str">
            <v>Rudbeckia fulgida speciosa</v>
          </cell>
          <cell r="D45" t="str">
            <v>forb</v>
          </cell>
          <cell r="E45" t="str">
            <v>Yellow</v>
          </cell>
          <cell r="F45" t="str">
            <v>Aug - Sep</v>
          </cell>
          <cell r="G45" t="str">
            <v>24"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no</v>
          </cell>
          <cell r="N45" t="str">
            <v>no</v>
          </cell>
          <cell r="O45" t="str">
            <v>no</v>
          </cell>
          <cell r="P45" t="str">
            <v>X</v>
          </cell>
          <cell r="Q45" t="str">
            <v>X</v>
          </cell>
          <cell r="V45" t="str">
            <v>yes</v>
          </cell>
          <cell r="W45" t="str">
            <v>yes</v>
          </cell>
          <cell r="X45" t="str">
            <v/>
          </cell>
          <cell r="Z45" t="str">
            <v>Late</v>
          </cell>
          <cell r="AC45" t="str">
            <v>X</v>
          </cell>
          <cell r="AD45" t="str">
            <v>unknown</v>
          </cell>
        </row>
        <row r="46">
          <cell r="B46" t="str">
            <v>Black-eyed Susan, Sweet</v>
          </cell>
          <cell r="C46" t="str">
            <v>Rudbeckia subtomentosa</v>
          </cell>
          <cell r="D46" t="str">
            <v>forb</v>
          </cell>
          <cell r="E46" t="str">
            <v>Yellow</v>
          </cell>
          <cell r="F46" t="str">
            <v>Aug - Sep</v>
          </cell>
          <cell r="G46" t="str">
            <v xml:space="preserve">60"      </v>
          </cell>
          <cell r="H46">
            <v>43000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no</v>
          </cell>
          <cell r="O46" t="str">
            <v>no</v>
          </cell>
          <cell r="P46" t="str">
            <v>X</v>
          </cell>
          <cell r="Q46" t="str">
            <v>X</v>
          </cell>
          <cell r="V46" t="str">
            <v>yes</v>
          </cell>
          <cell r="W46" t="str">
            <v>yes</v>
          </cell>
          <cell r="X46" t="str">
            <v/>
          </cell>
          <cell r="Z46" t="str">
            <v>Late</v>
          </cell>
          <cell r="AC46" t="str">
            <v>X</v>
          </cell>
          <cell r="AD46" t="str">
            <v>Moderately attractive</v>
          </cell>
        </row>
        <row r="47">
          <cell r="B47" t="str">
            <v>Blazing Star, Button</v>
          </cell>
          <cell r="C47" t="str">
            <v>Liatris aspera</v>
          </cell>
          <cell r="D47" t="str">
            <v>forb</v>
          </cell>
          <cell r="E47" t="str">
            <v>Purple</v>
          </cell>
          <cell r="F47" t="str">
            <v>Jul - Oct</v>
          </cell>
          <cell r="G47" t="str">
            <v xml:space="preserve">36"      </v>
          </cell>
          <cell r="H47">
            <v>16000</v>
          </cell>
          <cell r="J47" t="str">
            <v>no</v>
          </cell>
          <cell r="K47" t="str">
            <v>no</v>
          </cell>
          <cell r="L47" t="str">
            <v>no</v>
          </cell>
          <cell r="M47" t="str">
            <v>X</v>
          </cell>
          <cell r="N47" t="str">
            <v>X</v>
          </cell>
          <cell r="O47" t="str">
            <v>X</v>
          </cell>
          <cell r="P47" t="str">
            <v>no</v>
          </cell>
          <cell r="Q47" t="str">
            <v>no</v>
          </cell>
          <cell r="V47" t="str">
            <v>yes</v>
          </cell>
          <cell r="W47" t="str">
            <v>yes</v>
          </cell>
          <cell r="X47" t="str">
            <v/>
          </cell>
          <cell r="Y47" t="str">
            <v>Mid</v>
          </cell>
          <cell r="Z47" t="str">
            <v>Late</v>
          </cell>
          <cell r="AC47" t="str">
            <v>X</v>
          </cell>
          <cell r="AD47" t="str">
            <v>Very attractive</v>
          </cell>
        </row>
        <row r="48">
          <cell r="B48" t="str">
            <v>Blazing Star, Dwarf</v>
          </cell>
          <cell r="C48" t="str">
            <v>Liatris cylindracea</v>
          </cell>
          <cell r="D48" t="str">
            <v>forb</v>
          </cell>
          <cell r="E48" t="str">
            <v>Purple</v>
          </cell>
          <cell r="F48" t="str">
            <v>Jul - Oct</v>
          </cell>
          <cell r="G48" t="str">
            <v xml:space="preserve">12"      </v>
          </cell>
          <cell r="H48">
            <v>14000</v>
          </cell>
          <cell r="J48" t="str">
            <v>no</v>
          </cell>
          <cell r="K48" t="str">
            <v>no</v>
          </cell>
          <cell r="L48" t="str">
            <v>no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no</v>
          </cell>
          <cell r="Q48" t="str">
            <v>no</v>
          </cell>
          <cell r="V48" t="str">
            <v>yes</v>
          </cell>
          <cell r="W48" t="str">
            <v>no</v>
          </cell>
          <cell r="X48" t="str">
            <v/>
          </cell>
          <cell r="Y48" t="str">
            <v>Mid</v>
          </cell>
          <cell r="Z48" t="str">
            <v>Late</v>
          </cell>
          <cell r="AC48" t="str">
            <v>X</v>
          </cell>
          <cell r="AD48" t="str">
            <v>Very attractive</v>
          </cell>
        </row>
        <row r="49">
          <cell r="B49" t="str">
            <v>Blazing Star, Marsh</v>
          </cell>
          <cell r="C49" t="str">
            <v>Liatris spicata</v>
          </cell>
          <cell r="D49" t="str">
            <v>forb</v>
          </cell>
          <cell r="E49" t="str">
            <v>Purple</v>
          </cell>
          <cell r="F49" t="str">
            <v>Jul - Sep</v>
          </cell>
          <cell r="G49" t="str">
            <v xml:space="preserve">60"      </v>
          </cell>
          <cell r="H49">
            <v>11000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  <cell r="N49" t="str">
            <v>no</v>
          </cell>
          <cell r="O49" t="str">
            <v>no</v>
          </cell>
          <cell r="P49" t="str">
            <v>X</v>
          </cell>
          <cell r="Q49" t="str">
            <v>X</v>
          </cell>
          <cell r="V49" t="str">
            <v>yes</v>
          </cell>
          <cell r="W49" t="str">
            <v>yes</v>
          </cell>
          <cell r="X49" t="str">
            <v/>
          </cell>
          <cell r="Y49" t="str">
            <v>Mid</v>
          </cell>
          <cell r="Z49" t="str">
            <v>Late</v>
          </cell>
          <cell r="AC49" t="str">
            <v>X</v>
          </cell>
          <cell r="AD49" t="str">
            <v>Very attractive</v>
          </cell>
        </row>
        <row r="50">
          <cell r="B50" t="str">
            <v>Blazing Star, Prairie</v>
          </cell>
          <cell r="C50" t="str">
            <v>Liatris pycnostachya</v>
          </cell>
          <cell r="D50" t="str">
            <v>forb</v>
          </cell>
          <cell r="E50" t="str">
            <v>Purple</v>
          </cell>
          <cell r="F50" t="str">
            <v>Jul - Sep</v>
          </cell>
          <cell r="G50" t="str">
            <v xml:space="preserve">48"      </v>
          </cell>
          <cell r="H50">
            <v>11000</v>
          </cell>
          <cell r="J50" t="str">
            <v>no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no</v>
          </cell>
          <cell r="O50" t="str">
            <v>no</v>
          </cell>
          <cell r="P50" t="str">
            <v>no</v>
          </cell>
          <cell r="Q50" t="str">
            <v>no</v>
          </cell>
          <cell r="V50" t="str">
            <v>yes</v>
          </cell>
          <cell r="W50" t="str">
            <v>no</v>
          </cell>
          <cell r="X50" t="str">
            <v/>
          </cell>
          <cell r="Y50" t="str">
            <v>Mid</v>
          </cell>
          <cell r="Z50" t="str">
            <v>Late</v>
          </cell>
          <cell r="AC50" t="str">
            <v>X</v>
          </cell>
          <cell r="AD50" t="str">
            <v>Very attractive</v>
          </cell>
        </row>
        <row r="51">
          <cell r="B51" t="str">
            <v>Blazing Star, Savanna</v>
          </cell>
          <cell r="C51" t="str">
            <v>Liatris scariosa nieuwlandii</v>
          </cell>
          <cell r="D51" t="str">
            <v>forb</v>
          </cell>
          <cell r="E51" t="str">
            <v>Purple</v>
          </cell>
          <cell r="F51" t="str">
            <v>Aug - Sep</v>
          </cell>
          <cell r="G51" t="str">
            <v>48"</v>
          </cell>
          <cell r="H51">
            <v>13000</v>
          </cell>
          <cell r="J51" t="str">
            <v>no</v>
          </cell>
          <cell r="K51" t="str">
            <v>no</v>
          </cell>
          <cell r="L51" t="str">
            <v>X</v>
          </cell>
          <cell r="M51" t="str">
            <v>X</v>
          </cell>
          <cell r="N51" t="str">
            <v>X</v>
          </cell>
          <cell r="O51" t="str">
            <v>no</v>
          </cell>
          <cell r="P51" t="str">
            <v>no</v>
          </cell>
          <cell r="Q51" t="str">
            <v>no</v>
          </cell>
          <cell r="V51" t="str">
            <v>yes</v>
          </cell>
          <cell r="W51" t="str">
            <v>no</v>
          </cell>
          <cell r="X51" t="str">
            <v/>
          </cell>
          <cell r="Z51" t="str">
            <v>Late</v>
          </cell>
          <cell r="AC51" t="str">
            <v>X</v>
          </cell>
          <cell r="AD51" t="str">
            <v>Very attractive</v>
          </cell>
        </row>
        <row r="52">
          <cell r="B52" t="str">
            <v>Blue Flag</v>
          </cell>
          <cell r="C52" t="str">
            <v>Iris virginica</v>
          </cell>
          <cell r="D52" t="str">
            <v>forb</v>
          </cell>
          <cell r="E52" t="str">
            <v>Purple</v>
          </cell>
          <cell r="F52" t="str">
            <v>May - Jul</v>
          </cell>
          <cell r="G52" t="str">
            <v>2’-3’</v>
          </cell>
          <cell r="H52">
            <v>1400</v>
          </cell>
          <cell r="J52" t="str">
            <v>?</v>
          </cell>
          <cell r="K52" t="str">
            <v>?</v>
          </cell>
          <cell r="L52" t="str">
            <v>X</v>
          </cell>
          <cell r="M52" t="str">
            <v>X</v>
          </cell>
          <cell r="N52" t="str">
            <v>no</v>
          </cell>
          <cell r="O52" t="str">
            <v>no</v>
          </cell>
          <cell r="P52" t="str">
            <v>no</v>
          </cell>
          <cell r="Q52" t="str">
            <v>no</v>
          </cell>
          <cell r="V52" t="str">
            <v>no</v>
          </cell>
          <cell r="W52" t="str">
            <v>no</v>
          </cell>
          <cell r="X52" t="str">
            <v>Early</v>
          </cell>
          <cell r="Y52" t="str">
            <v>Mid</v>
          </cell>
          <cell r="Z52" t="str">
            <v/>
          </cell>
          <cell r="AD52" t="str">
            <v>Low attraction</v>
          </cell>
        </row>
        <row r="53">
          <cell r="B53" t="str">
            <v>Blue Flag, Northern</v>
          </cell>
          <cell r="C53" t="str">
            <v>Iris versicolor</v>
          </cell>
          <cell r="D53" t="str">
            <v>forb</v>
          </cell>
          <cell r="E53" t="str">
            <v>Blue</v>
          </cell>
          <cell r="F53" t="str">
            <v>May - Jun</v>
          </cell>
          <cell r="G53" t="str">
            <v xml:space="preserve">36"      </v>
          </cell>
          <cell r="H53">
            <v>1300</v>
          </cell>
          <cell r="J53" t="str">
            <v>?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no</v>
          </cell>
          <cell r="O53" t="str">
            <v>no</v>
          </cell>
          <cell r="P53" t="str">
            <v>?</v>
          </cell>
          <cell r="Q53" t="str">
            <v>?</v>
          </cell>
          <cell r="V53" t="str">
            <v>no</v>
          </cell>
          <cell r="W53" t="str">
            <v>no</v>
          </cell>
          <cell r="X53" t="str">
            <v>Early</v>
          </cell>
          <cell r="Y53" t="str">
            <v>Mid</v>
          </cell>
          <cell r="Z53" t="str">
            <v/>
          </cell>
          <cell r="AD53" t="str">
            <v>Low attraction</v>
          </cell>
        </row>
        <row r="54">
          <cell r="B54" t="str">
            <v>Blue Flag, Southern</v>
          </cell>
          <cell r="C54" t="str">
            <v>Iris virginica shrevei</v>
          </cell>
          <cell r="D54" t="str">
            <v>forb</v>
          </cell>
          <cell r="E54" t="str">
            <v>Light Blue</v>
          </cell>
          <cell r="F54" t="str">
            <v>May - Jul</v>
          </cell>
          <cell r="G54" t="str">
            <v xml:space="preserve">36"      </v>
          </cell>
          <cell r="H54">
            <v>1000</v>
          </cell>
          <cell r="J54" t="str">
            <v>?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no</v>
          </cell>
          <cell r="O54" t="str">
            <v>no</v>
          </cell>
          <cell r="P54" t="str">
            <v>?</v>
          </cell>
          <cell r="Q54" t="str">
            <v>?</v>
          </cell>
          <cell r="V54" t="str">
            <v>no</v>
          </cell>
          <cell r="W54" t="str">
            <v>no</v>
          </cell>
          <cell r="X54" t="str">
            <v>Early</v>
          </cell>
          <cell r="Y54" t="str">
            <v>Mid</v>
          </cell>
          <cell r="Z54" t="str">
            <v/>
          </cell>
          <cell r="AD54" t="str">
            <v>Low attraction</v>
          </cell>
        </row>
        <row r="55">
          <cell r="B55" t="str">
            <v>Bluebells, Virginia</v>
          </cell>
          <cell r="C55" t="str">
            <v>Mertensia virginica</v>
          </cell>
          <cell r="D55" t="str">
            <v>forb</v>
          </cell>
          <cell r="E55" t="str">
            <v>Blue</v>
          </cell>
          <cell r="F55" t="str">
            <v>Mar - May</v>
          </cell>
          <cell r="G55" t="str">
            <v xml:space="preserve">24"      </v>
          </cell>
          <cell r="H55">
            <v>9700</v>
          </cell>
          <cell r="J55" t="str">
            <v>no</v>
          </cell>
          <cell r="K55" t="str">
            <v>no</v>
          </cell>
          <cell r="L55" t="str">
            <v>X</v>
          </cell>
          <cell r="M55" t="str">
            <v>X</v>
          </cell>
          <cell r="N55" t="str">
            <v>X</v>
          </cell>
          <cell r="O55" t="str">
            <v>no</v>
          </cell>
          <cell r="P55" t="str">
            <v>no</v>
          </cell>
          <cell r="Q55" t="str">
            <v>no</v>
          </cell>
          <cell r="V55" t="str">
            <v>no</v>
          </cell>
          <cell r="W55" t="str">
            <v>no</v>
          </cell>
          <cell r="X55" t="str">
            <v>Early</v>
          </cell>
          <cell r="Y55" t="str">
            <v/>
          </cell>
          <cell r="Z55" t="str">
            <v/>
          </cell>
          <cell r="AC55" t="str">
            <v>X</v>
          </cell>
          <cell r="AD55" t="str">
            <v>Moderate to very attractive</v>
          </cell>
        </row>
        <row r="56">
          <cell r="B56" t="str">
            <v>Bluestem, Big</v>
          </cell>
          <cell r="C56" t="str">
            <v>Andropogon gerardii</v>
          </cell>
          <cell r="D56" t="str">
            <v>grass</v>
          </cell>
          <cell r="E56" t="str">
            <v xml:space="preserve">   </v>
          </cell>
          <cell r="F56" t="str">
            <v xml:space="preserve"> - </v>
          </cell>
          <cell r="G56" t="str">
            <v xml:space="preserve">84"      </v>
          </cell>
          <cell r="H56">
            <v>10000</v>
          </cell>
          <cell r="J56" t="str">
            <v>?</v>
          </cell>
          <cell r="K56" t="str">
            <v>no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?</v>
          </cell>
          <cell r="Q56" t="str">
            <v>X</v>
          </cell>
          <cell r="V56" t="str">
            <v>no</v>
          </cell>
          <cell r="W56" t="str">
            <v>no</v>
          </cell>
          <cell r="X56" t="str">
            <v/>
          </cell>
          <cell r="Y56" t="str">
            <v/>
          </cell>
          <cell r="Z56" t="str">
            <v/>
          </cell>
          <cell r="AD56" t="str">
            <v>n/a</v>
          </cell>
          <cell r="AE56" t="str">
            <v>Possibly nesting habitat for bumble bees</v>
          </cell>
        </row>
        <row r="57">
          <cell r="B57" t="str">
            <v>Bluestem, Little</v>
          </cell>
          <cell r="C57" t="str">
            <v>Andropogon scoparius</v>
          </cell>
          <cell r="D57" t="str">
            <v>grass</v>
          </cell>
          <cell r="E57" t="str">
            <v xml:space="preserve">   </v>
          </cell>
          <cell r="F57" t="str">
            <v xml:space="preserve"> - </v>
          </cell>
          <cell r="G57" t="str">
            <v xml:space="preserve">36"      </v>
          </cell>
          <cell r="H57">
            <v>15000</v>
          </cell>
          <cell r="J57" t="str">
            <v>?</v>
          </cell>
          <cell r="K57" t="str">
            <v>no</v>
          </cell>
          <cell r="L57" t="str">
            <v>no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?</v>
          </cell>
          <cell r="Q57" t="str">
            <v>?</v>
          </cell>
          <cell r="V57" t="str">
            <v>no</v>
          </cell>
          <cell r="W57" t="str">
            <v>no</v>
          </cell>
          <cell r="X57" t="str">
            <v/>
          </cell>
          <cell r="Y57" t="str">
            <v/>
          </cell>
          <cell r="Z57" t="str">
            <v/>
          </cell>
          <cell r="AD57" t="str">
            <v>n/a</v>
          </cell>
          <cell r="AE57" t="str">
            <v>Possibly nesting habitat for bumble bees</v>
          </cell>
        </row>
        <row r="58">
          <cell r="B58" t="str">
            <v>Bluestem, Little</v>
          </cell>
          <cell r="C58" t="str">
            <v>Schizachyrium scoparium</v>
          </cell>
          <cell r="D58" t="str">
            <v>grass</v>
          </cell>
          <cell r="E58" t="str">
            <v>Brown</v>
          </cell>
          <cell r="F58" t="str">
            <v>Aug - Sep</v>
          </cell>
          <cell r="G58" t="str">
            <v>2’-4’</v>
          </cell>
          <cell r="H58">
            <v>8800</v>
          </cell>
          <cell r="J58" t="str">
            <v>?</v>
          </cell>
          <cell r="K58" t="str">
            <v>?</v>
          </cell>
          <cell r="L58" t="str">
            <v>?</v>
          </cell>
          <cell r="M58" t="str">
            <v>?</v>
          </cell>
          <cell r="N58" t="str">
            <v>?</v>
          </cell>
          <cell r="O58" t="str">
            <v>?</v>
          </cell>
          <cell r="P58" t="str">
            <v>?</v>
          </cell>
          <cell r="Q58" t="str">
            <v>?</v>
          </cell>
          <cell r="V58" t="str">
            <v>no</v>
          </cell>
          <cell r="W58" t="str">
            <v>no</v>
          </cell>
          <cell r="X58" t="str">
            <v/>
          </cell>
          <cell r="Z58" t="str">
            <v>Late</v>
          </cell>
          <cell r="AD58" t="str">
            <v>n/a</v>
          </cell>
        </row>
        <row r="59">
          <cell r="B59" t="str">
            <v>Boneset</v>
          </cell>
          <cell r="C59" t="str">
            <v>Eupatorium perfoliatum</v>
          </cell>
          <cell r="D59" t="str">
            <v>forb</v>
          </cell>
          <cell r="E59" t="str">
            <v>White</v>
          </cell>
          <cell r="F59" t="str">
            <v>Jul - Sep</v>
          </cell>
          <cell r="G59" t="str">
            <v xml:space="preserve">48"      </v>
          </cell>
          <cell r="H59">
            <v>160000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no</v>
          </cell>
          <cell r="N59" t="str">
            <v>no</v>
          </cell>
          <cell r="O59" t="str">
            <v>no</v>
          </cell>
          <cell r="P59" t="str">
            <v>X</v>
          </cell>
          <cell r="Q59" t="str">
            <v>no</v>
          </cell>
          <cell r="V59" t="str">
            <v>yes</v>
          </cell>
          <cell r="W59" t="str">
            <v>yes</v>
          </cell>
          <cell r="X59" t="str">
            <v/>
          </cell>
          <cell r="Y59" t="str">
            <v>Mid</v>
          </cell>
          <cell r="Z59" t="str">
            <v>Late</v>
          </cell>
          <cell r="AC59" t="str">
            <v>X</v>
          </cell>
          <cell r="AD59" t="str">
            <v>Very attractive</v>
          </cell>
        </row>
        <row r="60">
          <cell r="B60" t="str">
            <v>Boneset, False</v>
          </cell>
          <cell r="C60" t="str">
            <v>Brickellia eupatoroides</v>
          </cell>
          <cell r="D60" t="str">
            <v>forb</v>
          </cell>
          <cell r="E60" t="str">
            <v>White</v>
          </cell>
          <cell r="F60" t="str">
            <v>Aug - Oct</v>
          </cell>
          <cell r="G60" t="str">
            <v>?</v>
          </cell>
          <cell r="J60" t="str">
            <v>?</v>
          </cell>
          <cell r="K60" t="str">
            <v>?</v>
          </cell>
          <cell r="L60" t="str">
            <v>?</v>
          </cell>
          <cell r="M60" t="str">
            <v>?</v>
          </cell>
          <cell r="N60" t="str">
            <v>?</v>
          </cell>
          <cell r="O60" t="str">
            <v>?</v>
          </cell>
          <cell r="P60" t="str">
            <v>?</v>
          </cell>
          <cell r="Q60" t="str">
            <v>?</v>
          </cell>
          <cell r="V60" t="str">
            <v>no</v>
          </cell>
          <cell r="W60" t="str">
            <v>no</v>
          </cell>
          <cell r="X60" t="str">
            <v/>
          </cell>
          <cell r="Y60" t="str">
            <v/>
          </cell>
          <cell r="Z60" t="str">
            <v>Late</v>
          </cell>
          <cell r="AC60" t="str">
            <v>X</v>
          </cell>
          <cell r="AD60" t="str">
            <v>Moderately attractive</v>
          </cell>
        </row>
        <row r="61">
          <cell r="B61" t="str">
            <v>Boneset, False</v>
          </cell>
          <cell r="C61" t="str">
            <v>Kuhnia eupatorioides v. corymbulosa</v>
          </cell>
          <cell r="D61" t="str">
            <v>forb</v>
          </cell>
          <cell r="E61" t="str">
            <v>White</v>
          </cell>
          <cell r="F61" t="str">
            <v>Aug - Oct</v>
          </cell>
          <cell r="G61" t="str">
            <v>1’-4’</v>
          </cell>
          <cell r="H61">
            <v>29500</v>
          </cell>
          <cell r="J61" t="str">
            <v>?</v>
          </cell>
          <cell r="K61" t="str">
            <v>?</v>
          </cell>
          <cell r="L61" t="str">
            <v>?</v>
          </cell>
          <cell r="M61" t="str">
            <v>?</v>
          </cell>
          <cell r="N61" t="str">
            <v>?</v>
          </cell>
          <cell r="O61" t="str">
            <v>?</v>
          </cell>
          <cell r="P61" t="str">
            <v>?</v>
          </cell>
          <cell r="Q61" t="str">
            <v>?</v>
          </cell>
          <cell r="V61" t="str">
            <v>no</v>
          </cell>
          <cell r="W61" t="str">
            <v>no</v>
          </cell>
          <cell r="X61" t="str">
            <v/>
          </cell>
          <cell r="Z61" t="str">
            <v>Late</v>
          </cell>
          <cell r="AC61" t="str">
            <v>X</v>
          </cell>
          <cell r="AD61" t="str">
            <v>Moderately attractive</v>
          </cell>
        </row>
        <row r="62">
          <cell r="B62" t="str">
            <v>Boneset, Late</v>
          </cell>
          <cell r="C62" t="str">
            <v>Eupatorium serotinum</v>
          </cell>
          <cell r="D62" t="str">
            <v>forb</v>
          </cell>
          <cell r="E62" t="str">
            <v>White</v>
          </cell>
          <cell r="F62" t="str">
            <v>Jul - Oct</v>
          </cell>
          <cell r="G62" t="str">
            <v>48"</v>
          </cell>
          <cell r="H62">
            <v>60500</v>
          </cell>
          <cell r="J62" t="str">
            <v>?</v>
          </cell>
          <cell r="K62" t="str">
            <v>no</v>
          </cell>
          <cell r="L62" t="str">
            <v>no</v>
          </cell>
          <cell r="M62" t="str">
            <v>no</v>
          </cell>
          <cell r="N62" t="str">
            <v>no</v>
          </cell>
          <cell r="O62" t="str">
            <v>no</v>
          </cell>
          <cell r="P62" t="str">
            <v>?</v>
          </cell>
          <cell r="Q62" t="str">
            <v>?</v>
          </cell>
          <cell r="V62" t="str">
            <v>no</v>
          </cell>
          <cell r="W62" t="str">
            <v>no</v>
          </cell>
          <cell r="Y62" t="str">
            <v>Mid</v>
          </cell>
          <cell r="Z62" t="str">
            <v>Late</v>
          </cell>
          <cell r="AC62" t="str">
            <v>X</v>
          </cell>
          <cell r="AD62" t="str">
            <v>Very attractive</v>
          </cell>
        </row>
        <row r="63">
          <cell r="B63" t="str">
            <v>Brome, Fringed</v>
          </cell>
          <cell r="C63" t="str">
            <v>Bromus ciliatus</v>
          </cell>
          <cell r="D63" t="str">
            <v>sedge/rush/grass</v>
          </cell>
          <cell r="E63" t="str">
            <v xml:space="preserve">   </v>
          </cell>
          <cell r="F63" t="str">
            <v xml:space="preserve"> - </v>
          </cell>
          <cell r="G63" t="str">
            <v xml:space="preserve">48"      </v>
          </cell>
          <cell r="H63">
            <v>10000</v>
          </cell>
          <cell r="J63" t="str">
            <v>?</v>
          </cell>
          <cell r="K63" t="str">
            <v>X</v>
          </cell>
          <cell r="L63" t="str">
            <v>X</v>
          </cell>
          <cell r="M63" t="str">
            <v>no</v>
          </cell>
          <cell r="N63" t="str">
            <v>no</v>
          </cell>
          <cell r="O63" t="str">
            <v>no</v>
          </cell>
          <cell r="P63" t="str">
            <v>?</v>
          </cell>
          <cell r="Q63" t="str">
            <v>?</v>
          </cell>
          <cell r="V63" t="str">
            <v>no</v>
          </cell>
          <cell r="W63" t="str">
            <v>no</v>
          </cell>
          <cell r="X63" t="str">
            <v/>
          </cell>
          <cell r="Y63" t="str">
            <v/>
          </cell>
          <cell r="Z63" t="str">
            <v/>
          </cell>
          <cell r="AD63" t="str">
            <v>n/a</v>
          </cell>
        </row>
        <row r="64">
          <cell r="B64" t="str">
            <v>Brome, Tall</v>
          </cell>
          <cell r="C64" t="str">
            <v>Bromus latiglumis</v>
          </cell>
          <cell r="D64" t="str">
            <v>sedge/rush/grass</v>
          </cell>
          <cell r="E64" t="str">
            <v>?</v>
          </cell>
          <cell r="F64" t="str">
            <v>?</v>
          </cell>
          <cell r="G64" t="str">
            <v>?</v>
          </cell>
          <cell r="J64" t="str">
            <v>?</v>
          </cell>
          <cell r="K64" t="str">
            <v>?</v>
          </cell>
          <cell r="L64" t="str">
            <v>?</v>
          </cell>
          <cell r="M64" t="str">
            <v>?</v>
          </cell>
          <cell r="N64" t="str">
            <v>?</v>
          </cell>
          <cell r="O64" t="str">
            <v>?</v>
          </cell>
          <cell r="P64" t="str">
            <v>?</v>
          </cell>
          <cell r="Q64" t="str">
            <v>?</v>
          </cell>
          <cell r="V64" t="str">
            <v>no</v>
          </cell>
          <cell r="W64" t="str">
            <v>no</v>
          </cell>
          <cell r="X64" t="str">
            <v/>
          </cell>
          <cell r="Y64" t="str">
            <v/>
          </cell>
          <cell r="Z64" t="str">
            <v/>
          </cell>
          <cell r="AD64" t="str">
            <v>n/a</v>
          </cell>
        </row>
        <row r="65">
          <cell r="B65" t="str">
            <v>Brome, Woodland</v>
          </cell>
          <cell r="C65" t="str">
            <v>Bromus pubescens</v>
          </cell>
          <cell r="D65" t="str">
            <v>sedge/rush/grass</v>
          </cell>
          <cell r="E65" t="str">
            <v>Brown</v>
          </cell>
          <cell r="F65" t="str">
            <v>Jun-Jul</v>
          </cell>
          <cell r="G65" t="str">
            <v>2’-4’</v>
          </cell>
          <cell r="H65">
            <v>7188</v>
          </cell>
          <cell r="J65" t="str">
            <v>?</v>
          </cell>
          <cell r="K65" t="str">
            <v>?</v>
          </cell>
          <cell r="L65" t="str">
            <v>?</v>
          </cell>
          <cell r="M65" t="str">
            <v>?</v>
          </cell>
          <cell r="N65" t="str">
            <v>?</v>
          </cell>
          <cell r="O65" t="str">
            <v>?</v>
          </cell>
          <cell r="P65" t="str">
            <v>?</v>
          </cell>
          <cell r="Q65" t="str">
            <v>?</v>
          </cell>
          <cell r="V65" t="str">
            <v>no</v>
          </cell>
          <cell r="W65" t="str">
            <v>no</v>
          </cell>
          <cell r="X65" t="str">
            <v>Early</v>
          </cell>
          <cell r="Y65" t="str">
            <v>Mid</v>
          </cell>
          <cell r="Z65" t="str">
            <v/>
          </cell>
          <cell r="AD65" t="str">
            <v>n/a</v>
          </cell>
        </row>
        <row r="66">
          <cell r="B66" t="str">
            <v>Broom Sedge</v>
          </cell>
          <cell r="C66" t="str">
            <v>Andropogon virginicus</v>
          </cell>
          <cell r="D66" t="str">
            <v>sedge/rush/grass</v>
          </cell>
          <cell r="E66" t="str">
            <v>Brown</v>
          </cell>
          <cell r="F66" t="str">
            <v>Aug-Sep</v>
          </cell>
          <cell r="G66" t="str">
            <v>2’-4’</v>
          </cell>
          <cell r="H66">
            <v>15625</v>
          </cell>
          <cell r="J66" t="str">
            <v>?</v>
          </cell>
          <cell r="K66" t="str">
            <v>?</v>
          </cell>
          <cell r="L66" t="str">
            <v>?</v>
          </cell>
          <cell r="M66" t="str">
            <v>?</v>
          </cell>
          <cell r="N66" t="str">
            <v>?</v>
          </cell>
          <cell r="O66" t="str">
            <v>?</v>
          </cell>
          <cell r="P66" t="str">
            <v>?</v>
          </cell>
          <cell r="Q66" t="str">
            <v>?</v>
          </cell>
          <cell r="V66" t="str">
            <v>no</v>
          </cell>
          <cell r="W66" t="str">
            <v>no</v>
          </cell>
          <cell r="X66" t="str">
            <v/>
          </cell>
          <cell r="Z66" t="str">
            <v>Late</v>
          </cell>
          <cell r="AD66" t="str">
            <v>n/a</v>
          </cell>
          <cell r="AE66" t="str">
            <v>Possibly nesting habitat for bumble bees</v>
          </cell>
        </row>
        <row r="67">
          <cell r="B67" t="str">
            <v>Brown-eyed Susan</v>
          </cell>
          <cell r="C67" t="str">
            <v>Rudbeckia triloba</v>
          </cell>
          <cell r="D67" t="str">
            <v>forb</v>
          </cell>
          <cell r="E67" t="str">
            <v>Yellow</v>
          </cell>
          <cell r="F67" t="str">
            <v>Jul - Oct</v>
          </cell>
          <cell r="G67" t="str">
            <v xml:space="preserve">60"      </v>
          </cell>
          <cell r="H67">
            <v>34000</v>
          </cell>
          <cell r="J67" t="str">
            <v>?</v>
          </cell>
          <cell r="K67" t="str">
            <v>no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no</v>
          </cell>
          <cell r="P67" t="str">
            <v>?</v>
          </cell>
          <cell r="Q67" t="str">
            <v>?</v>
          </cell>
          <cell r="V67" t="str">
            <v>no</v>
          </cell>
          <cell r="W67" t="str">
            <v>no</v>
          </cell>
          <cell r="X67" t="str">
            <v/>
          </cell>
          <cell r="Y67" t="str">
            <v>Mid</v>
          </cell>
          <cell r="Z67" t="str">
            <v>Late</v>
          </cell>
          <cell r="AC67" t="str">
            <v>X</v>
          </cell>
          <cell r="AD67" t="str">
            <v>Moderately attractive</v>
          </cell>
        </row>
        <row r="68">
          <cell r="B68" t="str">
            <v>Bulrush, Dark-green</v>
          </cell>
          <cell r="C68" t="str">
            <v>Scirpus atrovirens</v>
          </cell>
          <cell r="D68" t="str">
            <v>sedge/rush/grass</v>
          </cell>
          <cell r="E68" t="str">
            <v xml:space="preserve">   </v>
          </cell>
          <cell r="F68" t="str">
            <v xml:space="preserve"> - </v>
          </cell>
          <cell r="G68" t="str">
            <v xml:space="preserve">60"      </v>
          </cell>
          <cell r="H68">
            <v>460000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no</v>
          </cell>
          <cell r="N68" t="str">
            <v>no</v>
          </cell>
          <cell r="O68" t="str">
            <v>no</v>
          </cell>
          <cell r="P68" t="str">
            <v>X</v>
          </cell>
          <cell r="Q68" t="str">
            <v>X</v>
          </cell>
          <cell r="V68" t="str">
            <v>no</v>
          </cell>
          <cell r="W68" t="str">
            <v>no</v>
          </cell>
          <cell r="X68" t="str">
            <v/>
          </cell>
          <cell r="Y68" t="str">
            <v/>
          </cell>
          <cell r="Z68" t="str">
            <v/>
          </cell>
          <cell r="AD68" t="str">
            <v>n/a</v>
          </cell>
        </row>
        <row r="69">
          <cell r="B69" t="str">
            <v>Bulrush, Great</v>
          </cell>
          <cell r="C69" t="str">
            <v>Scirpus validus</v>
          </cell>
          <cell r="D69" t="str">
            <v>sedge/rush/grass</v>
          </cell>
          <cell r="E69" t="str">
            <v xml:space="preserve">   </v>
          </cell>
          <cell r="F69" t="str">
            <v xml:space="preserve"> - </v>
          </cell>
          <cell r="G69" t="str">
            <v xml:space="preserve">72"      </v>
          </cell>
          <cell r="H69">
            <v>31000</v>
          </cell>
          <cell r="J69" t="str">
            <v>?</v>
          </cell>
          <cell r="K69" t="str">
            <v>X</v>
          </cell>
          <cell r="L69" t="str">
            <v>X</v>
          </cell>
          <cell r="M69" t="str">
            <v>no</v>
          </cell>
          <cell r="N69" t="str">
            <v>no</v>
          </cell>
          <cell r="O69" t="str">
            <v>no</v>
          </cell>
          <cell r="P69" t="str">
            <v>?</v>
          </cell>
          <cell r="Q69" t="str">
            <v>?</v>
          </cell>
          <cell r="V69" t="str">
            <v>no</v>
          </cell>
          <cell r="W69" t="str">
            <v>no</v>
          </cell>
          <cell r="X69" t="str">
            <v/>
          </cell>
          <cell r="Y69" t="str">
            <v/>
          </cell>
          <cell r="Z69" t="str">
            <v/>
          </cell>
          <cell r="AD69" t="str">
            <v>n/a</v>
          </cell>
        </row>
        <row r="70">
          <cell r="B70" t="str">
            <v>Bulrush, Hardstem</v>
          </cell>
          <cell r="C70" t="str">
            <v>Scirpus acutus</v>
          </cell>
          <cell r="D70" t="str">
            <v>sedge/rush/grass</v>
          </cell>
          <cell r="E70" t="str">
            <v xml:space="preserve">   </v>
          </cell>
          <cell r="F70" t="str">
            <v xml:space="preserve"> - </v>
          </cell>
          <cell r="G70" t="str">
            <v xml:space="preserve">72"      </v>
          </cell>
          <cell r="H70">
            <v>20000</v>
          </cell>
          <cell r="J70" t="str">
            <v>?</v>
          </cell>
          <cell r="K70" t="str">
            <v>X</v>
          </cell>
          <cell r="L70" t="str">
            <v>X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?</v>
          </cell>
          <cell r="Q70" t="str">
            <v>?</v>
          </cell>
          <cell r="V70" t="str">
            <v>no</v>
          </cell>
          <cell r="W70" t="str">
            <v>no</v>
          </cell>
          <cell r="X70" t="str">
            <v/>
          </cell>
          <cell r="Y70" t="str">
            <v/>
          </cell>
          <cell r="Z70" t="str">
            <v/>
          </cell>
          <cell r="AD70" t="str">
            <v>n/a</v>
          </cell>
        </row>
        <row r="71">
          <cell r="B71" t="str">
            <v>Bulrush, Reddish</v>
          </cell>
          <cell r="C71" t="str">
            <v>Scirpus pendulus</v>
          </cell>
          <cell r="D71" t="str">
            <v>sedge/rush/grass</v>
          </cell>
          <cell r="E71" t="str">
            <v>Brown</v>
          </cell>
          <cell r="F71" t="str">
            <v>May-Jun</v>
          </cell>
          <cell r="G71" t="str">
            <v>2’-4’</v>
          </cell>
          <cell r="H71">
            <v>378125</v>
          </cell>
          <cell r="J71" t="str">
            <v>?</v>
          </cell>
          <cell r="K71" t="str">
            <v>?</v>
          </cell>
          <cell r="L71" t="str">
            <v>?</v>
          </cell>
          <cell r="M71" t="str">
            <v>?</v>
          </cell>
          <cell r="N71" t="str">
            <v>?</v>
          </cell>
          <cell r="O71" t="str">
            <v>?</v>
          </cell>
          <cell r="P71" t="str">
            <v>X</v>
          </cell>
          <cell r="Q71" t="str">
            <v>X</v>
          </cell>
          <cell r="V71" t="str">
            <v>no</v>
          </cell>
          <cell r="W71" t="str">
            <v>no</v>
          </cell>
          <cell r="X71" t="str">
            <v>Early</v>
          </cell>
          <cell r="Y71" t="str">
            <v>Mid</v>
          </cell>
          <cell r="Z71" t="str">
            <v/>
          </cell>
          <cell r="AD71" t="str">
            <v>n/a</v>
          </cell>
        </row>
        <row r="72">
          <cell r="B72" t="str">
            <v>Bulrush, River</v>
          </cell>
          <cell r="C72" t="str">
            <v>Scirpus fluviatilis</v>
          </cell>
          <cell r="D72" t="str">
            <v>sedge/rush/grass</v>
          </cell>
          <cell r="E72" t="str">
            <v xml:space="preserve">   </v>
          </cell>
          <cell r="F72" t="str">
            <v xml:space="preserve"> - </v>
          </cell>
          <cell r="G72" t="str">
            <v xml:space="preserve">72"      </v>
          </cell>
          <cell r="H72">
            <v>4300</v>
          </cell>
          <cell r="J72" t="str">
            <v>?</v>
          </cell>
          <cell r="K72" t="str">
            <v>X</v>
          </cell>
          <cell r="L72" t="str">
            <v>X</v>
          </cell>
          <cell r="M72" t="str">
            <v>no</v>
          </cell>
          <cell r="N72" t="str">
            <v>no</v>
          </cell>
          <cell r="O72" t="str">
            <v>no</v>
          </cell>
          <cell r="P72" t="str">
            <v>?</v>
          </cell>
          <cell r="Q72" t="str">
            <v>?</v>
          </cell>
          <cell r="V72" t="str">
            <v>no</v>
          </cell>
          <cell r="W72" t="str">
            <v>no</v>
          </cell>
          <cell r="X72" t="str">
            <v/>
          </cell>
          <cell r="Y72" t="str">
            <v/>
          </cell>
          <cell r="Z72" t="str">
            <v/>
          </cell>
          <cell r="AD72" t="str">
            <v>n/a</v>
          </cell>
        </row>
        <row r="73">
          <cell r="B73" t="str">
            <v>Bundle Flower, Illinois</v>
          </cell>
          <cell r="C73" t="str">
            <v>Desmanthus illinoensis</v>
          </cell>
          <cell r="D73" t="str">
            <v>legume</v>
          </cell>
          <cell r="E73" t="str">
            <v>Yellow</v>
          </cell>
          <cell r="F73" t="str">
            <v>Jul - Aug</v>
          </cell>
          <cell r="G73" t="str">
            <v xml:space="preserve">60"      </v>
          </cell>
          <cell r="H73">
            <v>4200</v>
          </cell>
          <cell r="J73" t="str">
            <v>no</v>
          </cell>
          <cell r="K73" t="str">
            <v>no</v>
          </cell>
          <cell r="L73" t="str">
            <v>no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no</v>
          </cell>
          <cell r="Q73" t="str">
            <v>no</v>
          </cell>
          <cell r="V73" t="str">
            <v>yes</v>
          </cell>
          <cell r="W73" t="str">
            <v>yes</v>
          </cell>
          <cell r="X73" t="str">
            <v/>
          </cell>
          <cell r="Y73" t="str">
            <v>Mid</v>
          </cell>
          <cell r="Z73" t="str">
            <v>Late</v>
          </cell>
          <cell r="AC73" t="str">
            <v xml:space="preserve"> </v>
          </cell>
          <cell r="AD73" t="str">
            <v>Low attraction</v>
          </cell>
        </row>
        <row r="74">
          <cell r="B74" t="str">
            <v>Bur Marigold, Nodding</v>
          </cell>
          <cell r="C74" t="str">
            <v>Bidens cernua</v>
          </cell>
          <cell r="D74" t="str">
            <v>forb</v>
          </cell>
          <cell r="E74" t="str">
            <v>Yellow</v>
          </cell>
          <cell r="F74" t="str">
            <v>Jun - Oct</v>
          </cell>
          <cell r="G74" t="str">
            <v xml:space="preserve">36"      </v>
          </cell>
          <cell r="H74">
            <v>21000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no</v>
          </cell>
          <cell r="N74" t="str">
            <v>no</v>
          </cell>
          <cell r="O74" t="str">
            <v>no</v>
          </cell>
          <cell r="P74" t="str">
            <v>no</v>
          </cell>
          <cell r="Q74" t="str">
            <v>no</v>
          </cell>
          <cell r="V74" t="str">
            <v>yes</v>
          </cell>
          <cell r="W74" t="str">
            <v>no</v>
          </cell>
          <cell r="X74" t="str">
            <v>Early</v>
          </cell>
          <cell r="Y74" t="str">
            <v>Mid</v>
          </cell>
          <cell r="Z74" t="str">
            <v>Late</v>
          </cell>
          <cell r="AC74" t="str">
            <v>X</v>
          </cell>
          <cell r="AD74" t="str">
            <v>Moderately attractive</v>
          </cell>
        </row>
        <row r="75">
          <cell r="B75" t="str">
            <v>Bur Reed, American</v>
          </cell>
          <cell r="C75" t="str">
            <v>Sparganium americanum</v>
          </cell>
          <cell r="D75" t="str">
            <v>forb</v>
          </cell>
          <cell r="E75" t="str">
            <v>Green</v>
          </cell>
          <cell r="F75" t="str">
            <v>Jun - Aug</v>
          </cell>
          <cell r="G75" t="str">
            <v>2’-5’</v>
          </cell>
          <cell r="H75">
            <v>975</v>
          </cell>
          <cell r="J75" t="str">
            <v>?</v>
          </cell>
          <cell r="K75" t="str">
            <v>?</v>
          </cell>
          <cell r="L75" t="str">
            <v>?</v>
          </cell>
          <cell r="M75" t="str">
            <v>?</v>
          </cell>
          <cell r="N75" t="str">
            <v>?</v>
          </cell>
          <cell r="O75" t="str">
            <v>?</v>
          </cell>
          <cell r="P75" t="str">
            <v>?</v>
          </cell>
          <cell r="Q75" t="str">
            <v>?</v>
          </cell>
          <cell r="V75" t="str">
            <v>no</v>
          </cell>
          <cell r="W75" t="str">
            <v>no</v>
          </cell>
          <cell r="X75" t="str">
            <v>Early</v>
          </cell>
          <cell r="Y75" t="str">
            <v>Mid</v>
          </cell>
          <cell r="Z75" t="str">
            <v/>
          </cell>
          <cell r="AD75" t="str">
            <v>unknown</v>
          </cell>
        </row>
        <row r="76">
          <cell r="B76" t="str">
            <v>Bur Reed, Branched</v>
          </cell>
          <cell r="C76" t="str">
            <v>Sparganium androcladum</v>
          </cell>
          <cell r="D76" t="str">
            <v>forb</v>
          </cell>
          <cell r="E76" t="str">
            <v>Green</v>
          </cell>
          <cell r="F76" t="str">
            <v>Jun - Jul</v>
          </cell>
          <cell r="G76" t="str">
            <v>24"</v>
          </cell>
          <cell r="J76" t="str">
            <v>?</v>
          </cell>
          <cell r="K76" t="str">
            <v>?</v>
          </cell>
          <cell r="L76" t="str">
            <v>?</v>
          </cell>
          <cell r="M76" t="str">
            <v>?</v>
          </cell>
          <cell r="N76" t="str">
            <v>?</v>
          </cell>
          <cell r="O76" t="str">
            <v>?</v>
          </cell>
          <cell r="P76" t="str">
            <v>?</v>
          </cell>
          <cell r="Q76" t="str">
            <v>?</v>
          </cell>
          <cell r="V76" t="str">
            <v>no</v>
          </cell>
          <cell r="W76" t="str">
            <v>no</v>
          </cell>
          <cell r="X76" t="str">
            <v>Early</v>
          </cell>
          <cell r="Y76" t="str">
            <v>Mid</v>
          </cell>
          <cell r="Z76" t="str">
            <v/>
          </cell>
          <cell r="AD76" t="str">
            <v>unknown</v>
          </cell>
        </row>
        <row r="77">
          <cell r="B77" t="str">
            <v>Bur Reed, Great</v>
          </cell>
          <cell r="C77" t="str">
            <v>Sparganium eurycarpum</v>
          </cell>
          <cell r="D77" t="str">
            <v>forb</v>
          </cell>
          <cell r="E77" t="str">
            <v>Green</v>
          </cell>
          <cell r="F77" t="str">
            <v>Jun - Aug</v>
          </cell>
          <cell r="G77" t="str">
            <v xml:space="preserve">48"      </v>
          </cell>
          <cell r="H77">
            <v>500</v>
          </cell>
          <cell r="J77" t="str">
            <v>?</v>
          </cell>
          <cell r="K77" t="str">
            <v>X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?</v>
          </cell>
          <cell r="Q77" t="str">
            <v>?</v>
          </cell>
          <cell r="V77" t="str">
            <v>no</v>
          </cell>
          <cell r="W77" t="str">
            <v>no</v>
          </cell>
          <cell r="X77" t="str">
            <v>Early</v>
          </cell>
          <cell r="Y77" t="str">
            <v>Mid</v>
          </cell>
          <cell r="Z77" t="str">
            <v/>
          </cell>
          <cell r="AD77" t="str">
            <v>unknown</v>
          </cell>
        </row>
        <row r="78">
          <cell r="B78" t="str">
            <v>Bush Clover, Round-headed</v>
          </cell>
          <cell r="C78" t="str">
            <v>Lespedeza capitata</v>
          </cell>
          <cell r="D78" t="str">
            <v>legume</v>
          </cell>
          <cell r="E78" t="str">
            <v>Green</v>
          </cell>
          <cell r="F78" t="str">
            <v>Aug - Sep</v>
          </cell>
          <cell r="G78" t="str">
            <v xml:space="preserve">48"      </v>
          </cell>
          <cell r="H78">
            <v>8000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X</v>
          </cell>
          <cell r="N78" t="str">
            <v>X</v>
          </cell>
          <cell r="O78" t="str">
            <v>X</v>
          </cell>
          <cell r="P78" t="str">
            <v>no</v>
          </cell>
          <cell r="Q78" t="str">
            <v>no</v>
          </cell>
          <cell r="V78" t="str">
            <v>yes</v>
          </cell>
          <cell r="W78" t="str">
            <v>yes</v>
          </cell>
          <cell r="X78" t="str">
            <v/>
          </cell>
          <cell r="Z78" t="str">
            <v>Late</v>
          </cell>
          <cell r="AD78" t="str">
            <v>Low attraction</v>
          </cell>
        </row>
        <row r="79">
          <cell r="B79" t="str">
            <v>Buttercup, Early</v>
          </cell>
          <cell r="C79" t="str">
            <v>Ranunculus fascicularis</v>
          </cell>
          <cell r="D79" t="str">
            <v>forb</v>
          </cell>
          <cell r="E79" t="str">
            <v>Yellow</v>
          </cell>
          <cell r="F79" t="str">
            <v>Apr - May</v>
          </cell>
          <cell r="G79" t="str">
            <v xml:space="preserve">2"      </v>
          </cell>
          <cell r="H79">
            <v>10000</v>
          </cell>
          <cell r="J79" t="str">
            <v>no</v>
          </cell>
          <cell r="K79" t="str">
            <v>no</v>
          </cell>
          <cell r="L79" t="str">
            <v>no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?</v>
          </cell>
          <cell r="Q79" t="str">
            <v>?</v>
          </cell>
          <cell r="V79" t="str">
            <v>no</v>
          </cell>
          <cell r="W79" t="str">
            <v>no</v>
          </cell>
          <cell r="X79" t="str">
            <v>Early</v>
          </cell>
          <cell r="AC79" t="str">
            <v>X</v>
          </cell>
          <cell r="AD79" t="str">
            <v>Very attractive</v>
          </cell>
        </row>
        <row r="80">
          <cell r="B80" t="str">
            <v>Butterfly Weed</v>
          </cell>
          <cell r="C80" t="str">
            <v>Asclepias tuberosa</v>
          </cell>
          <cell r="D80" t="str">
            <v>forb</v>
          </cell>
          <cell r="E80" t="str">
            <v>Orange</v>
          </cell>
          <cell r="F80" t="str">
            <v>Jun - Aug</v>
          </cell>
          <cell r="G80" t="str">
            <v xml:space="preserve">24"      </v>
          </cell>
          <cell r="H80">
            <v>4300</v>
          </cell>
          <cell r="J80" t="str">
            <v>no</v>
          </cell>
          <cell r="K80" t="str">
            <v>no</v>
          </cell>
          <cell r="L80" t="str">
            <v>no</v>
          </cell>
          <cell r="M80" t="str">
            <v>X</v>
          </cell>
          <cell r="N80" t="str">
            <v>X</v>
          </cell>
          <cell r="O80" t="str">
            <v>X</v>
          </cell>
          <cell r="P80" t="str">
            <v>no</v>
          </cell>
          <cell r="Q80" t="str">
            <v>no</v>
          </cell>
          <cell r="V80" t="str">
            <v>yes</v>
          </cell>
          <cell r="W80" t="str">
            <v>yes</v>
          </cell>
          <cell r="X80" t="str">
            <v>Early</v>
          </cell>
          <cell r="Y80" t="str">
            <v>Mid</v>
          </cell>
          <cell r="Z80" t="str">
            <v>Late</v>
          </cell>
          <cell r="AC80" t="str">
            <v>X</v>
          </cell>
          <cell r="AD80" t="str">
            <v>Very attractive</v>
          </cell>
          <cell r="AE80" t="str">
            <v>Monarch host plant</v>
          </cell>
        </row>
        <row r="81">
          <cell r="B81" t="str">
            <v>Campion, Starry</v>
          </cell>
          <cell r="C81" t="str">
            <v>Silene stellata</v>
          </cell>
          <cell r="D81" t="str">
            <v>forb</v>
          </cell>
          <cell r="E81" t="str">
            <v>White</v>
          </cell>
          <cell r="F81" t="str">
            <v>Jul - Oct</v>
          </cell>
          <cell r="G81" t="str">
            <v xml:space="preserve">36"      </v>
          </cell>
          <cell r="H81">
            <v>30000</v>
          </cell>
          <cell r="J81" t="str">
            <v>?</v>
          </cell>
          <cell r="K81" t="str">
            <v>no</v>
          </cell>
          <cell r="L81" t="str">
            <v>X</v>
          </cell>
          <cell r="M81" t="str">
            <v>X</v>
          </cell>
          <cell r="N81" t="str">
            <v>X</v>
          </cell>
          <cell r="O81" t="str">
            <v>no</v>
          </cell>
          <cell r="P81" t="str">
            <v>?</v>
          </cell>
          <cell r="Q81" t="str">
            <v>?</v>
          </cell>
          <cell r="V81" t="str">
            <v>no</v>
          </cell>
          <cell r="W81" t="str">
            <v>no</v>
          </cell>
          <cell r="X81" t="str">
            <v/>
          </cell>
          <cell r="Y81" t="str">
            <v>Mid</v>
          </cell>
          <cell r="Z81" t="str">
            <v>Late</v>
          </cell>
          <cell r="AD81" t="str">
            <v>unknown</v>
          </cell>
        </row>
        <row r="82">
          <cell r="B82" t="str">
            <v>Cardinal Flower</v>
          </cell>
          <cell r="C82" t="str">
            <v>Lobelia cardinalis</v>
          </cell>
          <cell r="D82" t="str">
            <v>forb</v>
          </cell>
          <cell r="E82" t="str">
            <v>Red</v>
          </cell>
          <cell r="F82" t="str">
            <v>Jul - Sep</v>
          </cell>
          <cell r="G82" t="str">
            <v xml:space="preserve">48"      </v>
          </cell>
          <cell r="H82">
            <v>400000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no</v>
          </cell>
          <cell r="N82" t="str">
            <v>no</v>
          </cell>
          <cell r="O82" t="str">
            <v>no</v>
          </cell>
          <cell r="P82" t="str">
            <v>no</v>
          </cell>
          <cell r="Q82" t="str">
            <v>no</v>
          </cell>
          <cell r="V82" t="str">
            <v>yes</v>
          </cell>
          <cell r="W82" t="str">
            <v>yes</v>
          </cell>
          <cell r="X82" t="str">
            <v/>
          </cell>
          <cell r="Y82" t="str">
            <v>Mid</v>
          </cell>
          <cell r="Z82" t="str">
            <v>Late</v>
          </cell>
          <cell r="AD82" t="str">
            <v>Low attraction</v>
          </cell>
          <cell r="AE82" t="str">
            <v>attract hummingbirds</v>
          </cell>
        </row>
        <row r="83">
          <cell r="B83" t="str">
            <v>Catchfly, Royal</v>
          </cell>
          <cell r="C83" t="str">
            <v>Silene regia</v>
          </cell>
          <cell r="D83" t="str">
            <v>forb</v>
          </cell>
          <cell r="E83" t="str">
            <v>Red</v>
          </cell>
          <cell r="F83" t="str">
            <v>Jul - Aug</v>
          </cell>
          <cell r="G83" t="str">
            <v xml:space="preserve">48"      </v>
          </cell>
          <cell r="H83">
            <v>23000</v>
          </cell>
          <cell r="J83" t="str">
            <v>no</v>
          </cell>
          <cell r="K83" t="str">
            <v>no</v>
          </cell>
          <cell r="L83" t="str">
            <v>X</v>
          </cell>
          <cell r="M83" t="str">
            <v>X</v>
          </cell>
          <cell r="N83" t="str">
            <v>X</v>
          </cell>
          <cell r="O83" t="str">
            <v>no</v>
          </cell>
          <cell r="P83" t="str">
            <v>no</v>
          </cell>
          <cell r="Q83" t="str">
            <v>no</v>
          </cell>
          <cell r="V83" t="str">
            <v>yes</v>
          </cell>
          <cell r="W83" t="str">
            <v>no</v>
          </cell>
          <cell r="X83" t="str">
            <v/>
          </cell>
          <cell r="Y83" t="str">
            <v>Mid</v>
          </cell>
          <cell r="Z83" t="str">
            <v>Late</v>
          </cell>
          <cell r="AD83" t="str">
            <v>unknown</v>
          </cell>
        </row>
        <row r="84">
          <cell r="B84" t="str">
            <v>Cicely, Sweet</v>
          </cell>
          <cell r="C84" t="str">
            <v>Osmorhiza claytonii</v>
          </cell>
          <cell r="D84" t="str">
            <v>forb</v>
          </cell>
          <cell r="E84" t="str">
            <v>White</v>
          </cell>
          <cell r="F84" t="str">
            <v>May - Jun</v>
          </cell>
          <cell r="G84" t="str">
            <v xml:space="preserve">24"      </v>
          </cell>
          <cell r="H84">
            <v>2500</v>
          </cell>
          <cell r="J84" t="str">
            <v>?</v>
          </cell>
          <cell r="K84" t="str">
            <v>no</v>
          </cell>
          <cell r="L84" t="str">
            <v>X</v>
          </cell>
          <cell r="M84" t="str">
            <v>X</v>
          </cell>
          <cell r="N84" t="str">
            <v>X</v>
          </cell>
          <cell r="O84" t="str">
            <v>no</v>
          </cell>
          <cell r="P84" t="str">
            <v>?</v>
          </cell>
          <cell r="Q84" t="str">
            <v>?</v>
          </cell>
          <cell r="V84" t="str">
            <v>no</v>
          </cell>
          <cell r="W84" t="str">
            <v>no</v>
          </cell>
          <cell r="X84" t="str">
            <v>Early</v>
          </cell>
          <cell r="Y84" t="str">
            <v>Mid</v>
          </cell>
          <cell r="Z84" t="str">
            <v/>
          </cell>
          <cell r="AC84" t="str">
            <v>X</v>
          </cell>
          <cell r="AD84" t="str">
            <v>Very attractive</v>
          </cell>
        </row>
        <row r="85">
          <cell r="B85" t="str">
            <v>Cinquefoil, Prairie</v>
          </cell>
          <cell r="C85" t="str">
            <v>Potentilla arguta</v>
          </cell>
          <cell r="D85" t="str">
            <v>forb</v>
          </cell>
          <cell r="E85" t="str">
            <v>Yellow</v>
          </cell>
          <cell r="F85" t="str">
            <v>Jun - Sep</v>
          </cell>
          <cell r="G85" t="str">
            <v xml:space="preserve">24"      </v>
          </cell>
          <cell r="H85">
            <v>230000</v>
          </cell>
          <cell r="J85" t="str">
            <v>no</v>
          </cell>
          <cell r="K85" t="str">
            <v>no</v>
          </cell>
          <cell r="L85" t="str">
            <v>no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no</v>
          </cell>
          <cell r="Q85" t="str">
            <v>no</v>
          </cell>
          <cell r="V85" t="str">
            <v>yes</v>
          </cell>
          <cell r="W85" t="str">
            <v>no</v>
          </cell>
          <cell r="X85" t="str">
            <v>Early</v>
          </cell>
          <cell r="Y85" t="str">
            <v>Mid</v>
          </cell>
          <cell r="Z85" t="str">
            <v>Late</v>
          </cell>
          <cell r="AD85" t="str">
            <v>unknown</v>
          </cell>
        </row>
        <row r="86">
          <cell r="B86" t="str">
            <v>Cohosh, Blue</v>
          </cell>
          <cell r="C86" t="str">
            <v>Caulophyllum thalictroides</v>
          </cell>
          <cell r="D86" t="str">
            <v>forb</v>
          </cell>
          <cell r="E86" t="str">
            <v>Green</v>
          </cell>
          <cell r="F86" t="str">
            <v>Apr - May</v>
          </cell>
          <cell r="G86" t="str">
            <v xml:space="preserve">24"      </v>
          </cell>
          <cell r="H86">
            <v>70</v>
          </cell>
          <cell r="J86" t="str">
            <v>?</v>
          </cell>
          <cell r="K86" t="str">
            <v>no</v>
          </cell>
          <cell r="L86" t="str">
            <v>X</v>
          </cell>
          <cell r="M86" t="str">
            <v>X</v>
          </cell>
          <cell r="N86" t="str">
            <v>no</v>
          </cell>
          <cell r="O86" t="str">
            <v>no</v>
          </cell>
          <cell r="P86" t="str">
            <v>?</v>
          </cell>
          <cell r="Q86" t="str">
            <v>?</v>
          </cell>
          <cell r="V86" t="str">
            <v>no</v>
          </cell>
          <cell r="W86" t="str">
            <v>no</v>
          </cell>
          <cell r="X86" t="str">
            <v>Early</v>
          </cell>
          <cell r="Y86" t="str">
            <v/>
          </cell>
          <cell r="Z86" t="str">
            <v/>
          </cell>
          <cell r="AC86" t="str">
            <v>X</v>
          </cell>
          <cell r="AD86" t="str">
            <v>Low to moderately attractive</v>
          </cell>
        </row>
        <row r="87">
          <cell r="B87" t="str">
            <v>Columbine</v>
          </cell>
          <cell r="C87" t="str">
            <v>Aquilegia canadensis</v>
          </cell>
          <cell r="D87" t="str">
            <v>forb</v>
          </cell>
          <cell r="E87" t="str">
            <v>Red/Yellow</v>
          </cell>
          <cell r="F87" t="str">
            <v>Apr - Jun</v>
          </cell>
          <cell r="G87" t="str">
            <v xml:space="preserve">24"      </v>
          </cell>
          <cell r="H87">
            <v>38000</v>
          </cell>
          <cell r="J87" t="str">
            <v>?</v>
          </cell>
          <cell r="K87" t="str">
            <v>no</v>
          </cell>
          <cell r="L87" t="str">
            <v>no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?</v>
          </cell>
          <cell r="Q87" t="str">
            <v>?</v>
          </cell>
          <cell r="V87" t="str">
            <v>yes</v>
          </cell>
          <cell r="W87" t="str">
            <v>no</v>
          </cell>
          <cell r="X87" t="str">
            <v>Early</v>
          </cell>
          <cell r="Y87" t="str">
            <v>Mid</v>
          </cell>
          <cell r="Z87" t="str">
            <v/>
          </cell>
          <cell r="AD87" t="str">
            <v>Low attraction</v>
          </cell>
        </row>
        <row r="88">
          <cell r="B88" t="str">
            <v>Columbo, American</v>
          </cell>
          <cell r="C88" t="str">
            <v>Frasera caroliniensis</v>
          </cell>
          <cell r="D88" t="str">
            <v>forb</v>
          </cell>
          <cell r="E88" t="str">
            <v>White</v>
          </cell>
          <cell r="F88" t="str">
            <v>May - Jun</v>
          </cell>
          <cell r="G88" t="str">
            <v xml:space="preserve">72"      </v>
          </cell>
          <cell r="H88">
            <v>3000</v>
          </cell>
          <cell r="J88" t="str">
            <v>?</v>
          </cell>
          <cell r="K88" t="str">
            <v>no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no</v>
          </cell>
          <cell r="P88" t="str">
            <v>?</v>
          </cell>
          <cell r="Q88" t="str">
            <v>?</v>
          </cell>
          <cell r="V88" t="str">
            <v>no</v>
          </cell>
          <cell r="W88" t="str">
            <v>no</v>
          </cell>
          <cell r="X88" t="str">
            <v>Early</v>
          </cell>
          <cell r="Y88" t="str">
            <v>Mid</v>
          </cell>
          <cell r="Z88" t="str">
            <v/>
          </cell>
          <cell r="AD88" t="str">
            <v>unknown</v>
          </cell>
        </row>
        <row r="89">
          <cell r="B89" t="str">
            <v>Compass Plant</v>
          </cell>
          <cell r="C89" t="str">
            <v>Silphium laciniatum</v>
          </cell>
          <cell r="D89" t="str">
            <v>forb</v>
          </cell>
          <cell r="E89" t="str">
            <v>Yellow</v>
          </cell>
          <cell r="F89" t="str">
            <v>Jun - Sep</v>
          </cell>
          <cell r="G89" t="str">
            <v xml:space="preserve">96"      </v>
          </cell>
          <cell r="H89">
            <v>660</v>
          </cell>
          <cell r="J89" t="str">
            <v>no</v>
          </cell>
          <cell r="K89" t="str">
            <v>no</v>
          </cell>
          <cell r="L89" t="str">
            <v>X</v>
          </cell>
          <cell r="M89" t="str">
            <v>X</v>
          </cell>
          <cell r="N89" t="str">
            <v>X</v>
          </cell>
          <cell r="O89" t="str">
            <v>no</v>
          </cell>
          <cell r="P89" t="str">
            <v>no</v>
          </cell>
          <cell r="Q89" t="str">
            <v>no</v>
          </cell>
          <cell r="V89" t="str">
            <v>yes</v>
          </cell>
          <cell r="W89" t="str">
            <v>yes</v>
          </cell>
          <cell r="X89" t="str">
            <v>Early</v>
          </cell>
          <cell r="Y89" t="str">
            <v>Mid</v>
          </cell>
          <cell r="Z89" t="str">
            <v>Late</v>
          </cell>
          <cell r="AC89" t="str">
            <v>X</v>
          </cell>
          <cell r="AD89" t="str">
            <v>Very attractive</v>
          </cell>
        </row>
        <row r="90">
          <cell r="B90" t="str">
            <v>Coneflower, Orange</v>
          </cell>
          <cell r="C90" t="str">
            <v>Rudbeckia fulgida</v>
          </cell>
          <cell r="D90" t="str">
            <v>forb</v>
          </cell>
          <cell r="E90" t="str">
            <v>Orange</v>
          </cell>
          <cell r="F90" t="str">
            <v>Jul - Sep</v>
          </cell>
          <cell r="G90" t="str">
            <v xml:space="preserve">36"      </v>
          </cell>
          <cell r="H90">
            <v>31000</v>
          </cell>
          <cell r="J90" t="str">
            <v>X</v>
          </cell>
          <cell r="K90" t="str">
            <v>X</v>
          </cell>
          <cell r="L90" t="str">
            <v>X</v>
          </cell>
          <cell r="M90" t="str">
            <v>no</v>
          </cell>
          <cell r="N90" t="str">
            <v>no</v>
          </cell>
          <cell r="O90" t="str">
            <v>no</v>
          </cell>
          <cell r="P90" t="str">
            <v>no</v>
          </cell>
          <cell r="Q90" t="str">
            <v>no</v>
          </cell>
          <cell r="V90" t="str">
            <v>yes</v>
          </cell>
          <cell r="W90" t="str">
            <v>no</v>
          </cell>
          <cell r="X90" t="str">
            <v/>
          </cell>
          <cell r="Y90" t="str">
            <v>Mid</v>
          </cell>
          <cell r="Z90" t="str">
            <v>Late</v>
          </cell>
          <cell r="AD90" t="str">
            <v>unknown</v>
          </cell>
        </row>
        <row r="91">
          <cell r="B91" t="str">
            <v>Coneflower, Pale Purple</v>
          </cell>
          <cell r="C91" t="str">
            <v>Echinacea pallida</v>
          </cell>
          <cell r="D91" t="str">
            <v>forb</v>
          </cell>
          <cell r="E91" t="str">
            <v>Lavender</v>
          </cell>
          <cell r="F91" t="str">
            <v>May - Jul</v>
          </cell>
          <cell r="G91" t="str">
            <v xml:space="preserve">36"      </v>
          </cell>
          <cell r="H91">
            <v>5200</v>
          </cell>
          <cell r="J91" t="str">
            <v>no</v>
          </cell>
          <cell r="K91" t="str">
            <v>no</v>
          </cell>
          <cell r="L91" t="str">
            <v>no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no</v>
          </cell>
          <cell r="Q91" t="str">
            <v>no</v>
          </cell>
          <cell r="V91" t="str">
            <v>yes</v>
          </cell>
          <cell r="W91" t="str">
            <v>yes</v>
          </cell>
          <cell r="X91" t="str">
            <v>Early</v>
          </cell>
          <cell r="Y91" t="str">
            <v>Mid</v>
          </cell>
          <cell r="Z91" t="str">
            <v/>
          </cell>
          <cell r="AC91" t="str">
            <v>X</v>
          </cell>
          <cell r="AD91" t="str">
            <v>Very attractive</v>
          </cell>
        </row>
        <row r="92">
          <cell r="B92" t="str">
            <v>Coneflower, Purple</v>
          </cell>
          <cell r="C92" t="str">
            <v>Echinacea purpurea</v>
          </cell>
          <cell r="D92" t="str">
            <v>forb</v>
          </cell>
          <cell r="E92" t="str">
            <v>Purple</v>
          </cell>
          <cell r="F92" t="str">
            <v>Jul - Aug</v>
          </cell>
          <cell r="G92" t="str">
            <v xml:space="preserve">48"      </v>
          </cell>
          <cell r="H92">
            <v>6600</v>
          </cell>
          <cell r="J92" t="str">
            <v>no</v>
          </cell>
          <cell r="K92" t="str">
            <v>no</v>
          </cell>
          <cell r="L92" t="str">
            <v>X</v>
          </cell>
          <cell r="M92" t="str">
            <v>X</v>
          </cell>
          <cell r="N92" t="str">
            <v>X</v>
          </cell>
          <cell r="O92" t="str">
            <v>X</v>
          </cell>
          <cell r="P92" t="str">
            <v>no</v>
          </cell>
          <cell r="Q92" t="str">
            <v>no</v>
          </cell>
          <cell r="V92" t="str">
            <v>yes</v>
          </cell>
          <cell r="W92" t="str">
            <v>yes</v>
          </cell>
          <cell r="X92" t="str">
            <v/>
          </cell>
          <cell r="Y92" t="str">
            <v>Mid</v>
          </cell>
          <cell r="Z92" t="str">
            <v>Late</v>
          </cell>
          <cell r="AC92" t="str">
            <v>X</v>
          </cell>
          <cell r="AD92" t="str">
            <v>Very attractive</v>
          </cell>
        </row>
        <row r="93">
          <cell r="B93" t="str">
            <v>Coneflower, Yellow</v>
          </cell>
          <cell r="C93" t="str">
            <v>Ratibida pinnata</v>
          </cell>
          <cell r="D93" t="str">
            <v>forb</v>
          </cell>
          <cell r="E93" t="str">
            <v>Yellow</v>
          </cell>
          <cell r="F93" t="str">
            <v>Jul - Sep</v>
          </cell>
          <cell r="G93" t="str">
            <v xml:space="preserve">60"      </v>
          </cell>
          <cell r="H93">
            <v>30000</v>
          </cell>
          <cell r="J93" t="str">
            <v>no</v>
          </cell>
          <cell r="K93" t="str">
            <v>no</v>
          </cell>
          <cell r="L93" t="str">
            <v>no</v>
          </cell>
          <cell r="M93" t="str">
            <v>X</v>
          </cell>
          <cell r="N93" t="str">
            <v>X</v>
          </cell>
          <cell r="O93" t="str">
            <v>X</v>
          </cell>
          <cell r="P93" t="str">
            <v>no</v>
          </cell>
          <cell r="Q93" t="str">
            <v>no</v>
          </cell>
          <cell r="V93" t="str">
            <v>yes</v>
          </cell>
          <cell r="W93" t="str">
            <v>yes</v>
          </cell>
          <cell r="X93" t="str">
            <v/>
          </cell>
          <cell r="Y93" t="str">
            <v>Mid</v>
          </cell>
          <cell r="Z93" t="str">
            <v>Late</v>
          </cell>
          <cell r="AC93" t="str">
            <v>X</v>
          </cell>
          <cell r="AD93" t="str">
            <v>Very attractive</v>
          </cell>
        </row>
        <row r="94">
          <cell r="B94" t="str">
            <v>Coreopsis, Prairie</v>
          </cell>
          <cell r="C94" t="str">
            <v>Coreopsis palmata</v>
          </cell>
          <cell r="D94" t="str">
            <v>forb</v>
          </cell>
          <cell r="E94" t="str">
            <v>Yellow</v>
          </cell>
          <cell r="F94" t="str">
            <v>Jun - Aug</v>
          </cell>
          <cell r="G94" t="str">
            <v xml:space="preserve">24"      </v>
          </cell>
          <cell r="H94">
            <v>10000</v>
          </cell>
          <cell r="J94" t="str">
            <v>no</v>
          </cell>
          <cell r="K94" t="str">
            <v>no</v>
          </cell>
          <cell r="L94" t="str">
            <v>no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no</v>
          </cell>
          <cell r="Q94" t="str">
            <v>no</v>
          </cell>
          <cell r="V94" t="str">
            <v>yes</v>
          </cell>
          <cell r="W94" t="str">
            <v>yes</v>
          </cell>
          <cell r="X94" t="str">
            <v>Early</v>
          </cell>
          <cell r="Y94" t="str">
            <v>Mid</v>
          </cell>
          <cell r="Z94" t="str">
            <v>Late</v>
          </cell>
          <cell r="AC94" t="str">
            <v>X</v>
          </cell>
          <cell r="AD94" t="str">
            <v>Very attractive</v>
          </cell>
        </row>
        <row r="95">
          <cell r="B95" t="str">
            <v>Coreopsis, Sand</v>
          </cell>
          <cell r="C95" t="str">
            <v>Coreopsis lanceolata</v>
          </cell>
          <cell r="D95" t="str">
            <v>forb</v>
          </cell>
          <cell r="E95" t="str">
            <v>Yellow</v>
          </cell>
          <cell r="F95" t="str">
            <v>May - Aug</v>
          </cell>
          <cell r="G95" t="str">
            <v xml:space="preserve">24"      </v>
          </cell>
          <cell r="H95">
            <v>20000</v>
          </cell>
          <cell r="J95" t="str">
            <v>no</v>
          </cell>
          <cell r="K95" t="str">
            <v>no</v>
          </cell>
          <cell r="L95" t="str">
            <v>no</v>
          </cell>
          <cell r="M95" t="str">
            <v>no</v>
          </cell>
          <cell r="N95" t="str">
            <v>X</v>
          </cell>
          <cell r="O95" t="str">
            <v>X</v>
          </cell>
          <cell r="P95" t="str">
            <v>no</v>
          </cell>
          <cell r="Q95" t="str">
            <v>no</v>
          </cell>
          <cell r="V95" t="str">
            <v>yes</v>
          </cell>
          <cell r="W95" t="str">
            <v>no</v>
          </cell>
          <cell r="X95" t="str">
            <v>Early</v>
          </cell>
          <cell r="Y95" t="str">
            <v>Mid</v>
          </cell>
          <cell r="Z95" t="str">
            <v>Late</v>
          </cell>
          <cell r="AD95" t="str">
            <v>Low attraction</v>
          </cell>
        </row>
        <row r="96">
          <cell r="B96" t="str">
            <v>Coreopsis, Tall</v>
          </cell>
          <cell r="C96" t="str">
            <v>Coreopsis tripteris</v>
          </cell>
          <cell r="D96" t="str">
            <v>forb</v>
          </cell>
          <cell r="E96" t="str">
            <v>Yellow</v>
          </cell>
          <cell r="F96" t="str">
            <v>Jul - Oct</v>
          </cell>
          <cell r="G96" t="str">
            <v xml:space="preserve">84"      </v>
          </cell>
          <cell r="H96">
            <v>14000</v>
          </cell>
          <cell r="J96" t="str">
            <v>no</v>
          </cell>
          <cell r="K96" t="str">
            <v>no</v>
          </cell>
          <cell r="L96" t="str">
            <v>X</v>
          </cell>
          <cell r="M96" t="str">
            <v>X</v>
          </cell>
          <cell r="N96" t="str">
            <v>X</v>
          </cell>
          <cell r="O96" t="str">
            <v>no</v>
          </cell>
          <cell r="P96" t="str">
            <v>no</v>
          </cell>
          <cell r="Q96" t="str">
            <v>no</v>
          </cell>
          <cell r="V96" t="str">
            <v>yes</v>
          </cell>
          <cell r="W96" t="str">
            <v>yes</v>
          </cell>
          <cell r="X96" t="str">
            <v/>
          </cell>
          <cell r="Y96" t="str">
            <v>Mid</v>
          </cell>
          <cell r="Z96" t="str">
            <v>Late</v>
          </cell>
          <cell r="AC96" t="str">
            <v>X</v>
          </cell>
          <cell r="AD96" t="str">
            <v>Moderately attractive</v>
          </cell>
        </row>
        <row r="97">
          <cell r="B97" t="str">
            <v>Cowbane</v>
          </cell>
          <cell r="C97" t="str">
            <v>Oxypolis rigidior</v>
          </cell>
          <cell r="D97" t="str">
            <v>forb</v>
          </cell>
          <cell r="E97" t="str">
            <v>White</v>
          </cell>
          <cell r="F97" t="str">
            <v>Jul - Sep</v>
          </cell>
          <cell r="G97" t="str">
            <v xml:space="preserve">60"      </v>
          </cell>
          <cell r="H97">
            <v>14600</v>
          </cell>
          <cell r="J97" t="str">
            <v>X</v>
          </cell>
          <cell r="K97" t="str">
            <v>X</v>
          </cell>
          <cell r="L97" t="str">
            <v>X</v>
          </cell>
          <cell r="M97" t="str">
            <v>no</v>
          </cell>
          <cell r="N97" t="str">
            <v>no</v>
          </cell>
          <cell r="O97" t="str">
            <v>no</v>
          </cell>
          <cell r="P97" t="str">
            <v>no</v>
          </cell>
          <cell r="Q97" t="str">
            <v>no</v>
          </cell>
          <cell r="V97" t="str">
            <v>no</v>
          </cell>
          <cell r="W97" t="str">
            <v>no</v>
          </cell>
          <cell r="X97" t="str">
            <v/>
          </cell>
          <cell r="Y97" t="str">
            <v>Mid</v>
          </cell>
          <cell r="Z97" t="str">
            <v>Late</v>
          </cell>
          <cell r="AD97" t="str">
            <v>Low attraction</v>
          </cell>
          <cell r="AE97" t="str">
            <v>Attracts flies, wasps</v>
          </cell>
        </row>
        <row r="98">
          <cell r="B98" t="str">
            <v>Culver's Root</v>
          </cell>
          <cell r="C98" t="str">
            <v>Veronicastrum virginicum</v>
          </cell>
          <cell r="D98" t="str">
            <v>forb</v>
          </cell>
          <cell r="E98" t="str">
            <v>White</v>
          </cell>
          <cell r="F98" t="str">
            <v>Jun - Aug</v>
          </cell>
          <cell r="G98" t="str">
            <v xml:space="preserve">60"      </v>
          </cell>
          <cell r="H98">
            <v>800000</v>
          </cell>
          <cell r="J98" t="str">
            <v>?</v>
          </cell>
          <cell r="K98" t="str">
            <v>no</v>
          </cell>
          <cell r="L98" t="str">
            <v>X</v>
          </cell>
          <cell r="M98" t="str">
            <v>X</v>
          </cell>
          <cell r="N98" t="str">
            <v>X</v>
          </cell>
          <cell r="O98" t="str">
            <v>no</v>
          </cell>
          <cell r="P98" t="str">
            <v>?</v>
          </cell>
          <cell r="Q98" t="str">
            <v>?</v>
          </cell>
          <cell r="V98" t="str">
            <v>yes</v>
          </cell>
          <cell r="W98" t="str">
            <v>yes</v>
          </cell>
          <cell r="X98" t="str">
            <v>Early</v>
          </cell>
          <cell r="Y98" t="str">
            <v>Mid</v>
          </cell>
          <cell r="Z98" t="str">
            <v>Late</v>
          </cell>
          <cell r="AC98" t="str">
            <v>X</v>
          </cell>
          <cell r="AD98" t="str">
            <v>Very attractive</v>
          </cell>
        </row>
        <row r="99">
          <cell r="B99" t="str">
            <v>Cup Plant</v>
          </cell>
          <cell r="C99" t="str">
            <v>Silphium perfoliatum</v>
          </cell>
          <cell r="D99" t="str">
            <v>forb</v>
          </cell>
          <cell r="E99" t="str">
            <v>Yellow</v>
          </cell>
          <cell r="F99" t="str">
            <v>Jul - Sep</v>
          </cell>
          <cell r="G99" t="str">
            <v xml:space="preserve">96"      </v>
          </cell>
          <cell r="H99">
            <v>1400</v>
          </cell>
          <cell r="J99" t="str">
            <v>X</v>
          </cell>
          <cell r="K99" t="str">
            <v>X</v>
          </cell>
          <cell r="L99" t="str">
            <v>X</v>
          </cell>
          <cell r="M99" t="str">
            <v>X</v>
          </cell>
          <cell r="N99" t="str">
            <v>no</v>
          </cell>
          <cell r="O99" t="str">
            <v>no</v>
          </cell>
          <cell r="P99" t="str">
            <v>X</v>
          </cell>
          <cell r="Q99" t="str">
            <v>X</v>
          </cell>
          <cell r="V99" t="str">
            <v>yes</v>
          </cell>
          <cell r="W99" t="str">
            <v>yes</v>
          </cell>
          <cell r="X99" t="str">
            <v/>
          </cell>
          <cell r="Y99" t="str">
            <v>Mid</v>
          </cell>
          <cell r="Z99" t="str">
            <v>Late</v>
          </cell>
          <cell r="AC99" t="str">
            <v>X</v>
          </cell>
          <cell r="AD99" t="str">
            <v>Very attractive</v>
          </cell>
          <cell r="AE99" t="str">
            <v>stems used as nesting habitat by some bees</v>
          </cell>
        </row>
        <row r="100">
          <cell r="B100" t="str">
            <v>Cut Grass, Rice</v>
          </cell>
          <cell r="C100" t="str">
            <v>Leersia oryzoides</v>
          </cell>
          <cell r="D100" t="str">
            <v>sedge/rush/grass</v>
          </cell>
          <cell r="E100" t="str">
            <v xml:space="preserve">   </v>
          </cell>
          <cell r="F100" t="str">
            <v xml:space="preserve"> - </v>
          </cell>
          <cell r="G100" t="str">
            <v xml:space="preserve">48"      </v>
          </cell>
          <cell r="H100">
            <v>34000</v>
          </cell>
          <cell r="J100" t="str">
            <v>?</v>
          </cell>
          <cell r="K100" t="str">
            <v>X</v>
          </cell>
          <cell r="L100" t="str">
            <v>X</v>
          </cell>
          <cell r="M100" t="str">
            <v>no</v>
          </cell>
          <cell r="N100" t="str">
            <v>no</v>
          </cell>
          <cell r="O100" t="str">
            <v>no</v>
          </cell>
          <cell r="P100" t="str">
            <v>?</v>
          </cell>
          <cell r="Q100" t="str">
            <v>?</v>
          </cell>
          <cell r="V100" t="str">
            <v>no</v>
          </cell>
          <cell r="W100" t="str">
            <v>no</v>
          </cell>
          <cell r="X100" t="str">
            <v/>
          </cell>
          <cell r="Y100" t="str">
            <v/>
          </cell>
          <cell r="Z100" t="str">
            <v/>
          </cell>
          <cell r="AD100" t="str">
            <v>n/a</v>
          </cell>
        </row>
        <row r="101">
          <cell r="B101" t="str">
            <v>Dock, Great Water</v>
          </cell>
          <cell r="C101" t="str">
            <v>Rumex orbiculatus</v>
          </cell>
          <cell r="D101" t="str">
            <v>forb</v>
          </cell>
          <cell r="E101" t="str">
            <v>Green</v>
          </cell>
          <cell r="F101" t="str">
            <v>May - Sep</v>
          </cell>
          <cell r="G101" t="str">
            <v xml:space="preserve">48"      </v>
          </cell>
          <cell r="H101">
            <v>11900</v>
          </cell>
          <cell r="J101" t="str">
            <v>?</v>
          </cell>
          <cell r="K101" t="str">
            <v>X</v>
          </cell>
          <cell r="L101" t="str">
            <v>X</v>
          </cell>
          <cell r="M101" t="str">
            <v>no</v>
          </cell>
          <cell r="N101" t="str">
            <v>no</v>
          </cell>
          <cell r="O101" t="str">
            <v>no</v>
          </cell>
          <cell r="P101" t="str">
            <v>?</v>
          </cell>
          <cell r="Q101" t="str">
            <v>?</v>
          </cell>
          <cell r="V101" t="str">
            <v>no</v>
          </cell>
          <cell r="W101" t="str">
            <v>no</v>
          </cell>
          <cell r="X101" t="str">
            <v>Early</v>
          </cell>
          <cell r="Y101" t="str">
            <v>Mid</v>
          </cell>
          <cell r="Z101" t="str">
            <v>Late</v>
          </cell>
          <cell r="AD101" t="str">
            <v>unknown</v>
          </cell>
        </row>
        <row r="102">
          <cell r="B102" t="str">
            <v>Dock, Pale</v>
          </cell>
          <cell r="C102" t="str">
            <v>Rumex altissimus</v>
          </cell>
          <cell r="D102" t="str">
            <v>forb</v>
          </cell>
          <cell r="E102" t="str">
            <v>Green</v>
          </cell>
          <cell r="F102" t="str">
            <v>May - Jul</v>
          </cell>
          <cell r="G102" t="str">
            <v xml:space="preserve">36"      </v>
          </cell>
          <cell r="H102">
            <v>15000</v>
          </cell>
          <cell r="J102" t="str">
            <v>?</v>
          </cell>
          <cell r="K102" t="str">
            <v>no</v>
          </cell>
          <cell r="L102" t="str">
            <v>X</v>
          </cell>
          <cell r="M102" t="str">
            <v>X</v>
          </cell>
          <cell r="N102" t="str">
            <v>no</v>
          </cell>
          <cell r="O102" t="str">
            <v>no</v>
          </cell>
          <cell r="P102" t="str">
            <v>?</v>
          </cell>
          <cell r="Q102" t="str">
            <v>?</v>
          </cell>
          <cell r="V102" t="str">
            <v>no</v>
          </cell>
          <cell r="W102" t="str">
            <v>no</v>
          </cell>
          <cell r="X102" t="str">
            <v>Early</v>
          </cell>
          <cell r="Y102" t="str">
            <v>Mid</v>
          </cell>
          <cell r="Z102" t="str">
            <v/>
          </cell>
          <cell r="AD102" t="str">
            <v>unknown</v>
          </cell>
        </row>
        <row r="103">
          <cell r="B103" t="str">
            <v>Dock, Prairie</v>
          </cell>
          <cell r="C103" t="str">
            <v>Silphium terebinthinaceum</v>
          </cell>
          <cell r="D103" t="str">
            <v>forb</v>
          </cell>
          <cell r="E103" t="str">
            <v>Yellow</v>
          </cell>
          <cell r="F103" t="str">
            <v>Jul - Sep</v>
          </cell>
          <cell r="G103" t="str">
            <v xml:space="preserve">9'      </v>
          </cell>
          <cell r="H103">
            <v>1000</v>
          </cell>
          <cell r="J103" t="str">
            <v>no</v>
          </cell>
          <cell r="K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  <cell r="P103" t="str">
            <v>X</v>
          </cell>
          <cell r="Q103" t="str">
            <v>X</v>
          </cell>
          <cell r="V103" t="str">
            <v>yes</v>
          </cell>
          <cell r="W103" t="str">
            <v>yes</v>
          </cell>
          <cell r="X103" t="str">
            <v/>
          </cell>
          <cell r="Y103" t="str">
            <v>Mid</v>
          </cell>
          <cell r="Z103" t="str">
            <v>Late</v>
          </cell>
          <cell r="AC103" t="str">
            <v>X</v>
          </cell>
          <cell r="AD103" t="str">
            <v>Attractive</v>
          </cell>
        </row>
        <row r="104">
          <cell r="B104" t="str">
            <v>Dock, Swamp</v>
          </cell>
          <cell r="C104" t="str">
            <v>Rumex verticillatus</v>
          </cell>
          <cell r="D104" t="str">
            <v>forb</v>
          </cell>
          <cell r="E104" t="str">
            <v>Green</v>
          </cell>
          <cell r="F104" t="str">
            <v>May - Sep</v>
          </cell>
          <cell r="G104" t="str">
            <v xml:space="preserve">36"      </v>
          </cell>
          <cell r="H104">
            <v>10000</v>
          </cell>
          <cell r="J104" t="str">
            <v>?</v>
          </cell>
          <cell r="K104" t="str">
            <v>X</v>
          </cell>
          <cell r="L104" t="str">
            <v>X</v>
          </cell>
          <cell r="M104" t="str">
            <v>no</v>
          </cell>
          <cell r="N104" t="str">
            <v>no</v>
          </cell>
          <cell r="O104" t="str">
            <v>no</v>
          </cell>
          <cell r="P104" t="str">
            <v>?</v>
          </cell>
          <cell r="Q104" t="str">
            <v>?</v>
          </cell>
          <cell r="V104" t="str">
            <v>no</v>
          </cell>
          <cell r="W104" t="str">
            <v>no</v>
          </cell>
          <cell r="X104" t="str">
            <v>Early</v>
          </cell>
          <cell r="Y104" t="str">
            <v>Mid</v>
          </cell>
          <cell r="Z104" t="str">
            <v>Late</v>
          </cell>
          <cell r="AD104" t="str">
            <v>unknown</v>
          </cell>
        </row>
        <row r="105">
          <cell r="B105" t="str">
            <v>Dogbane, Clasping-leaf</v>
          </cell>
          <cell r="C105" t="str">
            <v>Apocynum cannabinum</v>
          </cell>
          <cell r="D105" t="str">
            <v>forb</v>
          </cell>
          <cell r="E105" t="str">
            <v>White</v>
          </cell>
          <cell r="F105" t="str">
            <v>?</v>
          </cell>
          <cell r="G105" t="str">
            <v>?</v>
          </cell>
          <cell r="J105" t="str">
            <v>?</v>
          </cell>
          <cell r="K105" t="str">
            <v>?</v>
          </cell>
          <cell r="L105" t="str">
            <v>?</v>
          </cell>
          <cell r="M105" t="str">
            <v>?</v>
          </cell>
          <cell r="N105" t="str">
            <v>?</v>
          </cell>
          <cell r="O105" t="str">
            <v>?</v>
          </cell>
          <cell r="P105" t="str">
            <v>?</v>
          </cell>
          <cell r="Q105" t="str">
            <v>?</v>
          </cell>
          <cell r="V105" t="str">
            <v>no</v>
          </cell>
          <cell r="W105" t="str">
            <v>no</v>
          </cell>
          <cell r="X105" t="str">
            <v/>
          </cell>
          <cell r="Y105" t="str">
            <v/>
          </cell>
          <cell r="Z105" t="str">
            <v/>
          </cell>
          <cell r="AC105" t="str">
            <v>X</v>
          </cell>
          <cell r="AD105" t="str">
            <v>Low to moderately attractive</v>
          </cell>
          <cell r="AE105" t="str">
            <v>Especially attractive to flies</v>
          </cell>
        </row>
        <row r="106">
          <cell r="B106" t="str">
            <v>Dogbane, Spreading</v>
          </cell>
          <cell r="C106" t="str">
            <v>Apocynum androsaemifolium</v>
          </cell>
          <cell r="D106" t="str">
            <v>forb</v>
          </cell>
          <cell r="E106" t="str">
            <v>Pink</v>
          </cell>
          <cell r="F106" t="str">
            <v>May-Sep</v>
          </cell>
          <cell r="G106" t="str">
            <v>1’-4’</v>
          </cell>
          <cell r="H106">
            <v>25000</v>
          </cell>
          <cell r="J106" t="str">
            <v>?</v>
          </cell>
          <cell r="K106" t="str">
            <v>?</v>
          </cell>
          <cell r="L106" t="str">
            <v>?</v>
          </cell>
          <cell r="M106" t="str">
            <v>?</v>
          </cell>
          <cell r="N106" t="str">
            <v>?</v>
          </cell>
          <cell r="O106" t="str">
            <v>?</v>
          </cell>
          <cell r="P106" t="str">
            <v>?</v>
          </cell>
          <cell r="Q106" t="str">
            <v>?</v>
          </cell>
          <cell r="V106" t="str">
            <v>no</v>
          </cell>
          <cell r="W106" t="str">
            <v>no</v>
          </cell>
          <cell r="X106" t="str">
            <v>Early</v>
          </cell>
          <cell r="Y106" t="str">
            <v>Mid</v>
          </cell>
          <cell r="Z106" t="str">
            <v>Late</v>
          </cell>
          <cell r="AC106" t="str">
            <v>X</v>
          </cell>
          <cell r="AD106" t="str">
            <v>Moderately attractive</v>
          </cell>
        </row>
        <row r="107">
          <cell r="B107" t="str">
            <v>Dropseed, Northern</v>
          </cell>
          <cell r="C107" t="str">
            <v>Sporobolus heterolepis</v>
          </cell>
          <cell r="D107" t="str">
            <v>grass</v>
          </cell>
          <cell r="E107" t="str">
            <v xml:space="preserve">   </v>
          </cell>
          <cell r="F107" t="str">
            <v xml:space="preserve"> - </v>
          </cell>
          <cell r="G107" t="str">
            <v xml:space="preserve">36"      </v>
          </cell>
          <cell r="H107">
            <v>16000</v>
          </cell>
          <cell r="J107" t="str">
            <v>?</v>
          </cell>
          <cell r="K107" t="str">
            <v>no</v>
          </cell>
          <cell r="L107" t="str">
            <v>X</v>
          </cell>
          <cell r="M107" t="str">
            <v>X</v>
          </cell>
          <cell r="N107" t="str">
            <v>X</v>
          </cell>
          <cell r="O107" t="str">
            <v>X</v>
          </cell>
          <cell r="P107" t="str">
            <v>?</v>
          </cell>
          <cell r="Q107" t="str">
            <v>?</v>
          </cell>
          <cell r="V107" t="str">
            <v>no</v>
          </cell>
          <cell r="W107" t="str">
            <v>no</v>
          </cell>
          <cell r="X107" t="str">
            <v/>
          </cell>
          <cell r="Y107" t="str">
            <v/>
          </cell>
          <cell r="Z107" t="str">
            <v/>
          </cell>
          <cell r="AD107" t="str">
            <v>n/a</v>
          </cell>
          <cell r="AE107" t="str">
            <v>nesting habitat</v>
          </cell>
        </row>
        <row r="108">
          <cell r="B108" t="str">
            <v>Figwort, Late</v>
          </cell>
          <cell r="C108" t="str">
            <v>Scrophularia marilandica</v>
          </cell>
          <cell r="D108" t="str">
            <v>forb</v>
          </cell>
          <cell r="E108" t="str">
            <v>Brown</v>
          </cell>
          <cell r="F108" t="str">
            <v>Jun - Oct</v>
          </cell>
          <cell r="G108" t="str">
            <v xml:space="preserve">72"      </v>
          </cell>
          <cell r="H108">
            <v>170000</v>
          </cell>
          <cell r="J108" t="str">
            <v>no</v>
          </cell>
          <cell r="K108" t="str">
            <v>no</v>
          </cell>
          <cell r="L108" t="str">
            <v>no</v>
          </cell>
          <cell r="M108" t="str">
            <v>X</v>
          </cell>
          <cell r="N108" t="str">
            <v>X</v>
          </cell>
          <cell r="O108" t="str">
            <v>no</v>
          </cell>
          <cell r="P108" t="str">
            <v>no</v>
          </cell>
          <cell r="Q108" t="str">
            <v>no</v>
          </cell>
          <cell r="V108" t="str">
            <v>yes</v>
          </cell>
          <cell r="W108" t="str">
            <v>no</v>
          </cell>
          <cell r="X108" t="str">
            <v>Early</v>
          </cell>
          <cell r="Y108" t="str">
            <v>Mid</v>
          </cell>
          <cell r="Z108" t="str">
            <v>Late</v>
          </cell>
          <cell r="AC108" t="str">
            <v>X</v>
          </cell>
          <cell r="AD108" t="str">
            <v>Moderately attractive</v>
          </cell>
        </row>
        <row r="109">
          <cell r="B109" t="str">
            <v>Fire Pink</v>
          </cell>
          <cell r="C109" t="str">
            <v>Silene virginica</v>
          </cell>
          <cell r="D109" t="str">
            <v>forb</v>
          </cell>
          <cell r="E109" t="str">
            <v>Red</v>
          </cell>
          <cell r="F109" t="str">
            <v>Apr - Aug</v>
          </cell>
          <cell r="G109" t="str">
            <v xml:space="preserve">24"      </v>
          </cell>
          <cell r="H109">
            <v>26000</v>
          </cell>
          <cell r="J109" t="str">
            <v>?</v>
          </cell>
          <cell r="K109" t="str">
            <v>no</v>
          </cell>
          <cell r="L109" t="str">
            <v>no</v>
          </cell>
          <cell r="M109" t="str">
            <v>no</v>
          </cell>
          <cell r="N109" t="str">
            <v>X</v>
          </cell>
          <cell r="O109" t="str">
            <v>X</v>
          </cell>
          <cell r="P109" t="str">
            <v>?</v>
          </cell>
          <cell r="Q109" t="str">
            <v>?</v>
          </cell>
          <cell r="V109" t="str">
            <v>no</v>
          </cell>
          <cell r="W109" t="str">
            <v>no</v>
          </cell>
          <cell r="X109" t="str">
            <v>Early</v>
          </cell>
          <cell r="Y109" t="str">
            <v>Mid</v>
          </cell>
          <cell r="Z109" t="str">
            <v>Late</v>
          </cell>
          <cell r="AD109" t="str">
            <v>unknown</v>
          </cell>
        </row>
        <row r="110">
          <cell r="B110" t="str">
            <v>Foxglove, Smooth False</v>
          </cell>
          <cell r="C110" t="str">
            <v>Aureolaria flava</v>
          </cell>
          <cell r="D110" t="str">
            <v>forb</v>
          </cell>
          <cell r="E110" t="str">
            <v>Yellow</v>
          </cell>
          <cell r="F110" t="str">
            <v>Jul - Oct</v>
          </cell>
          <cell r="G110" t="str">
            <v>3’-5’</v>
          </cell>
          <cell r="H110">
            <v>7000</v>
          </cell>
          <cell r="J110" t="str">
            <v>?</v>
          </cell>
          <cell r="K110" t="str">
            <v>?</v>
          </cell>
          <cell r="L110" t="str">
            <v>?</v>
          </cell>
          <cell r="M110" t="str">
            <v>?</v>
          </cell>
          <cell r="N110" t="str">
            <v>?</v>
          </cell>
          <cell r="O110" t="str">
            <v>?</v>
          </cell>
          <cell r="P110" t="str">
            <v>?</v>
          </cell>
          <cell r="Q110" t="str">
            <v>?</v>
          </cell>
          <cell r="V110" t="str">
            <v>no</v>
          </cell>
          <cell r="W110" t="str">
            <v>no</v>
          </cell>
          <cell r="X110" t="str">
            <v/>
          </cell>
          <cell r="Y110" t="str">
            <v>Mid</v>
          </cell>
          <cell r="Z110" t="str">
            <v>Late</v>
          </cell>
          <cell r="AC110" t="str">
            <v>X</v>
          </cell>
          <cell r="AD110" t="str">
            <v>Low to moderately attractive</v>
          </cell>
          <cell r="AE110" t="str">
            <v>Brings in hummingbirds, bumble bees</v>
          </cell>
        </row>
        <row r="111">
          <cell r="B111" t="str">
            <v>Garlic, Wild</v>
          </cell>
          <cell r="C111" t="str">
            <v>Allium canadense</v>
          </cell>
          <cell r="D111" t="str">
            <v>forb</v>
          </cell>
          <cell r="E111" t="str">
            <v>Pink</v>
          </cell>
          <cell r="F111" t="str">
            <v>Apr - Jul</v>
          </cell>
          <cell r="G111" t="str">
            <v xml:space="preserve">18"     </v>
          </cell>
          <cell r="H111">
            <v>560</v>
          </cell>
          <cell r="J111" t="str">
            <v>no</v>
          </cell>
          <cell r="K111" t="str">
            <v>no</v>
          </cell>
          <cell r="L111" t="str">
            <v>X</v>
          </cell>
          <cell r="M111" t="str">
            <v>X</v>
          </cell>
          <cell r="N111" t="str">
            <v>X</v>
          </cell>
          <cell r="O111" t="str">
            <v>X</v>
          </cell>
          <cell r="P111" t="str">
            <v>no</v>
          </cell>
          <cell r="Q111" t="str">
            <v>no</v>
          </cell>
          <cell r="V111" t="str">
            <v>yes</v>
          </cell>
          <cell r="W111" t="str">
            <v>no</v>
          </cell>
          <cell r="X111" t="str">
            <v>Early</v>
          </cell>
          <cell r="Y111" t="str">
            <v>Mid</v>
          </cell>
          <cell r="Z111" t="str">
            <v/>
          </cell>
          <cell r="AC111" t="str">
            <v>X</v>
          </cell>
          <cell r="AD111" t="str">
            <v>Very attractive</v>
          </cell>
        </row>
        <row r="112">
          <cell r="B112" t="str">
            <v>Gentain, Bottle</v>
          </cell>
          <cell r="C112" t="str">
            <v>Gentiana andrewsii</v>
          </cell>
          <cell r="D112" t="str">
            <v>forb</v>
          </cell>
          <cell r="E112" t="str">
            <v>Blue</v>
          </cell>
          <cell r="F112" t="str">
            <v>Aug - Oct</v>
          </cell>
          <cell r="G112" t="str">
            <v xml:space="preserve">24"      </v>
          </cell>
          <cell r="H112">
            <v>280000</v>
          </cell>
          <cell r="J112" t="str">
            <v>X</v>
          </cell>
          <cell r="K112" t="str">
            <v>X</v>
          </cell>
          <cell r="L112" t="str">
            <v>X</v>
          </cell>
          <cell r="M112" t="str">
            <v>X</v>
          </cell>
          <cell r="N112" t="str">
            <v>no</v>
          </cell>
          <cell r="O112" t="str">
            <v>no</v>
          </cell>
          <cell r="P112" t="str">
            <v>no</v>
          </cell>
          <cell r="Q112" t="str">
            <v>no</v>
          </cell>
          <cell r="V112" t="str">
            <v>yes</v>
          </cell>
          <cell r="W112" t="str">
            <v>no</v>
          </cell>
          <cell r="X112" t="str">
            <v/>
          </cell>
          <cell r="Z112" t="str">
            <v>Late</v>
          </cell>
          <cell r="AD112" t="str">
            <v>Low attraction</v>
          </cell>
          <cell r="AE112" t="str">
            <v>Visited by bumble bees</v>
          </cell>
        </row>
        <row r="113">
          <cell r="B113" t="str">
            <v>Gentian, Cream</v>
          </cell>
          <cell r="C113" t="str">
            <v>Gentiana flavida</v>
          </cell>
          <cell r="D113" t="str">
            <v>forb</v>
          </cell>
          <cell r="E113" t="str">
            <v>Cream</v>
          </cell>
          <cell r="F113" t="str">
            <v>Aug - Oct</v>
          </cell>
          <cell r="G113" t="str">
            <v xml:space="preserve">36"      </v>
          </cell>
          <cell r="H113">
            <v>140000</v>
          </cell>
          <cell r="J113" t="str">
            <v>?</v>
          </cell>
          <cell r="K113" t="str">
            <v>no</v>
          </cell>
          <cell r="L113" t="str">
            <v>X</v>
          </cell>
          <cell r="M113" t="str">
            <v>X</v>
          </cell>
          <cell r="N113" t="str">
            <v>X</v>
          </cell>
          <cell r="O113" t="str">
            <v>no</v>
          </cell>
          <cell r="P113" t="str">
            <v>?</v>
          </cell>
          <cell r="Q113" t="str">
            <v>?</v>
          </cell>
          <cell r="V113" t="str">
            <v>yes</v>
          </cell>
          <cell r="W113" t="str">
            <v>no</v>
          </cell>
          <cell r="X113" t="str">
            <v/>
          </cell>
          <cell r="Z113" t="str">
            <v>Late</v>
          </cell>
          <cell r="AD113" t="str">
            <v>Low attraction</v>
          </cell>
          <cell r="AE113" t="str">
            <v>Visited by bumble bees</v>
          </cell>
        </row>
        <row r="114">
          <cell r="B114" t="str">
            <v>Gentian, Early Horse</v>
          </cell>
          <cell r="C114" t="str">
            <v>Triosteum aurantiacum</v>
          </cell>
          <cell r="D114" t="str">
            <v>forb</v>
          </cell>
          <cell r="E114" t="str">
            <v>Maroon</v>
          </cell>
          <cell r="F114" t="str">
            <v>Apr-Jun</v>
          </cell>
          <cell r="G114" t="str">
            <v>2’-4’</v>
          </cell>
          <cell r="H114">
            <v>984</v>
          </cell>
          <cell r="J114" t="str">
            <v>?</v>
          </cell>
          <cell r="K114" t="str">
            <v>?</v>
          </cell>
          <cell r="L114" t="str">
            <v>?</v>
          </cell>
          <cell r="M114" t="str">
            <v>?</v>
          </cell>
          <cell r="N114" t="str">
            <v>?</v>
          </cell>
          <cell r="O114" t="str">
            <v>?</v>
          </cell>
          <cell r="P114" t="str">
            <v>?</v>
          </cell>
          <cell r="Q114" t="str">
            <v>?</v>
          </cell>
          <cell r="V114" t="str">
            <v>no</v>
          </cell>
          <cell r="W114" t="str">
            <v>no</v>
          </cell>
          <cell r="X114" t="str">
            <v>Early</v>
          </cell>
          <cell r="Y114" t="str">
            <v>Mid</v>
          </cell>
          <cell r="Z114" t="str">
            <v/>
          </cell>
          <cell r="AD114" t="str">
            <v>unknown</v>
          </cell>
        </row>
        <row r="115">
          <cell r="B115" t="str">
            <v>Gentian, Rose</v>
          </cell>
          <cell r="C115" t="str">
            <v>Sabatia angularis</v>
          </cell>
          <cell r="D115" t="str">
            <v>forb</v>
          </cell>
          <cell r="E115" t="str">
            <v>Pink</v>
          </cell>
          <cell r="F115" t="str">
            <v>Jul - Nov</v>
          </cell>
          <cell r="G115" t="str">
            <v>1’-3’</v>
          </cell>
          <cell r="H115">
            <v>406250</v>
          </cell>
          <cell r="J115" t="str">
            <v>?</v>
          </cell>
          <cell r="K115" t="str">
            <v>?</v>
          </cell>
          <cell r="L115" t="str">
            <v>?</v>
          </cell>
          <cell r="M115" t="str">
            <v>?</v>
          </cell>
          <cell r="N115" t="str">
            <v>?</v>
          </cell>
          <cell r="O115" t="str">
            <v>?</v>
          </cell>
          <cell r="P115" t="str">
            <v>?</v>
          </cell>
          <cell r="Q115" t="str">
            <v>?</v>
          </cell>
          <cell r="V115" t="str">
            <v>no</v>
          </cell>
          <cell r="W115" t="str">
            <v>no</v>
          </cell>
          <cell r="X115" t="str">
            <v/>
          </cell>
          <cell r="Y115" t="str">
            <v>Mid</v>
          </cell>
          <cell r="Z115" t="str">
            <v>Late</v>
          </cell>
          <cell r="AD115" t="str">
            <v>Low attraction</v>
          </cell>
        </row>
        <row r="116">
          <cell r="B116" t="str">
            <v>Geranium, Wild</v>
          </cell>
          <cell r="C116" t="str">
            <v>Geranium maculatum</v>
          </cell>
          <cell r="D116" t="str">
            <v>forb</v>
          </cell>
          <cell r="E116" t="str">
            <v>Lavender</v>
          </cell>
          <cell r="F116" t="str">
            <v>Apr - Jul</v>
          </cell>
          <cell r="G116" t="str">
            <v xml:space="preserve">12"      </v>
          </cell>
          <cell r="H116">
            <v>5000</v>
          </cell>
          <cell r="J116" t="str">
            <v>?</v>
          </cell>
          <cell r="K116" t="str">
            <v>no</v>
          </cell>
          <cell r="L116" t="str">
            <v>no</v>
          </cell>
          <cell r="M116" t="str">
            <v>X</v>
          </cell>
          <cell r="N116" t="str">
            <v>X</v>
          </cell>
          <cell r="O116" t="str">
            <v>no</v>
          </cell>
          <cell r="P116" t="str">
            <v>?</v>
          </cell>
          <cell r="Q116" t="str">
            <v>?</v>
          </cell>
          <cell r="V116" t="str">
            <v>yes</v>
          </cell>
          <cell r="W116" t="str">
            <v>no</v>
          </cell>
          <cell r="X116" t="str">
            <v>Early</v>
          </cell>
          <cell r="Y116" t="str">
            <v>Mid</v>
          </cell>
          <cell r="Z116" t="str">
            <v/>
          </cell>
          <cell r="AC116" t="str">
            <v>X</v>
          </cell>
          <cell r="AD116" t="str">
            <v>Very attractive</v>
          </cell>
        </row>
        <row r="117">
          <cell r="B117" t="str">
            <v>Gerardia, Slender</v>
          </cell>
          <cell r="C117" t="str">
            <v>Agalinis tenuifolia</v>
          </cell>
          <cell r="D117" t="str">
            <v>forb</v>
          </cell>
          <cell r="E117" t="str">
            <v>Lavender</v>
          </cell>
          <cell r="F117" t="str">
            <v>Aug - Oct</v>
          </cell>
          <cell r="G117" t="str">
            <v xml:space="preserve">24"      </v>
          </cell>
          <cell r="H117">
            <v>800000</v>
          </cell>
          <cell r="J117" t="str">
            <v>no</v>
          </cell>
          <cell r="K117" t="str">
            <v>no</v>
          </cell>
          <cell r="L117" t="str">
            <v>X</v>
          </cell>
          <cell r="M117" t="str">
            <v>X</v>
          </cell>
          <cell r="N117" t="str">
            <v>X</v>
          </cell>
          <cell r="O117" t="str">
            <v>X</v>
          </cell>
          <cell r="P117" t="str">
            <v>no</v>
          </cell>
          <cell r="Q117" t="str">
            <v>no</v>
          </cell>
          <cell r="V117" t="str">
            <v>yes</v>
          </cell>
          <cell r="W117" t="str">
            <v>no</v>
          </cell>
          <cell r="X117" t="str">
            <v/>
          </cell>
          <cell r="Z117" t="str">
            <v>Late</v>
          </cell>
          <cell r="AC117" t="str">
            <v>X</v>
          </cell>
          <cell r="AD117" t="str">
            <v>Moderately attractive</v>
          </cell>
        </row>
        <row r="118">
          <cell r="B118" t="str">
            <v>Germander</v>
          </cell>
          <cell r="C118" t="str">
            <v>Teucrium canadense</v>
          </cell>
          <cell r="D118" t="str">
            <v>forb</v>
          </cell>
          <cell r="E118" t="str">
            <v>Pink</v>
          </cell>
          <cell r="F118" t="str">
            <v>Jun - Sep</v>
          </cell>
          <cell r="G118" t="str">
            <v xml:space="preserve">36"      </v>
          </cell>
          <cell r="H118">
            <v>20000</v>
          </cell>
          <cell r="J118" t="str">
            <v>?</v>
          </cell>
          <cell r="K118" t="str">
            <v>no</v>
          </cell>
          <cell r="L118" t="str">
            <v>X</v>
          </cell>
          <cell r="M118" t="str">
            <v>X</v>
          </cell>
          <cell r="N118" t="str">
            <v>X</v>
          </cell>
          <cell r="O118" t="str">
            <v>no</v>
          </cell>
          <cell r="P118" t="str">
            <v>?</v>
          </cell>
          <cell r="Q118" t="str">
            <v>?</v>
          </cell>
          <cell r="V118" t="str">
            <v>no</v>
          </cell>
          <cell r="W118" t="str">
            <v>no</v>
          </cell>
          <cell r="X118" t="str">
            <v>Early</v>
          </cell>
          <cell r="Y118" t="str">
            <v>Mid</v>
          </cell>
          <cell r="Z118" t="str">
            <v>Late</v>
          </cell>
          <cell r="AC118" t="str">
            <v>X</v>
          </cell>
          <cell r="AD118" t="str">
            <v>Very attractive</v>
          </cell>
        </row>
        <row r="119">
          <cell r="B119" t="str">
            <v>Golden Alexanders</v>
          </cell>
          <cell r="C119" t="str">
            <v>Zizia aurea</v>
          </cell>
          <cell r="D119" t="str">
            <v>forb</v>
          </cell>
          <cell r="E119" t="str">
            <v>Yellow</v>
          </cell>
          <cell r="F119" t="str">
            <v>Apr - Jun</v>
          </cell>
          <cell r="G119" t="str">
            <v xml:space="preserve">36"      </v>
          </cell>
          <cell r="H119">
            <v>11000</v>
          </cell>
          <cell r="J119" t="str">
            <v>X</v>
          </cell>
          <cell r="K119" t="str">
            <v>X</v>
          </cell>
          <cell r="L119" t="str">
            <v>X</v>
          </cell>
          <cell r="M119" t="str">
            <v>X</v>
          </cell>
          <cell r="N119" t="str">
            <v>X</v>
          </cell>
          <cell r="O119" t="str">
            <v>no</v>
          </cell>
          <cell r="P119" t="str">
            <v>X</v>
          </cell>
          <cell r="Q119" t="str">
            <v>X</v>
          </cell>
          <cell r="V119" t="str">
            <v>yes</v>
          </cell>
          <cell r="W119" t="str">
            <v>yes</v>
          </cell>
          <cell r="X119" t="str">
            <v>Early</v>
          </cell>
          <cell r="Y119" t="str">
            <v>Mid</v>
          </cell>
          <cell r="Z119" t="str">
            <v/>
          </cell>
          <cell r="AC119" t="str">
            <v>X</v>
          </cell>
          <cell r="AD119" t="str">
            <v>Very attractive</v>
          </cell>
        </row>
        <row r="120">
          <cell r="B120" t="str">
            <v>Golden Glow, Wild</v>
          </cell>
          <cell r="C120" t="str">
            <v>Rudbeckia laciniata</v>
          </cell>
          <cell r="D120" t="str">
            <v>forb</v>
          </cell>
          <cell r="E120" t="str">
            <v>Yellow</v>
          </cell>
          <cell r="F120" t="str">
            <v>Jul - Oct</v>
          </cell>
          <cell r="G120" t="str">
            <v xml:space="preserve">84"      </v>
          </cell>
          <cell r="H120">
            <v>14000</v>
          </cell>
          <cell r="J120" t="str">
            <v>X</v>
          </cell>
          <cell r="K120" t="str">
            <v>X</v>
          </cell>
          <cell r="L120" t="str">
            <v>X</v>
          </cell>
          <cell r="M120" t="str">
            <v>X</v>
          </cell>
          <cell r="N120" t="str">
            <v>no</v>
          </cell>
          <cell r="O120" t="str">
            <v>no</v>
          </cell>
          <cell r="P120" t="str">
            <v>no</v>
          </cell>
          <cell r="Q120" t="str">
            <v>no</v>
          </cell>
          <cell r="V120" t="str">
            <v>yes</v>
          </cell>
          <cell r="W120" t="str">
            <v>no</v>
          </cell>
          <cell r="X120" t="str">
            <v/>
          </cell>
          <cell r="Y120" t="str">
            <v>Mid</v>
          </cell>
          <cell r="Z120" t="str">
            <v>Late</v>
          </cell>
          <cell r="AC120" t="str">
            <v>X</v>
          </cell>
          <cell r="AD120" t="str">
            <v>Moderately attractive</v>
          </cell>
        </row>
        <row r="121">
          <cell r="B121" t="str">
            <v>Goldenrod, Blue-stemmed</v>
          </cell>
          <cell r="C121" t="str">
            <v>Solidago caesia</v>
          </cell>
          <cell r="D121" t="str">
            <v>forb</v>
          </cell>
          <cell r="E121" t="str">
            <v>Yellow</v>
          </cell>
          <cell r="F121" t="str">
            <v>Sep-Oct</v>
          </cell>
          <cell r="G121" t="str">
            <v>1’-2’</v>
          </cell>
          <cell r="H121">
            <v>546875</v>
          </cell>
          <cell r="J121" t="str">
            <v>?</v>
          </cell>
          <cell r="K121" t="str">
            <v>?</v>
          </cell>
          <cell r="L121" t="str">
            <v>?</v>
          </cell>
          <cell r="M121" t="str">
            <v>?</v>
          </cell>
          <cell r="N121" t="str">
            <v>?</v>
          </cell>
          <cell r="O121" t="str">
            <v>?</v>
          </cell>
          <cell r="P121" t="str">
            <v>?</v>
          </cell>
          <cell r="Q121" t="str">
            <v>?</v>
          </cell>
          <cell r="V121" t="str">
            <v>no</v>
          </cell>
          <cell r="W121" t="str">
            <v>no</v>
          </cell>
          <cell r="X121" t="str">
            <v/>
          </cell>
          <cell r="Y121" t="str">
            <v/>
          </cell>
          <cell r="Z121" t="str">
            <v>Late</v>
          </cell>
          <cell r="AC121" t="str">
            <v>X</v>
          </cell>
          <cell r="AD121" t="str">
            <v>unknown, likely attractive</v>
          </cell>
        </row>
        <row r="122">
          <cell r="B122" t="str">
            <v>Goldenrod, Early</v>
          </cell>
          <cell r="C122" t="str">
            <v>Solidago juncea</v>
          </cell>
          <cell r="D122" t="str">
            <v>forb</v>
          </cell>
          <cell r="E122" t="str">
            <v>Yellow</v>
          </cell>
          <cell r="F122" t="str">
            <v>Jul - Sep</v>
          </cell>
          <cell r="G122" t="str">
            <v xml:space="preserve">36"      </v>
          </cell>
          <cell r="H122">
            <v>290000</v>
          </cell>
          <cell r="J122" t="str">
            <v>no</v>
          </cell>
          <cell r="K122" t="str">
            <v>no</v>
          </cell>
          <cell r="L122" t="str">
            <v>no</v>
          </cell>
          <cell r="M122" t="str">
            <v>X</v>
          </cell>
          <cell r="N122" t="str">
            <v>X</v>
          </cell>
          <cell r="O122" t="str">
            <v>X</v>
          </cell>
          <cell r="P122" t="str">
            <v>no</v>
          </cell>
          <cell r="Q122" t="str">
            <v>no</v>
          </cell>
          <cell r="V122" t="str">
            <v>yes</v>
          </cell>
          <cell r="W122" t="str">
            <v>no</v>
          </cell>
          <cell r="X122" t="str">
            <v/>
          </cell>
          <cell r="Y122" t="str">
            <v>Mid</v>
          </cell>
          <cell r="Z122" t="str">
            <v>Late</v>
          </cell>
          <cell r="AC122" t="str">
            <v>X</v>
          </cell>
          <cell r="AD122" t="str">
            <v>Very attractive</v>
          </cell>
        </row>
        <row r="123">
          <cell r="B123" t="str">
            <v>Goldenrod, Elm-leaved</v>
          </cell>
          <cell r="C123" t="str">
            <v>Solidago ulmifolia</v>
          </cell>
          <cell r="D123" t="str">
            <v>forb</v>
          </cell>
          <cell r="E123" t="str">
            <v>Yellow</v>
          </cell>
          <cell r="F123" t="str">
            <v>Jul - Oct</v>
          </cell>
          <cell r="G123" t="str">
            <v xml:space="preserve">36"      </v>
          </cell>
          <cell r="H123">
            <v>130000</v>
          </cell>
          <cell r="J123" t="str">
            <v>?</v>
          </cell>
          <cell r="K123" t="str">
            <v>no</v>
          </cell>
          <cell r="L123" t="str">
            <v>no</v>
          </cell>
          <cell r="M123" t="str">
            <v>X</v>
          </cell>
          <cell r="N123" t="str">
            <v>X</v>
          </cell>
          <cell r="O123" t="str">
            <v>no</v>
          </cell>
          <cell r="P123" t="str">
            <v>?</v>
          </cell>
          <cell r="Q123" t="str">
            <v>?</v>
          </cell>
          <cell r="V123" t="str">
            <v>no</v>
          </cell>
          <cell r="W123" t="str">
            <v>no</v>
          </cell>
          <cell r="X123" t="str">
            <v/>
          </cell>
          <cell r="Y123" t="str">
            <v>Mid</v>
          </cell>
          <cell r="Z123" t="str">
            <v>Late</v>
          </cell>
          <cell r="AC123" t="str">
            <v>X</v>
          </cell>
          <cell r="AD123" t="str">
            <v>unknown, likely attractive</v>
          </cell>
        </row>
        <row r="124">
          <cell r="B124" t="str">
            <v>Goldenrod, Grass-leaved</v>
          </cell>
          <cell r="C124" t="str">
            <v>Solidago graminifolia</v>
          </cell>
          <cell r="D124" t="str">
            <v>forb</v>
          </cell>
          <cell r="E124" t="str">
            <v>Yellow</v>
          </cell>
          <cell r="F124" t="str">
            <v>Jul - Oct</v>
          </cell>
          <cell r="G124" t="str">
            <v>36"</v>
          </cell>
          <cell r="H124">
            <v>350000</v>
          </cell>
          <cell r="J124" t="str">
            <v>X</v>
          </cell>
          <cell r="K124" t="str">
            <v>X</v>
          </cell>
          <cell r="L124" t="str">
            <v>X</v>
          </cell>
          <cell r="M124" t="str">
            <v>X</v>
          </cell>
          <cell r="N124" t="str">
            <v>X</v>
          </cell>
          <cell r="O124" t="str">
            <v>no</v>
          </cell>
          <cell r="P124" t="str">
            <v>X</v>
          </cell>
          <cell r="Q124" t="str">
            <v>X</v>
          </cell>
          <cell r="V124" t="str">
            <v>yes</v>
          </cell>
          <cell r="W124" t="str">
            <v>yes</v>
          </cell>
          <cell r="X124" t="str">
            <v/>
          </cell>
          <cell r="Y124" t="str">
            <v>Mid</v>
          </cell>
          <cell r="Z124" t="str">
            <v>Late</v>
          </cell>
          <cell r="AC124" t="str">
            <v>X</v>
          </cell>
          <cell r="AD124" t="str">
            <v>unknown, likely attractive</v>
          </cell>
        </row>
        <row r="125">
          <cell r="B125" t="str">
            <v>Goldenrod, Late</v>
          </cell>
          <cell r="C125" t="str">
            <v>Solidago gigantea</v>
          </cell>
          <cell r="D125" t="str">
            <v>forb</v>
          </cell>
          <cell r="E125" t="str">
            <v>Yellow</v>
          </cell>
          <cell r="F125" t="str">
            <v>Aug - Oct</v>
          </cell>
          <cell r="G125" t="str">
            <v xml:space="preserve">72"      </v>
          </cell>
          <cell r="H125">
            <v>250000</v>
          </cell>
          <cell r="J125" t="str">
            <v>X</v>
          </cell>
          <cell r="K125" t="str">
            <v>X</v>
          </cell>
          <cell r="L125" t="str">
            <v>X</v>
          </cell>
          <cell r="M125" t="str">
            <v>no</v>
          </cell>
          <cell r="N125" t="str">
            <v>no</v>
          </cell>
          <cell r="O125" t="str">
            <v>no</v>
          </cell>
          <cell r="P125" t="str">
            <v>X</v>
          </cell>
          <cell r="Q125" t="str">
            <v>X</v>
          </cell>
          <cell r="V125" t="str">
            <v>yes</v>
          </cell>
          <cell r="W125" t="str">
            <v>yes</v>
          </cell>
          <cell r="X125" t="str">
            <v/>
          </cell>
          <cell r="Z125" t="str">
            <v>Late</v>
          </cell>
          <cell r="AC125" t="str">
            <v>X</v>
          </cell>
          <cell r="AD125" t="str">
            <v>Very attractive</v>
          </cell>
        </row>
        <row r="126">
          <cell r="B126" t="str">
            <v>Goldenrod, Ohio</v>
          </cell>
          <cell r="C126" t="str">
            <v>Solidago ohioensis</v>
          </cell>
          <cell r="D126" t="str">
            <v>forb</v>
          </cell>
          <cell r="E126" t="str">
            <v>Yellow</v>
          </cell>
          <cell r="F126" t="str">
            <v>Jun - Oct</v>
          </cell>
          <cell r="G126" t="str">
            <v xml:space="preserve">36"      </v>
          </cell>
          <cell r="H126">
            <v>110000</v>
          </cell>
          <cell r="J126" t="str">
            <v>X</v>
          </cell>
          <cell r="K126" t="str">
            <v>X</v>
          </cell>
          <cell r="L126" t="str">
            <v>X</v>
          </cell>
          <cell r="M126" t="str">
            <v>no</v>
          </cell>
          <cell r="N126" t="str">
            <v>no</v>
          </cell>
          <cell r="O126" t="str">
            <v>no</v>
          </cell>
          <cell r="P126" t="str">
            <v>no</v>
          </cell>
          <cell r="Q126" t="str">
            <v>no</v>
          </cell>
          <cell r="V126" t="str">
            <v>yes</v>
          </cell>
          <cell r="W126" t="str">
            <v>yes</v>
          </cell>
          <cell r="X126" t="str">
            <v>Early</v>
          </cell>
          <cell r="Y126" t="str">
            <v>Mid</v>
          </cell>
          <cell r="Z126" t="str">
            <v>Late</v>
          </cell>
          <cell r="AC126" t="str">
            <v>X</v>
          </cell>
          <cell r="AD126" t="str">
            <v>unknown, likely attractive</v>
          </cell>
        </row>
        <row r="127">
          <cell r="B127" t="str">
            <v>Goldenrod, Old Field</v>
          </cell>
          <cell r="C127" t="str">
            <v>Solidago nemoralis</v>
          </cell>
          <cell r="D127" t="str">
            <v>forb</v>
          </cell>
          <cell r="E127" t="str">
            <v>Yellow</v>
          </cell>
          <cell r="F127" t="str">
            <v>Aug - Oct</v>
          </cell>
          <cell r="G127" t="str">
            <v xml:space="preserve">24"      </v>
          </cell>
          <cell r="H127">
            <v>300000</v>
          </cell>
          <cell r="J127" t="str">
            <v>no</v>
          </cell>
          <cell r="K127" t="str">
            <v>no</v>
          </cell>
          <cell r="L127" t="str">
            <v>no</v>
          </cell>
          <cell r="M127" t="str">
            <v>X</v>
          </cell>
          <cell r="N127" t="str">
            <v>X</v>
          </cell>
          <cell r="O127" t="str">
            <v>X</v>
          </cell>
          <cell r="P127" t="str">
            <v>no</v>
          </cell>
          <cell r="Q127" t="str">
            <v>no</v>
          </cell>
          <cell r="V127" t="str">
            <v>no</v>
          </cell>
          <cell r="W127" t="str">
            <v>no</v>
          </cell>
          <cell r="X127" t="str">
            <v/>
          </cell>
          <cell r="Z127" t="str">
            <v>Late</v>
          </cell>
          <cell r="AC127" t="str">
            <v>X</v>
          </cell>
          <cell r="AD127" t="str">
            <v>Very attractive</v>
          </cell>
        </row>
        <row r="128">
          <cell r="B128" t="str">
            <v>Goldenrod, Riddell's</v>
          </cell>
          <cell r="C128" t="str">
            <v>Solidago riddellii</v>
          </cell>
          <cell r="D128" t="str">
            <v>forb</v>
          </cell>
          <cell r="E128" t="str">
            <v>Yellow</v>
          </cell>
          <cell r="F128" t="str">
            <v>Aug - Oct</v>
          </cell>
          <cell r="G128" t="str">
            <v xml:space="preserve">36"      </v>
          </cell>
          <cell r="H128">
            <v>93000</v>
          </cell>
          <cell r="J128" t="str">
            <v>X</v>
          </cell>
          <cell r="K128" t="str">
            <v>X</v>
          </cell>
          <cell r="L128" t="str">
            <v>X</v>
          </cell>
          <cell r="M128" t="str">
            <v>X</v>
          </cell>
          <cell r="N128" t="str">
            <v>X</v>
          </cell>
          <cell r="O128" t="str">
            <v>X</v>
          </cell>
          <cell r="P128" t="str">
            <v>X</v>
          </cell>
          <cell r="Q128" t="str">
            <v>X</v>
          </cell>
          <cell r="V128" t="str">
            <v>yes</v>
          </cell>
          <cell r="W128" t="str">
            <v>yes</v>
          </cell>
          <cell r="X128" t="str">
            <v/>
          </cell>
          <cell r="Z128" t="str">
            <v>Late</v>
          </cell>
          <cell r="AC128" t="str">
            <v>X</v>
          </cell>
          <cell r="AD128" t="str">
            <v>Very attractive</v>
          </cell>
        </row>
        <row r="129">
          <cell r="B129" t="str">
            <v>Goldenrod, Showy</v>
          </cell>
          <cell r="C129" t="str">
            <v>Solidago speciosa</v>
          </cell>
          <cell r="D129" t="str">
            <v>forb</v>
          </cell>
          <cell r="E129" t="str">
            <v>Yellow</v>
          </cell>
          <cell r="F129" t="str">
            <v>Aug - Oct</v>
          </cell>
          <cell r="G129" t="str">
            <v xml:space="preserve">60"      </v>
          </cell>
          <cell r="H129">
            <v>95000</v>
          </cell>
          <cell r="J129" t="str">
            <v>no</v>
          </cell>
          <cell r="K129" t="str">
            <v>no</v>
          </cell>
          <cell r="L129" t="str">
            <v>no</v>
          </cell>
          <cell r="M129" t="str">
            <v>X</v>
          </cell>
          <cell r="N129" t="str">
            <v>X</v>
          </cell>
          <cell r="O129" t="str">
            <v>X</v>
          </cell>
          <cell r="P129" t="str">
            <v>no</v>
          </cell>
          <cell r="Q129" t="str">
            <v>no</v>
          </cell>
          <cell r="V129" t="str">
            <v>yes</v>
          </cell>
          <cell r="W129" t="str">
            <v>no</v>
          </cell>
          <cell r="X129" t="str">
            <v/>
          </cell>
          <cell r="Z129" t="str">
            <v>Late</v>
          </cell>
          <cell r="AC129" t="str">
            <v>X</v>
          </cell>
          <cell r="AD129" t="str">
            <v>Very attractive</v>
          </cell>
        </row>
        <row r="130">
          <cell r="B130" t="str">
            <v>Goldenrod, Stiff</v>
          </cell>
          <cell r="C130" t="str">
            <v>Solidago rigida</v>
          </cell>
          <cell r="D130" t="str">
            <v>forb</v>
          </cell>
          <cell r="E130" t="str">
            <v>Yellow</v>
          </cell>
          <cell r="F130" t="str">
            <v>Aug - Oct</v>
          </cell>
          <cell r="G130" t="str">
            <v xml:space="preserve">48"      </v>
          </cell>
          <cell r="H130">
            <v>41000</v>
          </cell>
          <cell r="J130" t="str">
            <v>no</v>
          </cell>
          <cell r="K130" t="str">
            <v>no</v>
          </cell>
          <cell r="L130" t="str">
            <v>X</v>
          </cell>
          <cell r="M130" t="str">
            <v>X</v>
          </cell>
          <cell r="N130" t="str">
            <v>X</v>
          </cell>
          <cell r="O130" t="str">
            <v>X</v>
          </cell>
          <cell r="P130" t="str">
            <v>no</v>
          </cell>
          <cell r="Q130" t="str">
            <v>no</v>
          </cell>
          <cell r="V130" t="str">
            <v>yes</v>
          </cell>
          <cell r="W130" t="str">
            <v>yes</v>
          </cell>
          <cell r="X130" t="str">
            <v/>
          </cell>
          <cell r="Z130" t="str">
            <v>Late</v>
          </cell>
          <cell r="AC130" t="str">
            <v>X</v>
          </cell>
          <cell r="AD130" t="str">
            <v>Very attractive</v>
          </cell>
        </row>
        <row r="131">
          <cell r="B131" t="str">
            <v>Goldenrod, Swamp</v>
          </cell>
          <cell r="C131" t="str">
            <v>Solidago patula</v>
          </cell>
          <cell r="D131" t="str">
            <v>forb</v>
          </cell>
          <cell r="E131" t="str">
            <v>Yellow</v>
          </cell>
          <cell r="F131" t="str">
            <v>Aug - Oct</v>
          </cell>
          <cell r="G131" t="str">
            <v xml:space="preserve">60"      </v>
          </cell>
          <cell r="H131">
            <v>230000</v>
          </cell>
          <cell r="J131" t="str">
            <v>X</v>
          </cell>
          <cell r="K131" t="str">
            <v>X</v>
          </cell>
          <cell r="L131" t="str">
            <v>X</v>
          </cell>
          <cell r="M131" t="str">
            <v>no</v>
          </cell>
          <cell r="N131" t="str">
            <v>no</v>
          </cell>
          <cell r="O131" t="str">
            <v>no</v>
          </cell>
          <cell r="P131" t="str">
            <v>X</v>
          </cell>
          <cell r="Q131" t="str">
            <v>no</v>
          </cell>
          <cell r="V131" t="str">
            <v>yes</v>
          </cell>
          <cell r="W131" t="str">
            <v>yes</v>
          </cell>
          <cell r="X131" t="str">
            <v/>
          </cell>
          <cell r="Z131" t="str">
            <v>Late</v>
          </cell>
          <cell r="AC131" t="str">
            <v>X</v>
          </cell>
          <cell r="AD131" t="str">
            <v>unknown, likely attractive</v>
          </cell>
        </row>
        <row r="132">
          <cell r="B132" t="str">
            <v>Goldenrod, Wrinkled</v>
          </cell>
          <cell r="C132" t="str">
            <v>Solidago rugosa</v>
          </cell>
          <cell r="D132" t="str">
            <v>forb</v>
          </cell>
          <cell r="E132" t="str">
            <v>Yellow</v>
          </cell>
          <cell r="F132" t="str">
            <v>Aug - Oct</v>
          </cell>
          <cell r="G132" t="str">
            <v>2’-5’</v>
          </cell>
          <cell r="H132">
            <v>92500</v>
          </cell>
          <cell r="J132" t="str">
            <v>X</v>
          </cell>
          <cell r="K132" t="str">
            <v>X</v>
          </cell>
          <cell r="L132" t="str">
            <v>X</v>
          </cell>
          <cell r="M132" t="str">
            <v>X</v>
          </cell>
          <cell r="N132" t="str">
            <v>no</v>
          </cell>
          <cell r="O132" t="str">
            <v>no</v>
          </cell>
          <cell r="P132" t="str">
            <v>X</v>
          </cell>
          <cell r="Q132" t="str">
            <v>X</v>
          </cell>
          <cell r="V132" t="str">
            <v>yes</v>
          </cell>
          <cell r="W132" t="str">
            <v>no</v>
          </cell>
          <cell r="X132" t="str">
            <v/>
          </cell>
          <cell r="Z132" t="str">
            <v>Late</v>
          </cell>
          <cell r="AC132" t="str">
            <v>X</v>
          </cell>
          <cell r="AD132" t="str">
            <v>Very attractive</v>
          </cell>
        </row>
        <row r="133">
          <cell r="B133" t="str">
            <v>Goldenrod, Zig Zag</v>
          </cell>
          <cell r="C133" t="str">
            <v>Solidago flexicaulis</v>
          </cell>
          <cell r="D133" t="str">
            <v>forb</v>
          </cell>
          <cell r="E133" t="str">
            <v>Yellow</v>
          </cell>
          <cell r="F133" t="str">
            <v>Aug - Oct</v>
          </cell>
          <cell r="G133" t="str">
            <v xml:space="preserve">36"      </v>
          </cell>
          <cell r="H133">
            <v>84000</v>
          </cell>
          <cell r="J133" t="str">
            <v>?</v>
          </cell>
          <cell r="K133" t="str">
            <v>X</v>
          </cell>
          <cell r="L133" t="str">
            <v>X</v>
          </cell>
          <cell r="M133" t="str">
            <v>X</v>
          </cell>
          <cell r="N133" t="str">
            <v>X</v>
          </cell>
          <cell r="O133" t="str">
            <v>no</v>
          </cell>
          <cell r="P133" t="str">
            <v>?</v>
          </cell>
          <cell r="Q133" t="str">
            <v>?</v>
          </cell>
          <cell r="V133" t="str">
            <v>no</v>
          </cell>
          <cell r="W133" t="str">
            <v>no</v>
          </cell>
          <cell r="X133" t="str">
            <v/>
          </cell>
          <cell r="Z133" t="str">
            <v>Late</v>
          </cell>
          <cell r="AC133" t="str">
            <v>X</v>
          </cell>
          <cell r="AD133" t="str">
            <v>unknown, likely attractive</v>
          </cell>
        </row>
        <row r="134">
          <cell r="B134" t="str">
            <v>Grama, Side-oats</v>
          </cell>
          <cell r="C134" t="str">
            <v>Bouteloua curtipendula</v>
          </cell>
          <cell r="D134" t="str">
            <v>grass</v>
          </cell>
          <cell r="E134" t="str">
            <v xml:space="preserve">   </v>
          </cell>
          <cell r="F134" t="str">
            <v xml:space="preserve"> - </v>
          </cell>
          <cell r="G134" t="str">
            <v xml:space="preserve">24"      </v>
          </cell>
          <cell r="H134">
            <v>6000</v>
          </cell>
          <cell r="J134" t="str">
            <v>?</v>
          </cell>
          <cell r="K134" t="str">
            <v>no</v>
          </cell>
          <cell r="L134" t="str">
            <v>no</v>
          </cell>
          <cell r="M134" t="str">
            <v>X</v>
          </cell>
          <cell r="N134" t="str">
            <v>X</v>
          </cell>
          <cell r="O134" t="str">
            <v>X</v>
          </cell>
          <cell r="P134" t="str">
            <v>?</v>
          </cell>
          <cell r="Q134" t="str">
            <v>?</v>
          </cell>
          <cell r="V134" t="str">
            <v>no</v>
          </cell>
          <cell r="W134" t="str">
            <v>no</v>
          </cell>
          <cell r="X134" t="str">
            <v/>
          </cell>
          <cell r="Y134" t="str">
            <v/>
          </cell>
          <cell r="Z134" t="str">
            <v/>
          </cell>
          <cell r="AD134" t="str">
            <v>n/a</v>
          </cell>
        </row>
        <row r="135">
          <cell r="B135" t="str">
            <v>Grass, Beak</v>
          </cell>
          <cell r="C135" t="str">
            <v>Diarrhena americana</v>
          </cell>
          <cell r="D135" t="str">
            <v>sedge/rush/grass</v>
          </cell>
          <cell r="E135" t="str">
            <v xml:space="preserve">   </v>
          </cell>
          <cell r="F135" t="str">
            <v xml:space="preserve"> - </v>
          </cell>
          <cell r="G135" t="str">
            <v xml:space="preserve">24"      </v>
          </cell>
          <cell r="H135">
            <v>2500</v>
          </cell>
          <cell r="J135" t="str">
            <v>?</v>
          </cell>
          <cell r="K135" t="str">
            <v>no</v>
          </cell>
          <cell r="L135" t="str">
            <v>X</v>
          </cell>
          <cell r="M135" t="str">
            <v>X</v>
          </cell>
          <cell r="N135" t="str">
            <v>X</v>
          </cell>
          <cell r="O135" t="str">
            <v>no</v>
          </cell>
          <cell r="P135" t="str">
            <v>?</v>
          </cell>
          <cell r="Q135" t="str">
            <v>?</v>
          </cell>
          <cell r="V135" t="str">
            <v>no</v>
          </cell>
          <cell r="W135" t="str">
            <v>no</v>
          </cell>
          <cell r="X135" t="str">
            <v/>
          </cell>
          <cell r="Y135" t="str">
            <v/>
          </cell>
          <cell r="Z135" t="str">
            <v/>
          </cell>
          <cell r="AD135" t="str">
            <v>n/a</v>
          </cell>
        </row>
        <row r="136">
          <cell r="B136" t="str">
            <v>Grass, Bottlebrush</v>
          </cell>
          <cell r="C136" t="str">
            <v>Elymus hystrix</v>
          </cell>
          <cell r="D136" t="str">
            <v>sedge/rush/grass</v>
          </cell>
          <cell r="E136" t="str">
            <v>Green</v>
          </cell>
          <cell r="F136" t="str">
            <v>Jun-Jul</v>
          </cell>
          <cell r="G136" t="str">
            <v>3’-5’</v>
          </cell>
          <cell r="H136">
            <v>4700</v>
          </cell>
          <cell r="J136" t="str">
            <v>?</v>
          </cell>
          <cell r="K136" t="str">
            <v>?</v>
          </cell>
          <cell r="L136" t="str">
            <v>?</v>
          </cell>
          <cell r="M136" t="str">
            <v>?</v>
          </cell>
          <cell r="N136" t="str">
            <v>?</v>
          </cell>
          <cell r="O136" t="str">
            <v>?</v>
          </cell>
          <cell r="P136" t="str">
            <v>?</v>
          </cell>
          <cell r="Q136" t="str">
            <v>?</v>
          </cell>
          <cell r="V136" t="str">
            <v>no</v>
          </cell>
          <cell r="W136" t="str">
            <v>no</v>
          </cell>
          <cell r="X136" t="str">
            <v>Early</v>
          </cell>
          <cell r="Y136" t="str">
            <v>Mid</v>
          </cell>
          <cell r="Z136" t="str">
            <v/>
          </cell>
          <cell r="AD136" t="str">
            <v>n/a</v>
          </cell>
        </row>
        <row r="137">
          <cell r="B137" t="str">
            <v>Grass, Bottlebrush</v>
          </cell>
          <cell r="C137" t="str">
            <v>Hystrix patula</v>
          </cell>
          <cell r="D137" t="str">
            <v>sedge/rush/grass</v>
          </cell>
          <cell r="E137" t="str">
            <v xml:space="preserve">   </v>
          </cell>
          <cell r="F137" t="str">
            <v xml:space="preserve"> - </v>
          </cell>
          <cell r="G137" t="str">
            <v xml:space="preserve">36"      </v>
          </cell>
          <cell r="H137">
            <v>7600</v>
          </cell>
          <cell r="J137" t="str">
            <v>?</v>
          </cell>
          <cell r="K137" t="str">
            <v>no</v>
          </cell>
          <cell r="L137" t="str">
            <v>no</v>
          </cell>
          <cell r="M137" t="str">
            <v>X</v>
          </cell>
          <cell r="N137" t="str">
            <v>X</v>
          </cell>
          <cell r="O137" t="str">
            <v>no</v>
          </cell>
          <cell r="P137" t="str">
            <v>?</v>
          </cell>
          <cell r="Q137" t="str">
            <v>?</v>
          </cell>
          <cell r="V137" t="str">
            <v>no</v>
          </cell>
          <cell r="W137" t="str">
            <v>no</v>
          </cell>
          <cell r="X137" t="str">
            <v/>
          </cell>
          <cell r="Y137" t="str">
            <v/>
          </cell>
          <cell r="Z137" t="str">
            <v/>
          </cell>
          <cell r="AD137" t="str">
            <v>n/a</v>
          </cell>
        </row>
        <row r="138">
          <cell r="B138" t="str">
            <v>Grass, Common Bog Arrow</v>
          </cell>
          <cell r="C138" t="str">
            <v>Triglochin maritimum</v>
          </cell>
          <cell r="D138" t="str">
            <v>sedge/rush/grass</v>
          </cell>
          <cell r="E138" t="str">
            <v>White</v>
          </cell>
          <cell r="F138" t="str">
            <v>May-Sep</v>
          </cell>
          <cell r="G138" t="str">
            <v>1’-2’</v>
          </cell>
          <cell r="H138">
            <v>14063</v>
          </cell>
          <cell r="J138" t="str">
            <v>?</v>
          </cell>
          <cell r="K138" t="str">
            <v>?</v>
          </cell>
          <cell r="L138" t="str">
            <v>?</v>
          </cell>
          <cell r="M138" t="str">
            <v>?</v>
          </cell>
          <cell r="N138" t="str">
            <v>?</v>
          </cell>
          <cell r="O138" t="str">
            <v>?</v>
          </cell>
          <cell r="P138" t="str">
            <v>?</v>
          </cell>
          <cell r="Q138" t="str">
            <v>?</v>
          </cell>
          <cell r="V138" t="str">
            <v>no</v>
          </cell>
          <cell r="W138" t="str">
            <v>no</v>
          </cell>
          <cell r="X138" t="str">
            <v>Early</v>
          </cell>
          <cell r="Y138" t="str">
            <v>Mid</v>
          </cell>
          <cell r="Z138" t="str">
            <v>Late</v>
          </cell>
          <cell r="AD138" t="str">
            <v>n/a</v>
          </cell>
        </row>
        <row r="139">
          <cell r="B139" t="str">
            <v>Grass, Cord</v>
          </cell>
          <cell r="C139" t="str">
            <v>Spartina pectinata</v>
          </cell>
          <cell r="D139" t="str">
            <v>sedge/rush/grass</v>
          </cell>
          <cell r="E139" t="str">
            <v xml:space="preserve">   </v>
          </cell>
          <cell r="F139" t="str">
            <v xml:space="preserve"> - </v>
          </cell>
          <cell r="G139" t="str">
            <v xml:space="preserve">96"      </v>
          </cell>
          <cell r="H139">
            <v>6600</v>
          </cell>
          <cell r="J139" t="str">
            <v>?</v>
          </cell>
          <cell r="K139" t="str">
            <v>X</v>
          </cell>
          <cell r="L139" t="str">
            <v>X</v>
          </cell>
          <cell r="M139" t="str">
            <v>X</v>
          </cell>
          <cell r="N139" t="str">
            <v>no</v>
          </cell>
          <cell r="O139" t="str">
            <v>no</v>
          </cell>
          <cell r="P139" t="str">
            <v>X</v>
          </cell>
          <cell r="Q139" t="str">
            <v>X</v>
          </cell>
          <cell r="V139" t="str">
            <v>no</v>
          </cell>
          <cell r="W139" t="str">
            <v>no</v>
          </cell>
          <cell r="X139" t="str">
            <v/>
          </cell>
          <cell r="Y139" t="str">
            <v/>
          </cell>
          <cell r="Z139" t="str">
            <v/>
          </cell>
          <cell r="AD139" t="str">
            <v>n/a</v>
          </cell>
        </row>
        <row r="140">
          <cell r="B140" t="str">
            <v>Grass, Eastern Blue-Eyed</v>
          </cell>
          <cell r="C140" t="str">
            <v>Sisyrinchium atlanticum</v>
          </cell>
          <cell r="D140" t="str">
            <v>forb</v>
          </cell>
          <cell r="E140" t="str">
            <v>Blue</v>
          </cell>
          <cell r="F140" t="str">
            <v>May-Jul</v>
          </cell>
          <cell r="G140" t="str">
            <v>1’</v>
          </cell>
          <cell r="H140">
            <v>32000</v>
          </cell>
          <cell r="J140" t="str">
            <v>?</v>
          </cell>
          <cell r="K140" t="str">
            <v>?</v>
          </cell>
          <cell r="L140" t="str">
            <v>?</v>
          </cell>
          <cell r="M140" t="str">
            <v>?</v>
          </cell>
          <cell r="N140" t="str">
            <v>?</v>
          </cell>
          <cell r="O140" t="str">
            <v>?</v>
          </cell>
          <cell r="P140" t="str">
            <v>?</v>
          </cell>
          <cell r="Q140" t="str">
            <v>?</v>
          </cell>
          <cell r="V140" t="str">
            <v>no</v>
          </cell>
          <cell r="W140" t="str">
            <v>no</v>
          </cell>
          <cell r="X140" t="str">
            <v>Early</v>
          </cell>
          <cell r="Y140" t="str">
            <v>Mid</v>
          </cell>
          <cell r="Z140" t="str">
            <v/>
          </cell>
          <cell r="AD140" t="str">
            <v>unknown</v>
          </cell>
        </row>
        <row r="141">
          <cell r="B141" t="str">
            <v>Grass, Fowl Manna</v>
          </cell>
          <cell r="C141" t="str">
            <v>Glyceria striata</v>
          </cell>
          <cell r="D141" t="str">
            <v>sedge/rush/grass</v>
          </cell>
          <cell r="E141" t="str">
            <v xml:space="preserve">   </v>
          </cell>
          <cell r="F141" t="str">
            <v xml:space="preserve"> - </v>
          </cell>
          <cell r="G141" t="str">
            <v xml:space="preserve">36"      </v>
          </cell>
          <cell r="H141">
            <v>160000</v>
          </cell>
          <cell r="J141" t="str">
            <v>?</v>
          </cell>
          <cell r="K141" t="str">
            <v>X</v>
          </cell>
          <cell r="L141" t="str">
            <v>X</v>
          </cell>
          <cell r="M141" t="str">
            <v>X</v>
          </cell>
          <cell r="N141" t="str">
            <v>no</v>
          </cell>
          <cell r="O141" t="str">
            <v>no</v>
          </cell>
          <cell r="P141" t="str">
            <v>?</v>
          </cell>
          <cell r="Q141" t="str">
            <v>?</v>
          </cell>
          <cell r="V141" t="str">
            <v>no</v>
          </cell>
          <cell r="W141" t="str">
            <v>no</v>
          </cell>
          <cell r="X141" t="str">
            <v/>
          </cell>
          <cell r="Y141" t="str">
            <v/>
          </cell>
          <cell r="Z141" t="str">
            <v/>
          </cell>
          <cell r="AD141" t="str">
            <v>n/a</v>
          </cell>
        </row>
        <row r="142">
          <cell r="B142" t="str">
            <v>Grass, Indian</v>
          </cell>
          <cell r="C142" t="str">
            <v>Sorghastrum nutans</v>
          </cell>
          <cell r="D142" t="str">
            <v>grass</v>
          </cell>
          <cell r="E142" t="str">
            <v xml:space="preserve">   </v>
          </cell>
          <cell r="F142" t="str">
            <v xml:space="preserve"> - </v>
          </cell>
          <cell r="G142" t="str">
            <v xml:space="preserve">72"      </v>
          </cell>
          <cell r="H142">
            <v>12000</v>
          </cell>
          <cell r="J142" t="str">
            <v>?</v>
          </cell>
          <cell r="K142" t="str">
            <v>no</v>
          </cell>
          <cell r="L142" t="str">
            <v>no</v>
          </cell>
          <cell r="M142" t="str">
            <v>X</v>
          </cell>
          <cell r="N142" t="str">
            <v>X</v>
          </cell>
          <cell r="O142" t="str">
            <v>X</v>
          </cell>
          <cell r="P142" t="str">
            <v>?</v>
          </cell>
          <cell r="Q142" t="str">
            <v>?</v>
          </cell>
          <cell r="V142" t="str">
            <v>no</v>
          </cell>
          <cell r="W142" t="str">
            <v>no</v>
          </cell>
          <cell r="X142" t="str">
            <v/>
          </cell>
          <cell r="Y142" t="str">
            <v/>
          </cell>
          <cell r="Z142" t="str">
            <v/>
          </cell>
          <cell r="AD142" t="str">
            <v>n/a</v>
          </cell>
        </row>
        <row r="143">
          <cell r="B143" t="str">
            <v>Grass, June</v>
          </cell>
          <cell r="C143" t="str">
            <v>Koeleria cristata</v>
          </cell>
          <cell r="D143" t="str">
            <v>sedge/rush/grass</v>
          </cell>
          <cell r="E143" t="str">
            <v xml:space="preserve">   </v>
          </cell>
          <cell r="F143" t="str">
            <v xml:space="preserve"> - </v>
          </cell>
          <cell r="G143" t="str">
            <v xml:space="preserve">24"      </v>
          </cell>
          <cell r="H143">
            <v>200000</v>
          </cell>
          <cell r="J143" t="str">
            <v>?</v>
          </cell>
          <cell r="K143" t="str">
            <v>no</v>
          </cell>
          <cell r="L143" t="str">
            <v>no</v>
          </cell>
          <cell r="M143" t="str">
            <v>no</v>
          </cell>
          <cell r="N143" t="str">
            <v>X</v>
          </cell>
          <cell r="O143" t="str">
            <v>X</v>
          </cell>
          <cell r="P143" t="str">
            <v>?</v>
          </cell>
          <cell r="Q143" t="str">
            <v>?</v>
          </cell>
          <cell r="V143" t="str">
            <v>no</v>
          </cell>
          <cell r="W143" t="str">
            <v>no</v>
          </cell>
          <cell r="X143" t="str">
            <v/>
          </cell>
          <cell r="Y143" t="str">
            <v/>
          </cell>
          <cell r="Z143" t="str">
            <v/>
          </cell>
          <cell r="AD143" t="str">
            <v>n/a</v>
          </cell>
        </row>
        <row r="144">
          <cell r="B144" t="str">
            <v>Grass, June</v>
          </cell>
          <cell r="C144" t="str">
            <v>Koeleria pyramidata</v>
          </cell>
          <cell r="D144" t="str">
            <v>sedge/rush/grass</v>
          </cell>
          <cell r="E144" t="str">
            <v>White</v>
          </cell>
          <cell r="F144" t="str">
            <v>May - Jul</v>
          </cell>
          <cell r="G144" t="str">
            <v>1’-2’</v>
          </cell>
          <cell r="H144">
            <v>150000</v>
          </cell>
          <cell r="J144" t="str">
            <v>?</v>
          </cell>
          <cell r="K144" t="str">
            <v>?</v>
          </cell>
          <cell r="L144" t="str">
            <v>?</v>
          </cell>
          <cell r="M144" t="str">
            <v>?</v>
          </cell>
          <cell r="N144" t="str">
            <v>?</v>
          </cell>
          <cell r="O144" t="str">
            <v>?</v>
          </cell>
          <cell r="P144" t="str">
            <v>?</v>
          </cell>
          <cell r="Q144" t="str">
            <v>?</v>
          </cell>
          <cell r="V144" t="str">
            <v>no</v>
          </cell>
          <cell r="W144" t="str">
            <v>no</v>
          </cell>
          <cell r="X144" t="str">
            <v>Early</v>
          </cell>
          <cell r="Y144" t="str">
            <v>Mid</v>
          </cell>
          <cell r="Z144" t="str">
            <v/>
          </cell>
          <cell r="AD144" t="str">
            <v>n/a</v>
          </cell>
        </row>
        <row r="145">
          <cell r="B145" t="str">
            <v>Grass, Munro</v>
          </cell>
          <cell r="C145" t="str">
            <v>Panicum rigidulum</v>
          </cell>
          <cell r="D145" t="str">
            <v>sedge/rush/grass</v>
          </cell>
          <cell r="E145" t="str">
            <v>Green</v>
          </cell>
          <cell r="F145" t="str">
            <v>Jul-Aug</v>
          </cell>
          <cell r="G145" t="str">
            <v>1’-3’</v>
          </cell>
          <cell r="H145">
            <v>40625</v>
          </cell>
          <cell r="J145" t="str">
            <v>?</v>
          </cell>
          <cell r="K145" t="str">
            <v>?</v>
          </cell>
          <cell r="L145" t="str">
            <v>?</v>
          </cell>
          <cell r="M145" t="str">
            <v>?</v>
          </cell>
          <cell r="N145" t="str">
            <v>?</v>
          </cell>
          <cell r="O145" t="str">
            <v>?</v>
          </cell>
          <cell r="P145" t="str">
            <v>?</v>
          </cell>
          <cell r="Q145" t="str">
            <v>?</v>
          </cell>
          <cell r="V145" t="str">
            <v>no</v>
          </cell>
          <cell r="W145" t="str">
            <v>no</v>
          </cell>
          <cell r="X145" t="str">
            <v/>
          </cell>
          <cell r="Y145" t="str">
            <v>Mid</v>
          </cell>
          <cell r="Z145" t="str">
            <v>Late</v>
          </cell>
          <cell r="AD145" t="str">
            <v>n/a</v>
          </cell>
        </row>
        <row r="146">
          <cell r="B146" t="str">
            <v>Grass, Rattlesnake</v>
          </cell>
          <cell r="C146" t="str">
            <v>Glyceria canadensis</v>
          </cell>
          <cell r="D146" t="str">
            <v>sedge/rush/grass</v>
          </cell>
          <cell r="E146" t="str">
            <v xml:space="preserve">   </v>
          </cell>
          <cell r="F146" t="str">
            <v xml:space="preserve"> - </v>
          </cell>
          <cell r="G146" t="str">
            <v xml:space="preserve">36"      </v>
          </cell>
          <cell r="H146">
            <v>74000</v>
          </cell>
          <cell r="J146" t="str">
            <v>?</v>
          </cell>
          <cell r="K146" t="str">
            <v>X</v>
          </cell>
          <cell r="L146" t="str">
            <v>X</v>
          </cell>
          <cell r="M146" t="str">
            <v>no</v>
          </cell>
          <cell r="N146" t="str">
            <v>no</v>
          </cell>
          <cell r="O146" t="str">
            <v>no</v>
          </cell>
          <cell r="P146" t="str">
            <v>?</v>
          </cell>
          <cell r="Q146" t="str">
            <v>?</v>
          </cell>
          <cell r="V146" t="str">
            <v>no</v>
          </cell>
          <cell r="W146" t="str">
            <v>no</v>
          </cell>
          <cell r="X146" t="str">
            <v/>
          </cell>
          <cell r="Y146" t="str">
            <v/>
          </cell>
          <cell r="Z146" t="str">
            <v/>
          </cell>
          <cell r="AD146" t="str">
            <v>n/a</v>
          </cell>
        </row>
        <row r="147">
          <cell r="B147" t="str">
            <v>Grass, Stout Blue-eyed</v>
          </cell>
          <cell r="C147" t="str">
            <v>Sisyrinchium angustifolium</v>
          </cell>
          <cell r="D147" t="str">
            <v>forb</v>
          </cell>
          <cell r="E147" t="str">
            <v>Blue</v>
          </cell>
          <cell r="F147" t="str">
            <v>May - Aug</v>
          </cell>
          <cell r="G147" t="str">
            <v xml:space="preserve">6"      </v>
          </cell>
          <cell r="H147">
            <v>30000</v>
          </cell>
          <cell r="J147" t="str">
            <v>no</v>
          </cell>
          <cell r="K147" t="str">
            <v>no</v>
          </cell>
          <cell r="L147" t="str">
            <v>X</v>
          </cell>
          <cell r="M147" t="str">
            <v>X</v>
          </cell>
          <cell r="N147" t="str">
            <v>X</v>
          </cell>
          <cell r="O147" t="str">
            <v>no</v>
          </cell>
          <cell r="P147" t="str">
            <v>no</v>
          </cell>
          <cell r="Q147" t="str">
            <v>no</v>
          </cell>
          <cell r="V147" t="str">
            <v>yes</v>
          </cell>
          <cell r="W147" t="str">
            <v>no</v>
          </cell>
          <cell r="X147" t="str">
            <v>Early</v>
          </cell>
          <cell r="Y147" t="str">
            <v>Mid</v>
          </cell>
          <cell r="Z147" t="str">
            <v>Late</v>
          </cell>
          <cell r="AC147" t="str">
            <v>X</v>
          </cell>
          <cell r="AD147" t="str">
            <v>Low to moderately attractive</v>
          </cell>
        </row>
        <row r="148">
          <cell r="B148" t="str">
            <v>Grass, Sweet</v>
          </cell>
          <cell r="C148" t="str">
            <v>Hierochloe odorata</v>
          </cell>
          <cell r="D148" t="str">
            <v>sedge/rush/grass</v>
          </cell>
          <cell r="E148" t="str">
            <v xml:space="preserve">   </v>
          </cell>
          <cell r="F148" t="str">
            <v xml:space="preserve"> - </v>
          </cell>
          <cell r="G148" t="str">
            <v xml:space="preserve">24"      </v>
          </cell>
          <cell r="H148">
            <v>20000</v>
          </cell>
          <cell r="J148" t="str">
            <v>?</v>
          </cell>
          <cell r="K148" t="str">
            <v>X</v>
          </cell>
          <cell r="L148" t="str">
            <v>X</v>
          </cell>
          <cell r="M148" t="str">
            <v>X</v>
          </cell>
          <cell r="N148" t="str">
            <v>no</v>
          </cell>
          <cell r="O148" t="str">
            <v>no</v>
          </cell>
          <cell r="P148" t="str">
            <v>?</v>
          </cell>
          <cell r="Q148" t="str">
            <v>?</v>
          </cell>
          <cell r="V148" t="str">
            <v>no</v>
          </cell>
          <cell r="W148" t="str">
            <v>no</v>
          </cell>
          <cell r="X148" t="str">
            <v/>
          </cell>
          <cell r="Y148" t="str">
            <v/>
          </cell>
          <cell r="Z148" t="str">
            <v/>
          </cell>
          <cell r="AD148" t="str">
            <v>n/a</v>
          </cell>
        </row>
        <row r="149">
          <cell r="B149" t="str">
            <v>Grass, Switch</v>
          </cell>
          <cell r="C149" t="str">
            <v>Panicum virgatum</v>
          </cell>
          <cell r="D149" t="str">
            <v>grass</v>
          </cell>
          <cell r="E149" t="str">
            <v xml:space="preserve">   </v>
          </cell>
          <cell r="F149" t="str">
            <v xml:space="preserve"> - </v>
          </cell>
          <cell r="G149" t="str">
            <v xml:space="preserve">48"      </v>
          </cell>
          <cell r="H149">
            <v>14000</v>
          </cell>
          <cell r="J149" t="str">
            <v>?</v>
          </cell>
          <cell r="K149" t="str">
            <v>no</v>
          </cell>
          <cell r="L149" t="str">
            <v>X</v>
          </cell>
          <cell r="M149" t="str">
            <v>X</v>
          </cell>
          <cell r="N149" t="str">
            <v>X</v>
          </cell>
          <cell r="O149" t="str">
            <v>X</v>
          </cell>
          <cell r="P149" t="str">
            <v>X</v>
          </cell>
          <cell r="Q149" t="str">
            <v>X</v>
          </cell>
          <cell r="V149" t="str">
            <v>no</v>
          </cell>
          <cell r="W149" t="str">
            <v>no</v>
          </cell>
          <cell r="X149" t="str">
            <v/>
          </cell>
          <cell r="Y149" t="str">
            <v/>
          </cell>
          <cell r="Z149" t="str">
            <v/>
          </cell>
          <cell r="AD149" t="str">
            <v>n/a</v>
          </cell>
        </row>
        <row r="150">
          <cell r="B150" t="str">
            <v>Grass-Untrimmed, Porcupine</v>
          </cell>
          <cell r="C150" t="str">
            <v>Stipa spartea</v>
          </cell>
          <cell r="D150" t="str">
            <v>sedge/rush/grass</v>
          </cell>
          <cell r="E150" t="str">
            <v xml:space="preserve">   </v>
          </cell>
          <cell r="F150" t="str">
            <v xml:space="preserve"> - </v>
          </cell>
          <cell r="G150" t="str">
            <v xml:space="preserve">48"      </v>
          </cell>
          <cell r="H150">
            <v>680</v>
          </cell>
          <cell r="J150" t="str">
            <v>?</v>
          </cell>
          <cell r="K150" t="str">
            <v>no</v>
          </cell>
          <cell r="L150" t="str">
            <v>no</v>
          </cell>
          <cell r="M150" t="str">
            <v>no</v>
          </cell>
          <cell r="N150" t="str">
            <v>X</v>
          </cell>
          <cell r="O150" t="str">
            <v>X</v>
          </cell>
          <cell r="P150" t="str">
            <v>?</v>
          </cell>
          <cell r="Q150" t="str">
            <v>?</v>
          </cell>
          <cell r="V150" t="str">
            <v>no</v>
          </cell>
          <cell r="W150" t="str">
            <v>no</v>
          </cell>
          <cell r="X150" t="str">
            <v/>
          </cell>
          <cell r="Y150" t="str">
            <v/>
          </cell>
          <cell r="Z150" t="str">
            <v/>
          </cell>
          <cell r="AD150" t="str">
            <v>n/a</v>
          </cell>
        </row>
        <row r="151">
          <cell r="B151" t="str">
            <v>Hairgrass, Tufted</v>
          </cell>
          <cell r="C151" t="str">
            <v>Deschampsia cespitosa</v>
          </cell>
          <cell r="D151" t="str">
            <v>grass</v>
          </cell>
          <cell r="E151" t="str">
            <v>Green</v>
          </cell>
          <cell r="F151" t="str">
            <v>May-Jun</v>
          </cell>
          <cell r="G151" t="str">
            <v>1’-3’</v>
          </cell>
          <cell r="H151">
            <v>75000</v>
          </cell>
          <cell r="J151" t="str">
            <v>?</v>
          </cell>
          <cell r="K151" t="str">
            <v>?</v>
          </cell>
          <cell r="L151" t="str">
            <v>?</v>
          </cell>
          <cell r="M151" t="str">
            <v>?</v>
          </cell>
          <cell r="N151" t="str">
            <v>?</v>
          </cell>
          <cell r="O151" t="str">
            <v>?</v>
          </cell>
          <cell r="P151" t="str">
            <v>?</v>
          </cell>
          <cell r="Q151" t="str">
            <v>?</v>
          </cell>
          <cell r="V151" t="str">
            <v>no</v>
          </cell>
          <cell r="W151" t="str">
            <v>no</v>
          </cell>
          <cell r="X151" t="str">
            <v>Early</v>
          </cell>
          <cell r="Y151" t="str">
            <v>Mid</v>
          </cell>
          <cell r="Z151" t="str">
            <v/>
          </cell>
          <cell r="AD151" t="str">
            <v>n/a</v>
          </cell>
        </row>
        <row r="152">
          <cell r="B152" t="str">
            <v>Harebell</v>
          </cell>
          <cell r="C152" t="str">
            <v>Campanula rotundifolia</v>
          </cell>
          <cell r="D152" t="str">
            <v>forb</v>
          </cell>
          <cell r="E152" t="str">
            <v>Purple</v>
          </cell>
          <cell r="F152" t="str">
            <v>Jun - Oct</v>
          </cell>
          <cell r="G152" t="str">
            <v xml:space="preserve">12"      </v>
          </cell>
          <cell r="H152">
            <v>900000</v>
          </cell>
          <cell r="J152" t="str">
            <v>?</v>
          </cell>
          <cell r="K152" t="str">
            <v>no</v>
          </cell>
          <cell r="L152" t="str">
            <v>no</v>
          </cell>
          <cell r="M152" t="str">
            <v>no</v>
          </cell>
          <cell r="N152" t="str">
            <v>X</v>
          </cell>
          <cell r="O152" t="str">
            <v>X</v>
          </cell>
          <cell r="P152" t="str">
            <v>?</v>
          </cell>
          <cell r="Q152" t="str">
            <v>?</v>
          </cell>
          <cell r="V152" t="str">
            <v>yes</v>
          </cell>
          <cell r="W152" t="str">
            <v>no</v>
          </cell>
          <cell r="X152" t="str">
            <v>Early</v>
          </cell>
          <cell r="Y152" t="str">
            <v>Mid</v>
          </cell>
          <cell r="Z152" t="str">
            <v>Late</v>
          </cell>
          <cell r="AC152" t="str">
            <v>X</v>
          </cell>
          <cell r="AD152" t="str">
            <v>Moderately attractive</v>
          </cell>
        </row>
        <row r="153">
          <cell r="B153" t="str">
            <v>Horehound, Water</v>
          </cell>
          <cell r="C153" t="str">
            <v>Lycopus americanus</v>
          </cell>
          <cell r="D153" t="str">
            <v>forb</v>
          </cell>
          <cell r="E153" t="str">
            <v>White</v>
          </cell>
          <cell r="F153" t="str">
            <v>Jul - Sep</v>
          </cell>
          <cell r="G153" t="str">
            <v xml:space="preserve">24"      </v>
          </cell>
          <cell r="H153">
            <v>130000</v>
          </cell>
          <cell r="J153" t="str">
            <v>X</v>
          </cell>
          <cell r="K153" t="str">
            <v>X</v>
          </cell>
          <cell r="L153" t="str">
            <v>X</v>
          </cell>
          <cell r="M153" t="str">
            <v>no</v>
          </cell>
          <cell r="N153" t="str">
            <v>no</v>
          </cell>
          <cell r="O153" t="str">
            <v>no</v>
          </cell>
          <cell r="P153" t="str">
            <v>no</v>
          </cell>
          <cell r="Q153" t="str">
            <v>no</v>
          </cell>
          <cell r="V153" t="str">
            <v>no</v>
          </cell>
          <cell r="W153" t="str">
            <v>no</v>
          </cell>
          <cell r="X153" t="str">
            <v/>
          </cell>
          <cell r="Y153" t="str">
            <v>Mid</v>
          </cell>
          <cell r="Z153" t="str">
            <v>Late</v>
          </cell>
          <cell r="AC153" t="str">
            <v>X</v>
          </cell>
          <cell r="AD153" t="str">
            <v>Moderate to very attractive</v>
          </cell>
        </row>
        <row r="154">
          <cell r="B154" t="str">
            <v>Hyssop, Anise</v>
          </cell>
          <cell r="C154" t="str">
            <v>Agastache foeniculum</v>
          </cell>
          <cell r="D154" t="str">
            <v>forb</v>
          </cell>
          <cell r="E154" t="str">
            <v>Purple</v>
          </cell>
          <cell r="F154" t="str">
            <v>Jun - Sep</v>
          </cell>
          <cell r="G154" t="str">
            <v xml:space="preserve">36"      </v>
          </cell>
          <cell r="H154">
            <v>90000</v>
          </cell>
          <cell r="J154" t="str">
            <v>no</v>
          </cell>
          <cell r="K154" t="str">
            <v>no</v>
          </cell>
          <cell r="L154" t="str">
            <v>no</v>
          </cell>
          <cell r="M154" t="str">
            <v>X</v>
          </cell>
          <cell r="N154" t="str">
            <v>X</v>
          </cell>
          <cell r="O154" t="str">
            <v>no</v>
          </cell>
          <cell r="P154" t="str">
            <v>no</v>
          </cell>
          <cell r="Q154" t="str">
            <v>no</v>
          </cell>
          <cell r="V154" t="str">
            <v>no</v>
          </cell>
          <cell r="W154" t="str">
            <v>no</v>
          </cell>
          <cell r="X154" t="str">
            <v>Early</v>
          </cell>
          <cell r="Y154" t="str">
            <v>Mid</v>
          </cell>
          <cell r="Z154" t="str">
            <v>Late</v>
          </cell>
          <cell r="AC154" t="str">
            <v>X</v>
          </cell>
          <cell r="AD154" t="str">
            <v>Very attractive</v>
          </cell>
        </row>
        <row r="155">
          <cell r="B155" t="str">
            <v>Hyssop, Purple Giant</v>
          </cell>
          <cell r="C155" t="str">
            <v>Agastache scrophulariifolia</v>
          </cell>
          <cell r="D155" t="str">
            <v>forb</v>
          </cell>
          <cell r="E155" t="str">
            <v>Purple</v>
          </cell>
          <cell r="F155" t="str">
            <v>Jul-Oct</v>
          </cell>
          <cell r="G155" t="str">
            <v>3’-7’</v>
          </cell>
          <cell r="H155">
            <v>59500</v>
          </cell>
          <cell r="J155" t="str">
            <v>no</v>
          </cell>
          <cell r="K155" t="str">
            <v>no</v>
          </cell>
          <cell r="L155" t="str">
            <v>no</v>
          </cell>
          <cell r="M155" t="str">
            <v>X</v>
          </cell>
          <cell r="N155" t="str">
            <v>X</v>
          </cell>
          <cell r="O155" t="str">
            <v>no</v>
          </cell>
          <cell r="P155" t="str">
            <v>no</v>
          </cell>
          <cell r="Q155" t="str">
            <v>no</v>
          </cell>
          <cell r="V155" t="str">
            <v>yes</v>
          </cell>
          <cell r="W155" t="str">
            <v>no</v>
          </cell>
          <cell r="X155" t="str">
            <v/>
          </cell>
          <cell r="Y155" t="str">
            <v>Mid</v>
          </cell>
          <cell r="Z155" t="str">
            <v>Late</v>
          </cell>
          <cell r="AC155" t="str">
            <v>X</v>
          </cell>
          <cell r="AD155" t="str">
            <v>Low to moderately attractive</v>
          </cell>
        </row>
        <row r="156">
          <cell r="B156" t="str">
            <v>Hyssop, Yellow Giant</v>
          </cell>
          <cell r="C156" t="str">
            <v>Agastache nepetoides</v>
          </cell>
          <cell r="D156" t="str">
            <v>forb</v>
          </cell>
          <cell r="E156" t="str">
            <v>Cream</v>
          </cell>
          <cell r="F156" t="str">
            <v>Jul - Oct</v>
          </cell>
          <cell r="G156" t="str">
            <v xml:space="preserve">72"      </v>
          </cell>
          <cell r="H156">
            <v>90000</v>
          </cell>
          <cell r="J156" t="str">
            <v>no</v>
          </cell>
          <cell r="K156" t="str">
            <v>no</v>
          </cell>
          <cell r="L156" t="str">
            <v>X</v>
          </cell>
          <cell r="M156" t="str">
            <v>X</v>
          </cell>
          <cell r="N156" t="str">
            <v>X</v>
          </cell>
          <cell r="O156" t="str">
            <v>no</v>
          </cell>
          <cell r="P156" t="str">
            <v>no</v>
          </cell>
          <cell r="Q156" t="str">
            <v>no</v>
          </cell>
          <cell r="V156" t="str">
            <v>yes</v>
          </cell>
          <cell r="W156" t="str">
            <v>no</v>
          </cell>
          <cell r="X156" t="str">
            <v/>
          </cell>
          <cell r="Y156" t="str">
            <v>Mid</v>
          </cell>
          <cell r="Z156" t="str">
            <v>Late</v>
          </cell>
          <cell r="AC156" t="str">
            <v>X</v>
          </cell>
          <cell r="AD156" t="str">
            <v>Low to moderately attractive</v>
          </cell>
        </row>
        <row r="157">
          <cell r="B157" t="str">
            <v>Ironweed, Missouri</v>
          </cell>
          <cell r="C157" t="str">
            <v>Vernonia missurica</v>
          </cell>
          <cell r="D157" t="str">
            <v>forb</v>
          </cell>
          <cell r="E157" t="str">
            <v>Purple</v>
          </cell>
          <cell r="F157" t="str">
            <v>Jul - Sep</v>
          </cell>
          <cell r="G157" t="str">
            <v xml:space="preserve">60"      </v>
          </cell>
          <cell r="H157">
            <v>22000</v>
          </cell>
          <cell r="J157" t="str">
            <v>?</v>
          </cell>
          <cell r="K157" t="str">
            <v>no</v>
          </cell>
          <cell r="L157" t="str">
            <v>X</v>
          </cell>
          <cell r="M157" t="str">
            <v>X</v>
          </cell>
          <cell r="N157" t="str">
            <v>X</v>
          </cell>
          <cell r="O157" t="str">
            <v>no</v>
          </cell>
          <cell r="P157" t="str">
            <v>?</v>
          </cell>
          <cell r="Q157" t="str">
            <v>?</v>
          </cell>
          <cell r="V157" t="str">
            <v>no</v>
          </cell>
          <cell r="W157" t="str">
            <v>no</v>
          </cell>
          <cell r="X157" t="str">
            <v/>
          </cell>
          <cell r="Y157" t="str">
            <v>Mid</v>
          </cell>
          <cell r="Z157" t="str">
            <v>Late</v>
          </cell>
          <cell r="AC157" t="str">
            <v>X</v>
          </cell>
          <cell r="AD157" t="str">
            <v>unknown, likely attractive</v>
          </cell>
        </row>
        <row r="158">
          <cell r="B158" t="str">
            <v>Ironweed, Smooth</v>
          </cell>
          <cell r="C158" t="str">
            <v>Vernonia fasciculata</v>
          </cell>
          <cell r="D158" t="str">
            <v>forb</v>
          </cell>
          <cell r="E158" t="str">
            <v>Purple</v>
          </cell>
          <cell r="F158" t="str">
            <v>Jul - Sep</v>
          </cell>
          <cell r="G158" t="str">
            <v xml:space="preserve">72"      </v>
          </cell>
          <cell r="H158">
            <v>24000</v>
          </cell>
          <cell r="J158" t="str">
            <v>X</v>
          </cell>
          <cell r="K158" t="str">
            <v>X</v>
          </cell>
          <cell r="L158" t="str">
            <v>X</v>
          </cell>
          <cell r="M158" t="str">
            <v>X</v>
          </cell>
          <cell r="N158" t="str">
            <v>no</v>
          </cell>
          <cell r="O158" t="str">
            <v>no</v>
          </cell>
          <cell r="P158" t="str">
            <v>X</v>
          </cell>
          <cell r="Q158" t="str">
            <v>X</v>
          </cell>
          <cell r="V158" t="str">
            <v>yes</v>
          </cell>
          <cell r="W158" t="str">
            <v>yes</v>
          </cell>
          <cell r="X158" t="str">
            <v/>
          </cell>
          <cell r="Y158" t="str">
            <v>Mid</v>
          </cell>
          <cell r="Z158" t="str">
            <v>Late</v>
          </cell>
          <cell r="AC158" t="str">
            <v>X</v>
          </cell>
          <cell r="AD158" t="str">
            <v>Very attractive</v>
          </cell>
        </row>
        <row r="159">
          <cell r="B159" t="str">
            <v>Ironweed, Smooth Tall</v>
          </cell>
          <cell r="C159" t="str">
            <v>Vernonia gigantea</v>
          </cell>
          <cell r="D159" t="str">
            <v>forb</v>
          </cell>
          <cell r="E159" t="str">
            <v>Purple</v>
          </cell>
          <cell r="F159" t="str">
            <v>Jul-Oct</v>
          </cell>
          <cell r="G159" t="str">
            <v>4’-9’</v>
          </cell>
          <cell r="H159">
            <v>24000</v>
          </cell>
          <cell r="J159" t="str">
            <v>?</v>
          </cell>
          <cell r="K159" t="str">
            <v>?</v>
          </cell>
          <cell r="L159" t="str">
            <v>?</v>
          </cell>
          <cell r="M159" t="str">
            <v>?</v>
          </cell>
          <cell r="N159" t="str">
            <v>?</v>
          </cell>
          <cell r="O159" t="str">
            <v>?</v>
          </cell>
          <cell r="P159" t="str">
            <v>?</v>
          </cell>
          <cell r="Q159" t="str">
            <v>?</v>
          </cell>
          <cell r="V159" t="str">
            <v>no</v>
          </cell>
          <cell r="W159" t="str">
            <v>no</v>
          </cell>
          <cell r="X159" t="str">
            <v/>
          </cell>
          <cell r="Y159" t="str">
            <v>Mid</v>
          </cell>
          <cell r="Z159" t="str">
            <v>Late</v>
          </cell>
          <cell r="AC159" t="str">
            <v>X</v>
          </cell>
          <cell r="AD159" t="str">
            <v>unknown, likely attractive</v>
          </cell>
        </row>
        <row r="160">
          <cell r="B160" t="str">
            <v>Ironweed, Tall</v>
          </cell>
          <cell r="C160" t="str">
            <v>Vernonia altissima</v>
          </cell>
          <cell r="D160" t="str">
            <v>forb</v>
          </cell>
          <cell r="E160" t="str">
            <v>Purple</v>
          </cell>
          <cell r="F160" t="str">
            <v>Aug - Sep</v>
          </cell>
          <cell r="G160" t="str">
            <v xml:space="preserve">60"      </v>
          </cell>
          <cell r="H160">
            <v>0</v>
          </cell>
          <cell r="J160" t="str">
            <v>?</v>
          </cell>
          <cell r="K160" t="str">
            <v>no</v>
          </cell>
          <cell r="L160" t="str">
            <v>X</v>
          </cell>
          <cell r="M160" t="str">
            <v>X</v>
          </cell>
          <cell r="N160" t="str">
            <v>no</v>
          </cell>
          <cell r="O160" t="str">
            <v>no</v>
          </cell>
          <cell r="P160" t="str">
            <v>?</v>
          </cell>
          <cell r="Q160" t="str">
            <v>X</v>
          </cell>
          <cell r="V160" t="str">
            <v>no</v>
          </cell>
          <cell r="W160" t="str">
            <v>no</v>
          </cell>
          <cell r="X160" t="str">
            <v/>
          </cell>
          <cell r="Z160" t="str">
            <v>Late</v>
          </cell>
          <cell r="AC160" t="str">
            <v>X</v>
          </cell>
          <cell r="AD160" t="str">
            <v>Very attractive</v>
          </cell>
        </row>
        <row r="161">
          <cell r="B161" t="str">
            <v>Jack-in-the-Pulpit</v>
          </cell>
          <cell r="C161" t="str">
            <v>Arisaema triphyllum</v>
          </cell>
          <cell r="D161" t="str">
            <v>forb</v>
          </cell>
          <cell r="E161" t="str">
            <v>Green</v>
          </cell>
          <cell r="F161" t="str">
            <v>Apr - Jul</v>
          </cell>
          <cell r="G161" t="str">
            <v xml:space="preserve">24"      </v>
          </cell>
          <cell r="H161">
            <v>500</v>
          </cell>
          <cell r="J161" t="str">
            <v>?</v>
          </cell>
          <cell r="K161" t="str">
            <v>no</v>
          </cell>
          <cell r="L161" t="str">
            <v>X</v>
          </cell>
          <cell r="M161" t="str">
            <v>X</v>
          </cell>
          <cell r="N161" t="str">
            <v>X</v>
          </cell>
          <cell r="O161" t="str">
            <v>no</v>
          </cell>
          <cell r="P161" t="str">
            <v>?</v>
          </cell>
          <cell r="Q161" t="str">
            <v>?</v>
          </cell>
          <cell r="V161" t="str">
            <v>no</v>
          </cell>
          <cell r="W161" t="str">
            <v>no</v>
          </cell>
          <cell r="X161" t="str">
            <v>Early</v>
          </cell>
          <cell r="Y161" t="str">
            <v>Mid</v>
          </cell>
          <cell r="Z161" t="str">
            <v/>
          </cell>
          <cell r="AD161" t="str">
            <v>Very low attraction</v>
          </cell>
          <cell r="AE161" t="str">
            <v>May be attractive to some flies</v>
          </cell>
        </row>
        <row r="162">
          <cell r="B162" t="str">
            <v>Joe Pye Weed</v>
          </cell>
          <cell r="C162" t="str">
            <v>Eupatorium maculatum</v>
          </cell>
          <cell r="D162" t="str">
            <v>forb</v>
          </cell>
          <cell r="E162" t="str">
            <v>Rose</v>
          </cell>
          <cell r="F162" t="str">
            <v>Jun - Sep</v>
          </cell>
          <cell r="G162" t="str">
            <v xml:space="preserve">60"      </v>
          </cell>
          <cell r="H162">
            <v>95000</v>
          </cell>
          <cell r="J162" t="str">
            <v>X</v>
          </cell>
          <cell r="K162" t="str">
            <v>X</v>
          </cell>
          <cell r="L162" t="str">
            <v>X</v>
          </cell>
          <cell r="M162" t="str">
            <v>no</v>
          </cell>
          <cell r="N162" t="str">
            <v>no</v>
          </cell>
          <cell r="O162" t="str">
            <v>no</v>
          </cell>
          <cell r="P162" t="str">
            <v>X</v>
          </cell>
          <cell r="Q162" t="str">
            <v>no</v>
          </cell>
          <cell r="V162" t="str">
            <v>yes</v>
          </cell>
          <cell r="W162" t="str">
            <v>yes</v>
          </cell>
          <cell r="X162" t="str">
            <v>Early</v>
          </cell>
          <cell r="Y162" t="str">
            <v>Mid</v>
          </cell>
          <cell r="Z162" t="str">
            <v>Late</v>
          </cell>
          <cell r="AC162" t="str">
            <v>X</v>
          </cell>
          <cell r="AD162" t="str">
            <v>unknown, likely attractive</v>
          </cell>
        </row>
        <row r="163">
          <cell r="B163" t="str">
            <v>Joe Pye Weed, Hollow</v>
          </cell>
          <cell r="C163" t="str">
            <v>Eupatorium fistulosum</v>
          </cell>
          <cell r="D163" t="str">
            <v>forb</v>
          </cell>
          <cell r="E163" t="str">
            <v>Pink</v>
          </cell>
          <cell r="F163" t="str">
            <v>Aug - Sep</v>
          </cell>
          <cell r="G163" t="str">
            <v>96"</v>
          </cell>
          <cell r="H163">
            <v>78000</v>
          </cell>
          <cell r="J163" t="str">
            <v>X</v>
          </cell>
          <cell r="K163" t="str">
            <v>X</v>
          </cell>
          <cell r="L163" t="str">
            <v>X</v>
          </cell>
          <cell r="M163" t="str">
            <v>no</v>
          </cell>
          <cell r="N163" t="str">
            <v>no</v>
          </cell>
          <cell r="O163" t="str">
            <v>no</v>
          </cell>
          <cell r="P163" t="str">
            <v>no</v>
          </cell>
          <cell r="Q163" t="str">
            <v>no</v>
          </cell>
          <cell r="V163" t="str">
            <v>yes</v>
          </cell>
          <cell r="W163" t="str">
            <v>yes</v>
          </cell>
          <cell r="X163" t="str">
            <v/>
          </cell>
          <cell r="Z163" t="str">
            <v>Late</v>
          </cell>
          <cell r="AC163" t="str">
            <v>X</v>
          </cell>
          <cell r="AD163" t="str">
            <v>unknown, likely attractive</v>
          </cell>
        </row>
        <row r="164">
          <cell r="B164" t="str">
            <v>Joe Pye Weed, Sweet</v>
          </cell>
          <cell r="C164" t="str">
            <v>Eupatorium purpureum</v>
          </cell>
          <cell r="D164" t="str">
            <v>forb</v>
          </cell>
          <cell r="E164" t="str">
            <v>Pink</v>
          </cell>
          <cell r="F164" t="str">
            <v>Jul - Sep</v>
          </cell>
          <cell r="G164" t="str">
            <v xml:space="preserve">84"      </v>
          </cell>
          <cell r="H164">
            <v>42000</v>
          </cell>
          <cell r="J164" t="str">
            <v>?</v>
          </cell>
          <cell r="K164" t="str">
            <v>no</v>
          </cell>
          <cell r="L164" t="str">
            <v>X</v>
          </cell>
          <cell r="M164" t="str">
            <v>X</v>
          </cell>
          <cell r="N164" t="str">
            <v>X</v>
          </cell>
          <cell r="O164" t="str">
            <v>no</v>
          </cell>
          <cell r="P164" t="str">
            <v>?</v>
          </cell>
          <cell r="Q164" t="str">
            <v>?</v>
          </cell>
          <cell r="V164" t="str">
            <v>yes</v>
          </cell>
          <cell r="W164" t="str">
            <v>no</v>
          </cell>
          <cell r="X164" t="str">
            <v/>
          </cell>
          <cell r="Y164" t="str">
            <v>Mid</v>
          </cell>
          <cell r="Z164" t="str">
            <v>Late</v>
          </cell>
          <cell r="AC164" t="str">
            <v>X</v>
          </cell>
          <cell r="AD164" t="str">
            <v>unknown, likely attractive</v>
          </cell>
        </row>
        <row r="165">
          <cell r="B165" t="str">
            <v>Joint Grass, Blue</v>
          </cell>
          <cell r="C165" t="str">
            <v>Calamagrostis canadensis</v>
          </cell>
          <cell r="D165" t="str">
            <v>sedge/rush/grass</v>
          </cell>
          <cell r="E165" t="str">
            <v xml:space="preserve">   </v>
          </cell>
          <cell r="F165" t="str">
            <v xml:space="preserve"> - </v>
          </cell>
          <cell r="G165" t="str">
            <v xml:space="preserve">48"      </v>
          </cell>
          <cell r="H165">
            <v>280000</v>
          </cell>
          <cell r="J165" t="str">
            <v>?</v>
          </cell>
          <cell r="K165" t="str">
            <v>X</v>
          </cell>
          <cell r="L165" t="str">
            <v>X</v>
          </cell>
          <cell r="M165" t="str">
            <v>X</v>
          </cell>
          <cell r="N165" t="str">
            <v>no</v>
          </cell>
          <cell r="O165" t="str">
            <v>no</v>
          </cell>
          <cell r="P165" t="str">
            <v>X</v>
          </cell>
          <cell r="Q165" t="str">
            <v>X</v>
          </cell>
          <cell r="V165" t="str">
            <v>no</v>
          </cell>
          <cell r="W165" t="str">
            <v>no</v>
          </cell>
          <cell r="X165" t="str">
            <v/>
          </cell>
          <cell r="Y165" t="str">
            <v/>
          </cell>
          <cell r="Z165" t="str">
            <v/>
          </cell>
          <cell r="AD165" t="str">
            <v>n/a</v>
          </cell>
        </row>
        <row r="166">
          <cell r="B166" t="str">
            <v>Knotweed, Water</v>
          </cell>
          <cell r="C166" t="str">
            <v>Polygonum amphibium v. stipulaceum</v>
          </cell>
          <cell r="D166" t="str">
            <v>forb</v>
          </cell>
          <cell r="E166" t="str">
            <v>Rose</v>
          </cell>
          <cell r="F166" t="str">
            <v>Jun - Oct</v>
          </cell>
          <cell r="G166" t="str">
            <v>1’-2’</v>
          </cell>
          <cell r="H166">
            <v>3125</v>
          </cell>
          <cell r="J166" t="str">
            <v>?</v>
          </cell>
          <cell r="K166" t="str">
            <v>?</v>
          </cell>
          <cell r="L166" t="str">
            <v>?</v>
          </cell>
          <cell r="M166" t="str">
            <v>?</v>
          </cell>
          <cell r="N166" t="str">
            <v>?</v>
          </cell>
          <cell r="O166" t="str">
            <v>?</v>
          </cell>
          <cell r="P166" t="str">
            <v>?</v>
          </cell>
          <cell r="Q166" t="str">
            <v>?</v>
          </cell>
          <cell r="V166" t="str">
            <v>no</v>
          </cell>
          <cell r="W166" t="str">
            <v>no</v>
          </cell>
          <cell r="X166" t="str">
            <v>Early</v>
          </cell>
          <cell r="Y166" t="str">
            <v>Mid</v>
          </cell>
          <cell r="Z166" t="str">
            <v>Late</v>
          </cell>
          <cell r="AD166" t="str">
            <v>unknown</v>
          </cell>
        </row>
        <row r="167">
          <cell r="B167" t="str">
            <v>Lead Plant</v>
          </cell>
          <cell r="C167" t="str">
            <v>Amorpha canescens</v>
          </cell>
          <cell r="D167" t="str">
            <v>legume</v>
          </cell>
          <cell r="E167" t="str">
            <v>Purple</v>
          </cell>
          <cell r="F167" t="str">
            <v>Jun - Aug</v>
          </cell>
          <cell r="G167" t="str">
            <v xml:space="preserve">36"      </v>
          </cell>
          <cell r="H167">
            <v>16000</v>
          </cell>
          <cell r="J167" t="str">
            <v>no</v>
          </cell>
          <cell r="K167" t="str">
            <v>no</v>
          </cell>
          <cell r="L167" t="str">
            <v>no</v>
          </cell>
          <cell r="M167" t="str">
            <v>X</v>
          </cell>
          <cell r="N167" t="str">
            <v>X</v>
          </cell>
          <cell r="O167" t="str">
            <v>X</v>
          </cell>
          <cell r="P167" t="str">
            <v>no</v>
          </cell>
          <cell r="Q167" t="str">
            <v>no</v>
          </cell>
          <cell r="V167" t="str">
            <v>yes</v>
          </cell>
          <cell r="W167" t="str">
            <v>yes</v>
          </cell>
          <cell r="X167" t="str">
            <v>Early</v>
          </cell>
          <cell r="Y167" t="str">
            <v>Mid</v>
          </cell>
          <cell r="Z167" t="str">
            <v>Late</v>
          </cell>
          <cell r="AC167" t="str">
            <v>X</v>
          </cell>
          <cell r="AD167" t="str">
            <v>Very attractive</v>
          </cell>
        </row>
        <row r="168">
          <cell r="B168" t="str">
            <v>Lespedeza, Roundheaded</v>
          </cell>
          <cell r="C168" t="str">
            <v>Lespedeza Capitata</v>
          </cell>
          <cell r="D168" t="str">
            <v>legume</v>
          </cell>
          <cell r="E168" t="str">
            <v>Green</v>
          </cell>
          <cell r="F168" t="str">
            <v>Aug - Sep</v>
          </cell>
          <cell r="G168" t="str">
            <v>4'</v>
          </cell>
          <cell r="H168">
            <v>10000</v>
          </cell>
          <cell r="J168" t="str">
            <v>no</v>
          </cell>
          <cell r="K168" t="str">
            <v>no</v>
          </cell>
          <cell r="L168" t="str">
            <v>no</v>
          </cell>
          <cell r="M168" t="str">
            <v>x</v>
          </cell>
          <cell r="N168" t="str">
            <v>x</v>
          </cell>
          <cell r="O168" t="str">
            <v>x</v>
          </cell>
          <cell r="P168" t="str">
            <v>no</v>
          </cell>
          <cell r="Q168" t="str">
            <v>no</v>
          </cell>
          <cell r="V168" t="str">
            <v>yes</v>
          </cell>
          <cell r="W168" t="str">
            <v>yes</v>
          </cell>
          <cell r="Z168" t="str">
            <v>Late</v>
          </cell>
        </row>
        <row r="169">
          <cell r="B169" t="str">
            <v>Lespedeza, Slender</v>
          </cell>
          <cell r="C169" t="str">
            <v>Lespedeza Virginica</v>
          </cell>
          <cell r="D169" t="str">
            <v>legume</v>
          </cell>
          <cell r="E169" t="str">
            <v>Purple</v>
          </cell>
          <cell r="F169" t="str">
            <v>Jul - Sep</v>
          </cell>
          <cell r="G169" t="str">
            <v>2'</v>
          </cell>
          <cell r="H169">
            <v>16000</v>
          </cell>
          <cell r="J169" t="str">
            <v>no</v>
          </cell>
          <cell r="K169" t="str">
            <v>no</v>
          </cell>
          <cell r="L169" t="str">
            <v>no</v>
          </cell>
          <cell r="M169" t="str">
            <v>x</v>
          </cell>
          <cell r="N169" t="str">
            <v>x</v>
          </cell>
          <cell r="O169" t="str">
            <v>x</v>
          </cell>
          <cell r="P169" t="str">
            <v>no</v>
          </cell>
          <cell r="Q169" t="str">
            <v>no</v>
          </cell>
          <cell r="V169" t="str">
            <v>yes</v>
          </cell>
          <cell r="W169" t="str">
            <v>yes</v>
          </cell>
          <cell r="Y169" t="str">
            <v>Mid</v>
          </cell>
          <cell r="Z169" t="str">
            <v>Late</v>
          </cell>
          <cell r="AC169" t="str">
            <v>x</v>
          </cell>
          <cell r="AD169" t="str">
            <v>Medium to high</v>
          </cell>
          <cell r="AE169" t="str">
            <v>Visited by long-tongued bees &amp; butterflies</v>
          </cell>
        </row>
        <row r="170">
          <cell r="B170" t="str">
            <v>Lettuce, Tall White</v>
          </cell>
          <cell r="C170" t="str">
            <v>Prenanthes altissima</v>
          </cell>
          <cell r="D170" t="str">
            <v>forb</v>
          </cell>
          <cell r="E170" t="str">
            <v>Green</v>
          </cell>
          <cell r="F170" t="str">
            <v>Aug - Oct</v>
          </cell>
          <cell r="G170" t="str">
            <v>2’-7’</v>
          </cell>
          <cell r="H170">
            <v>68750</v>
          </cell>
          <cell r="J170" t="str">
            <v>?</v>
          </cell>
          <cell r="K170" t="str">
            <v>?</v>
          </cell>
          <cell r="L170" t="str">
            <v>?</v>
          </cell>
          <cell r="M170" t="str">
            <v>?</v>
          </cell>
          <cell r="N170" t="str">
            <v>?</v>
          </cell>
          <cell r="O170" t="str">
            <v>?</v>
          </cell>
          <cell r="P170" t="str">
            <v>?</v>
          </cell>
          <cell r="Q170" t="str">
            <v>?</v>
          </cell>
          <cell r="V170" t="str">
            <v>no</v>
          </cell>
          <cell r="W170" t="str">
            <v>no</v>
          </cell>
          <cell r="X170" t="str">
            <v/>
          </cell>
          <cell r="Z170" t="str">
            <v>Late</v>
          </cell>
          <cell r="AD170" t="str">
            <v>unknown</v>
          </cell>
        </row>
        <row r="171">
          <cell r="B171" t="str">
            <v>Lizard's Tail</v>
          </cell>
          <cell r="C171" t="str">
            <v>Saururus cernuus</v>
          </cell>
          <cell r="D171" t="str">
            <v>forb</v>
          </cell>
          <cell r="E171" t="str">
            <v>White</v>
          </cell>
          <cell r="F171" t="str">
            <v>Jun - Aug</v>
          </cell>
          <cell r="G171" t="str">
            <v>2’-4’</v>
          </cell>
          <cell r="H171">
            <v>343750</v>
          </cell>
          <cell r="J171" t="str">
            <v>X</v>
          </cell>
          <cell r="K171" t="str">
            <v>X</v>
          </cell>
          <cell r="L171" t="str">
            <v>X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V171" t="str">
            <v>yes</v>
          </cell>
          <cell r="W171" t="str">
            <v>no</v>
          </cell>
          <cell r="X171" t="str">
            <v>Early</v>
          </cell>
          <cell r="Y171" t="str">
            <v>Mid</v>
          </cell>
          <cell r="Z171" t="str">
            <v>Late</v>
          </cell>
          <cell r="AD171" t="str">
            <v>unknown</v>
          </cell>
        </row>
        <row r="172">
          <cell r="B172" t="str">
            <v>Lobelia, Great Blue</v>
          </cell>
          <cell r="C172" t="str">
            <v>Lobelia siphilitica</v>
          </cell>
          <cell r="D172" t="str">
            <v>forb</v>
          </cell>
          <cell r="E172" t="str">
            <v>Blue</v>
          </cell>
          <cell r="F172" t="str">
            <v>Jul - Oct</v>
          </cell>
          <cell r="G172" t="str">
            <v xml:space="preserve">36"      </v>
          </cell>
          <cell r="H172">
            <v>500000</v>
          </cell>
          <cell r="J172" t="str">
            <v>X</v>
          </cell>
          <cell r="K172" t="str">
            <v>X</v>
          </cell>
          <cell r="L172" t="str">
            <v>X</v>
          </cell>
          <cell r="M172" t="str">
            <v>X</v>
          </cell>
          <cell r="N172" t="str">
            <v>no</v>
          </cell>
          <cell r="O172" t="str">
            <v>no</v>
          </cell>
          <cell r="P172" t="str">
            <v>no</v>
          </cell>
          <cell r="Q172" t="str">
            <v>no</v>
          </cell>
          <cell r="V172" t="str">
            <v>yes</v>
          </cell>
          <cell r="W172" t="str">
            <v>yes</v>
          </cell>
          <cell r="X172" t="str">
            <v/>
          </cell>
          <cell r="Y172" t="str">
            <v>Mid</v>
          </cell>
          <cell r="Z172" t="str">
            <v>Late</v>
          </cell>
          <cell r="AC172" t="str">
            <v>X</v>
          </cell>
          <cell r="AD172" t="str">
            <v>Moderately attractive</v>
          </cell>
        </row>
        <row r="173">
          <cell r="B173" t="str">
            <v>Lobelia, Pale Spiked</v>
          </cell>
          <cell r="C173" t="str">
            <v>Lobelia spicata</v>
          </cell>
          <cell r="D173" t="str">
            <v>forb</v>
          </cell>
          <cell r="E173" t="str">
            <v>Lavender</v>
          </cell>
          <cell r="F173" t="str">
            <v>May - Aug</v>
          </cell>
          <cell r="G173" t="str">
            <v xml:space="preserve">24"      </v>
          </cell>
          <cell r="H173">
            <v>900000</v>
          </cell>
          <cell r="J173" t="str">
            <v>no</v>
          </cell>
          <cell r="K173" t="str">
            <v>no</v>
          </cell>
          <cell r="L173" t="str">
            <v>X</v>
          </cell>
          <cell r="M173" t="str">
            <v>X</v>
          </cell>
          <cell r="N173" t="str">
            <v>X</v>
          </cell>
          <cell r="O173" t="str">
            <v>no</v>
          </cell>
          <cell r="P173" t="str">
            <v>no</v>
          </cell>
          <cell r="Q173" t="str">
            <v>no</v>
          </cell>
          <cell r="V173" t="str">
            <v>yes</v>
          </cell>
          <cell r="W173" t="str">
            <v>no</v>
          </cell>
          <cell r="X173" t="str">
            <v>Early</v>
          </cell>
          <cell r="Y173" t="str">
            <v>Mid</v>
          </cell>
          <cell r="Z173" t="str">
            <v>Late</v>
          </cell>
          <cell r="AC173" t="str">
            <v>X</v>
          </cell>
          <cell r="AD173" t="str">
            <v>Moderately attractive</v>
          </cell>
        </row>
        <row r="174">
          <cell r="B174" t="str">
            <v>Loosestrife, Fringed</v>
          </cell>
          <cell r="C174" t="str">
            <v>Lysimachia ciliata</v>
          </cell>
          <cell r="D174" t="str">
            <v>forb</v>
          </cell>
          <cell r="E174" t="str">
            <v>Yellow</v>
          </cell>
          <cell r="F174" t="str">
            <v>Jun - Aug</v>
          </cell>
          <cell r="G174" t="str">
            <v xml:space="preserve">24"      </v>
          </cell>
          <cell r="H174">
            <v>39000</v>
          </cell>
          <cell r="J174" t="str">
            <v>no</v>
          </cell>
          <cell r="K174" t="str">
            <v>X</v>
          </cell>
          <cell r="L174" t="str">
            <v>X</v>
          </cell>
          <cell r="M174" t="str">
            <v>X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V174" t="str">
            <v>no</v>
          </cell>
          <cell r="W174" t="str">
            <v>no</v>
          </cell>
          <cell r="X174" t="str">
            <v>Early</v>
          </cell>
          <cell r="Y174" t="str">
            <v>Mid</v>
          </cell>
          <cell r="Z174" t="str">
            <v>Late</v>
          </cell>
          <cell r="AD174" t="str">
            <v>unknown</v>
          </cell>
        </row>
        <row r="175">
          <cell r="B175" t="str">
            <v>Loosestrife, Swamp</v>
          </cell>
          <cell r="C175" t="str">
            <v>Decodon verticillatus</v>
          </cell>
          <cell r="D175" t="str">
            <v>forb</v>
          </cell>
          <cell r="E175" t="str">
            <v>Lavender</v>
          </cell>
          <cell r="F175" t="str">
            <v>Jul - Aug</v>
          </cell>
          <cell r="G175" t="str">
            <v xml:space="preserve">72"      </v>
          </cell>
          <cell r="H175">
            <v>40000</v>
          </cell>
          <cell r="J175" t="str">
            <v>X</v>
          </cell>
          <cell r="K175" t="str">
            <v>X</v>
          </cell>
          <cell r="L175" t="str">
            <v>no</v>
          </cell>
          <cell r="M175" t="str">
            <v>no</v>
          </cell>
          <cell r="N175" t="str">
            <v>no</v>
          </cell>
          <cell r="O175" t="str">
            <v>no</v>
          </cell>
          <cell r="P175" t="str">
            <v>no</v>
          </cell>
          <cell r="Q175" t="str">
            <v>no</v>
          </cell>
          <cell r="V175" t="str">
            <v>yes</v>
          </cell>
          <cell r="W175" t="str">
            <v>no</v>
          </cell>
          <cell r="X175" t="str">
            <v/>
          </cell>
          <cell r="Y175" t="str">
            <v>Mid</v>
          </cell>
          <cell r="Z175" t="str">
            <v>Late</v>
          </cell>
          <cell r="AD175" t="str">
            <v>unknown</v>
          </cell>
        </row>
        <row r="176">
          <cell r="B176" t="str">
            <v>Loosestrife, Winged</v>
          </cell>
          <cell r="C176" t="str">
            <v>Lythrum alatum</v>
          </cell>
          <cell r="D176" t="str">
            <v>forb</v>
          </cell>
          <cell r="E176" t="str">
            <v>Purple</v>
          </cell>
          <cell r="F176" t="str">
            <v>Jun - Sep</v>
          </cell>
          <cell r="G176" t="str">
            <v xml:space="preserve">36"      </v>
          </cell>
          <cell r="H176">
            <v>3000000</v>
          </cell>
          <cell r="J176" t="str">
            <v>X</v>
          </cell>
          <cell r="K176" t="str">
            <v>X</v>
          </cell>
          <cell r="L176" t="str">
            <v>X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V176" t="str">
            <v>yes</v>
          </cell>
          <cell r="W176" t="str">
            <v>no</v>
          </cell>
          <cell r="X176" t="str">
            <v>Early</v>
          </cell>
          <cell r="Y176" t="str">
            <v>Mid</v>
          </cell>
          <cell r="Z176" t="str">
            <v>Late</v>
          </cell>
          <cell r="AC176" t="str">
            <v>X</v>
          </cell>
          <cell r="AD176" t="str">
            <v>Very attractive</v>
          </cell>
        </row>
        <row r="177">
          <cell r="B177" t="str">
            <v>Lotus</v>
          </cell>
          <cell r="C177" t="str">
            <v>Nelumbo lutea</v>
          </cell>
          <cell r="D177" t="str">
            <v>forb</v>
          </cell>
          <cell r="E177" t="str">
            <v>Cream</v>
          </cell>
          <cell r="F177" t="str">
            <v>Jul - Aug</v>
          </cell>
          <cell r="G177" t="str">
            <v>2’-4’</v>
          </cell>
          <cell r="H177">
            <v>32</v>
          </cell>
          <cell r="J177" t="str">
            <v>?</v>
          </cell>
          <cell r="K177" t="str">
            <v>?</v>
          </cell>
          <cell r="L177" t="str">
            <v>?</v>
          </cell>
          <cell r="M177" t="str">
            <v>?</v>
          </cell>
          <cell r="N177" t="str">
            <v>?</v>
          </cell>
          <cell r="O177" t="str">
            <v>?</v>
          </cell>
          <cell r="P177" t="str">
            <v>?</v>
          </cell>
          <cell r="Q177" t="str">
            <v>?</v>
          </cell>
          <cell r="V177" t="str">
            <v>no</v>
          </cell>
          <cell r="W177" t="str">
            <v>no</v>
          </cell>
          <cell r="X177" t="str">
            <v/>
          </cell>
          <cell r="Y177" t="str">
            <v>Mid</v>
          </cell>
          <cell r="Z177" t="str">
            <v>Late</v>
          </cell>
          <cell r="AC177" t="str">
            <v>X</v>
          </cell>
          <cell r="AD177" t="str">
            <v>Moderately attractive</v>
          </cell>
        </row>
        <row r="178">
          <cell r="B178" t="str">
            <v>Lupine, Wild</v>
          </cell>
          <cell r="C178" t="str">
            <v>Lupinus perennis</v>
          </cell>
          <cell r="D178" t="str">
            <v>legume</v>
          </cell>
          <cell r="E178" t="str">
            <v>Blue</v>
          </cell>
          <cell r="F178" t="str">
            <v>Apr - Jul</v>
          </cell>
          <cell r="G178" t="str">
            <v xml:space="preserve">24"      </v>
          </cell>
          <cell r="H178">
            <v>1100</v>
          </cell>
          <cell r="J178" t="str">
            <v>no</v>
          </cell>
          <cell r="K178" t="str">
            <v>no</v>
          </cell>
          <cell r="L178" t="str">
            <v>no</v>
          </cell>
          <cell r="M178" t="str">
            <v>no</v>
          </cell>
          <cell r="N178" t="str">
            <v>X</v>
          </cell>
          <cell r="O178" t="str">
            <v>X</v>
          </cell>
          <cell r="P178" t="str">
            <v>no</v>
          </cell>
          <cell r="Q178" t="str">
            <v>no</v>
          </cell>
          <cell r="V178" t="str">
            <v>yes</v>
          </cell>
          <cell r="W178" t="str">
            <v>no</v>
          </cell>
          <cell r="X178" t="str">
            <v>Early</v>
          </cell>
          <cell r="Y178" t="str">
            <v>Mid</v>
          </cell>
          <cell r="Z178" t="str">
            <v/>
          </cell>
          <cell r="AC178" t="str">
            <v>X</v>
          </cell>
          <cell r="AD178" t="str">
            <v>Moderately attractive</v>
          </cell>
        </row>
        <row r="179">
          <cell r="B179" t="str">
            <v>Mallow, Glade</v>
          </cell>
          <cell r="C179" t="str">
            <v>Napaea dioica</v>
          </cell>
          <cell r="D179" t="str">
            <v>forb</v>
          </cell>
          <cell r="E179" t="str">
            <v>White</v>
          </cell>
          <cell r="F179" t="str">
            <v>Jun - Aug</v>
          </cell>
          <cell r="G179" t="str">
            <v xml:space="preserve">84"      </v>
          </cell>
          <cell r="H179">
            <v>5300</v>
          </cell>
          <cell r="J179" t="str">
            <v>?</v>
          </cell>
          <cell r="K179" t="str">
            <v>no</v>
          </cell>
          <cell r="L179" t="str">
            <v>X</v>
          </cell>
          <cell r="M179" t="str">
            <v>X</v>
          </cell>
          <cell r="N179" t="str">
            <v>no</v>
          </cell>
          <cell r="O179" t="str">
            <v>no</v>
          </cell>
          <cell r="P179" t="str">
            <v>?</v>
          </cell>
          <cell r="Q179" t="str">
            <v>?</v>
          </cell>
          <cell r="V179" t="str">
            <v>no</v>
          </cell>
          <cell r="W179" t="str">
            <v>no</v>
          </cell>
          <cell r="X179" t="str">
            <v>Early</v>
          </cell>
          <cell r="Y179" t="str">
            <v>Mid</v>
          </cell>
          <cell r="Z179" t="str">
            <v>Late</v>
          </cell>
          <cell r="AD179" t="str">
            <v>unknown</v>
          </cell>
        </row>
        <row r="180">
          <cell r="B180" t="str">
            <v>Manna Grass, Pale</v>
          </cell>
          <cell r="C180" t="str">
            <v>Puccinellia pallida</v>
          </cell>
          <cell r="D180" t="str">
            <v>sedge/rush/grass</v>
          </cell>
          <cell r="E180" t="str">
            <v>Green</v>
          </cell>
          <cell r="F180" t="str">
            <v>Jun</v>
          </cell>
          <cell r="G180" t="str">
            <v>2’-4’</v>
          </cell>
          <cell r="H180">
            <v>125000</v>
          </cell>
          <cell r="J180" t="str">
            <v>?</v>
          </cell>
          <cell r="K180" t="str">
            <v>?</v>
          </cell>
          <cell r="L180" t="str">
            <v>?</v>
          </cell>
          <cell r="M180" t="str">
            <v>?</v>
          </cell>
          <cell r="N180" t="str">
            <v>?</v>
          </cell>
          <cell r="O180" t="str">
            <v>?</v>
          </cell>
          <cell r="P180" t="str">
            <v>?</v>
          </cell>
          <cell r="Q180" t="str">
            <v>?</v>
          </cell>
          <cell r="V180" t="str">
            <v>no</v>
          </cell>
          <cell r="W180" t="str">
            <v>no</v>
          </cell>
          <cell r="X180" t="str">
            <v/>
          </cell>
          <cell r="Y180" t="str">
            <v>Mid</v>
          </cell>
          <cell r="Z180" t="str">
            <v/>
          </cell>
          <cell r="AD180" t="str">
            <v>n/a</v>
          </cell>
        </row>
        <row r="181">
          <cell r="B181" t="str">
            <v>Manna Grass, Reed</v>
          </cell>
          <cell r="C181" t="str">
            <v>Glyceria grandis</v>
          </cell>
          <cell r="D181" t="str">
            <v>sedge/rush/grass</v>
          </cell>
          <cell r="E181" t="str">
            <v xml:space="preserve">   </v>
          </cell>
          <cell r="F181" t="str">
            <v xml:space="preserve"> - </v>
          </cell>
          <cell r="G181" t="str">
            <v xml:space="preserve">60"      </v>
          </cell>
          <cell r="H181">
            <v>80000</v>
          </cell>
          <cell r="J181" t="str">
            <v>?</v>
          </cell>
          <cell r="K181" t="str">
            <v>X</v>
          </cell>
          <cell r="L181" t="str">
            <v>X</v>
          </cell>
          <cell r="M181" t="str">
            <v>no</v>
          </cell>
          <cell r="N181" t="str">
            <v>no</v>
          </cell>
          <cell r="O181" t="str">
            <v>no</v>
          </cell>
          <cell r="P181" t="str">
            <v>?</v>
          </cell>
          <cell r="Q181" t="str">
            <v>?</v>
          </cell>
          <cell r="V181" t="str">
            <v>no</v>
          </cell>
          <cell r="W181" t="str">
            <v>no</v>
          </cell>
          <cell r="X181" t="str">
            <v/>
          </cell>
          <cell r="Y181" t="str">
            <v/>
          </cell>
          <cell r="Z181" t="str">
            <v/>
          </cell>
          <cell r="AD181" t="str">
            <v>n/a</v>
          </cell>
        </row>
        <row r="182">
          <cell r="B182" t="str">
            <v>Marigold, Marsh</v>
          </cell>
          <cell r="C182" t="str">
            <v>Caltha palustris</v>
          </cell>
          <cell r="D182" t="str">
            <v>forb</v>
          </cell>
          <cell r="E182" t="str">
            <v>Yellow</v>
          </cell>
          <cell r="F182" t="str">
            <v>Mar - Jun</v>
          </cell>
          <cell r="G182" t="str">
            <v xml:space="preserve">24"      </v>
          </cell>
          <cell r="H182">
            <v>26000</v>
          </cell>
          <cell r="J182" t="str">
            <v>?</v>
          </cell>
          <cell r="K182" t="str">
            <v>X</v>
          </cell>
          <cell r="L182" t="str">
            <v>X</v>
          </cell>
          <cell r="M182" t="str">
            <v>no</v>
          </cell>
          <cell r="N182" t="str">
            <v>no</v>
          </cell>
          <cell r="O182" t="str">
            <v>no</v>
          </cell>
          <cell r="P182" t="str">
            <v>?</v>
          </cell>
          <cell r="Q182" t="str">
            <v>?</v>
          </cell>
          <cell r="V182" t="str">
            <v>no</v>
          </cell>
          <cell r="W182" t="str">
            <v>no</v>
          </cell>
          <cell r="X182" t="str">
            <v>Early</v>
          </cell>
          <cell r="Y182" t="str">
            <v>Mid</v>
          </cell>
          <cell r="Z182" t="str">
            <v/>
          </cell>
          <cell r="AD182" t="str">
            <v>unknown</v>
          </cell>
        </row>
        <row r="183">
          <cell r="B183" t="str">
            <v>Marigold, Tall Swamp</v>
          </cell>
          <cell r="C183" t="str">
            <v>Bidens coronata</v>
          </cell>
          <cell r="D183" t="str">
            <v>forb</v>
          </cell>
          <cell r="E183" t="str">
            <v>Yellow</v>
          </cell>
          <cell r="F183" t="str">
            <v>Jun - Oct</v>
          </cell>
          <cell r="G183" t="str">
            <v xml:space="preserve">48"      </v>
          </cell>
          <cell r="H183">
            <v>6500</v>
          </cell>
          <cell r="J183" t="str">
            <v>X</v>
          </cell>
          <cell r="K183" t="str">
            <v>X</v>
          </cell>
          <cell r="L183" t="str">
            <v>X</v>
          </cell>
          <cell r="M183" t="str">
            <v>no</v>
          </cell>
          <cell r="N183" t="str">
            <v>no</v>
          </cell>
          <cell r="O183" t="str">
            <v>no</v>
          </cell>
          <cell r="P183" t="str">
            <v>no</v>
          </cell>
          <cell r="Q183" t="str">
            <v>no</v>
          </cell>
          <cell r="V183" t="str">
            <v>yes</v>
          </cell>
          <cell r="W183" t="str">
            <v>no</v>
          </cell>
          <cell r="X183" t="str">
            <v>Early</v>
          </cell>
          <cell r="Y183" t="str">
            <v>Mid</v>
          </cell>
          <cell r="Z183" t="str">
            <v>Late</v>
          </cell>
          <cell r="AC183" t="str">
            <v>X</v>
          </cell>
          <cell r="AD183" t="str">
            <v>Low to moderately attractive</v>
          </cell>
        </row>
        <row r="184">
          <cell r="B184" t="str">
            <v>Meadow Rue, Early</v>
          </cell>
          <cell r="C184" t="str">
            <v>Thalictrum dioicum</v>
          </cell>
          <cell r="D184" t="str">
            <v>forb</v>
          </cell>
          <cell r="E184" t="str">
            <v>Green</v>
          </cell>
          <cell r="F184" t="str">
            <v>Mar - Jun</v>
          </cell>
          <cell r="G184" t="str">
            <v xml:space="preserve">24"      </v>
          </cell>
          <cell r="H184">
            <v>7300</v>
          </cell>
          <cell r="J184" t="str">
            <v>?</v>
          </cell>
          <cell r="K184" t="str">
            <v>no</v>
          </cell>
          <cell r="L184" t="str">
            <v>X</v>
          </cell>
          <cell r="M184" t="str">
            <v>X</v>
          </cell>
          <cell r="N184" t="str">
            <v>X</v>
          </cell>
          <cell r="O184" t="str">
            <v>no</v>
          </cell>
          <cell r="P184" t="str">
            <v>?</v>
          </cell>
          <cell r="Q184" t="str">
            <v>?</v>
          </cell>
          <cell r="V184" t="str">
            <v>no</v>
          </cell>
          <cell r="W184" t="str">
            <v>no</v>
          </cell>
          <cell r="X184" t="str">
            <v>Early</v>
          </cell>
          <cell r="Y184" t="str">
            <v>Mid</v>
          </cell>
          <cell r="Z184" t="str">
            <v/>
          </cell>
          <cell r="AD184" t="str">
            <v>Low attraction</v>
          </cell>
        </row>
        <row r="185">
          <cell r="B185" t="str">
            <v>Meadow Rue, Purple</v>
          </cell>
          <cell r="C185" t="str">
            <v>Thalictrum dasycarpum</v>
          </cell>
          <cell r="D185" t="str">
            <v>forb</v>
          </cell>
          <cell r="E185" t="str">
            <v>Cream</v>
          </cell>
          <cell r="F185" t="str">
            <v>May - Aug</v>
          </cell>
          <cell r="G185" t="str">
            <v xml:space="preserve">72"      </v>
          </cell>
          <cell r="H185">
            <v>11000</v>
          </cell>
          <cell r="J185" t="str">
            <v>?</v>
          </cell>
          <cell r="K185" t="str">
            <v>no</v>
          </cell>
          <cell r="L185" t="str">
            <v>X</v>
          </cell>
          <cell r="M185" t="str">
            <v>X</v>
          </cell>
          <cell r="N185" t="str">
            <v>no</v>
          </cell>
          <cell r="O185" t="str">
            <v>no</v>
          </cell>
          <cell r="P185" t="str">
            <v>?</v>
          </cell>
          <cell r="Q185" t="str">
            <v>?</v>
          </cell>
          <cell r="V185" t="str">
            <v>no</v>
          </cell>
          <cell r="W185" t="str">
            <v>no</v>
          </cell>
          <cell r="X185" t="str">
            <v>Early</v>
          </cell>
          <cell r="Y185" t="str">
            <v>Mid</v>
          </cell>
          <cell r="Z185" t="str">
            <v>Late</v>
          </cell>
          <cell r="AD185" t="str">
            <v>Low attraction</v>
          </cell>
          <cell r="AE185" t="str">
            <v>Honey bee visits for pollen</v>
          </cell>
        </row>
        <row r="186">
          <cell r="B186" t="str">
            <v>Milk Vetch, Canadian</v>
          </cell>
          <cell r="C186" t="str">
            <v>Astragalus canadensis</v>
          </cell>
          <cell r="D186" t="str">
            <v>legume</v>
          </cell>
          <cell r="E186" t="str">
            <v>Cream</v>
          </cell>
          <cell r="F186" t="str">
            <v>Jun - Oct</v>
          </cell>
          <cell r="G186" t="str">
            <v xml:space="preserve">36"      </v>
          </cell>
          <cell r="H186">
            <v>17000</v>
          </cell>
          <cell r="J186" t="str">
            <v>no</v>
          </cell>
          <cell r="K186" t="str">
            <v>no</v>
          </cell>
          <cell r="L186" t="str">
            <v>X</v>
          </cell>
          <cell r="M186" t="str">
            <v>X</v>
          </cell>
          <cell r="N186" t="str">
            <v>X</v>
          </cell>
          <cell r="O186" t="str">
            <v>no</v>
          </cell>
          <cell r="P186" t="str">
            <v>no</v>
          </cell>
          <cell r="Q186" t="str">
            <v>no</v>
          </cell>
          <cell r="V186" t="str">
            <v>yes</v>
          </cell>
          <cell r="W186" t="str">
            <v>no</v>
          </cell>
          <cell r="X186" t="str">
            <v>Early</v>
          </cell>
          <cell r="Y186" t="str">
            <v>Mid</v>
          </cell>
          <cell r="Z186" t="str">
            <v>Late</v>
          </cell>
          <cell r="AC186" t="str">
            <v>X</v>
          </cell>
          <cell r="AD186" t="str">
            <v>Moderately attractive</v>
          </cell>
        </row>
        <row r="187">
          <cell r="B187" t="str">
            <v>Milkweed, Common</v>
          </cell>
          <cell r="C187" t="str">
            <v>Asclepias syriaca</v>
          </cell>
          <cell r="D187" t="str">
            <v>forb</v>
          </cell>
          <cell r="E187" t="str">
            <v>Purple</v>
          </cell>
          <cell r="F187" t="str">
            <v>May - Aug</v>
          </cell>
          <cell r="G187" t="str">
            <v xml:space="preserve">36"      </v>
          </cell>
          <cell r="H187">
            <v>4000</v>
          </cell>
          <cell r="J187" t="str">
            <v>no</v>
          </cell>
          <cell r="K187" t="str">
            <v>no</v>
          </cell>
          <cell r="L187" t="str">
            <v>X</v>
          </cell>
          <cell r="M187" t="str">
            <v>X</v>
          </cell>
          <cell r="N187" t="str">
            <v>X</v>
          </cell>
          <cell r="O187" t="str">
            <v>X</v>
          </cell>
          <cell r="P187" t="str">
            <v>no</v>
          </cell>
          <cell r="Q187" t="str">
            <v>no</v>
          </cell>
          <cell r="V187" t="str">
            <v>yes</v>
          </cell>
          <cell r="W187" t="str">
            <v>no</v>
          </cell>
          <cell r="X187" t="str">
            <v>Early</v>
          </cell>
          <cell r="Y187" t="str">
            <v>Mid</v>
          </cell>
          <cell r="Z187" t="str">
            <v>Late</v>
          </cell>
          <cell r="AC187" t="str">
            <v>X</v>
          </cell>
          <cell r="AD187" t="str">
            <v>Very attractive</v>
          </cell>
          <cell r="AE187" t="str">
            <v>Monarch host plant</v>
          </cell>
        </row>
        <row r="188">
          <cell r="B188" t="str">
            <v>Milkweed, Prairie</v>
          </cell>
          <cell r="C188" t="str">
            <v>Asclepias sullivantii</v>
          </cell>
          <cell r="D188" t="str">
            <v>forb</v>
          </cell>
          <cell r="E188" t="str">
            <v>Pink</v>
          </cell>
          <cell r="F188" t="str">
            <v>Jun - Aug</v>
          </cell>
          <cell r="G188" t="str">
            <v xml:space="preserve">36"      </v>
          </cell>
          <cell r="H188">
            <v>4500</v>
          </cell>
          <cell r="J188" t="str">
            <v>no</v>
          </cell>
          <cell r="K188" t="str">
            <v>no</v>
          </cell>
          <cell r="L188" t="str">
            <v>X</v>
          </cell>
          <cell r="M188" t="str">
            <v>X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V188" t="str">
            <v>yes</v>
          </cell>
          <cell r="W188" t="str">
            <v>no</v>
          </cell>
          <cell r="X188" t="str">
            <v>Early</v>
          </cell>
          <cell r="Y188" t="str">
            <v>Mid</v>
          </cell>
          <cell r="Z188" t="str">
            <v>Late</v>
          </cell>
          <cell r="AC188" t="str">
            <v>X</v>
          </cell>
          <cell r="AD188" t="str">
            <v>Moderate to very attractive</v>
          </cell>
          <cell r="AE188" t="str">
            <v>Monarch host plant</v>
          </cell>
        </row>
        <row r="189">
          <cell r="B189" t="str">
            <v>Milkweed, Purple</v>
          </cell>
          <cell r="C189" t="str">
            <v>Asclepias purpurascens</v>
          </cell>
          <cell r="D189" t="str">
            <v>forb</v>
          </cell>
          <cell r="E189" t="str">
            <v>Purple</v>
          </cell>
          <cell r="F189" t="str">
            <v>Jun - Jul</v>
          </cell>
          <cell r="G189" t="str">
            <v>2’-3’</v>
          </cell>
          <cell r="H189">
            <v>5141</v>
          </cell>
          <cell r="J189" t="str">
            <v>no</v>
          </cell>
          <cell r="K189" t="str">
            <v>no</v>
          </cell>
          <cell r="L189" t="str">
            <v>no</v>
          </cell>
          <cell r="M189" t="str">
            <v>X</v>
          </cell>
          <cell r="N189" t="str">
            <v>X</v>
          </cell>
          <cell r="O189" t="str">
            <v>no</v>
          </cell>
          <cell r="P189" t="str">
            <v>no</v>
          </cell>
          <cell r="Q189" t="str">
            <v>no</v>
          </cell>
          <cell r="V189" t="str">
            <v>yes</v>
          </cell>
          <cell r="W189" t="str">
            <v>no</v>
          </cell>
          <cell r="X189" t="str">
            <v/>
          </cell>
          <cell r="Y189" t="str">
            <v>Mid</v>
          </cell>
          <cell r="Z189" t="str">
            <v/>
          </cell>
          <cell r="AC189" t="str">
            <v>X</v>
          </cell>
          <cell r="AD189" t="str">
            <v>Moderate to very attractive</v>
          </cell>
          <cell r="AE189" t="str">
            <v>Monarch host plant</v>
          </cell>
        </row>
        <row r="190">
          <cell r="B190" t="str">
            <v>Milkweed, Swamp</v>
          </cell>
          <cell r="C190" t="str">
            <v>Asclepias incarnata</v>
          </cell>
          <cell r="D190" t="str">
            <v>forb</v>
          </cell>
          <cell r="E190" t="str">
            <v>Red</v>
          </cell>
          <cell r="F190" t="str">
            <v>Jun - Aug</v>
          </cell>
          <cell r="G190" t="str">
            <v xml:space="preserve">48"      </v>
          </cell>
          <cell r="H190">
            <v>4800</v>
          </cell>
          <cell r="J190" t="str">
            <v>X</v>
          </cell>
          <cell r="K190" t="str">
            <v>X</v>
          </cell>
          <cell r="L190" t="str">
            <v>X</v>
          </cell>
          <cell r="M190" t="str">
            <v>X</v>
          </cell>
          <cell r="N190" t="str">
            <v>X</v>
          </cell>
          <cell r="O190" t="str">
            <v>no</v>
          </cell>
          <cell r="P190" t="str">
            <v>X</v>
          </cell>
          <cell r="Q190" t="str">
            <v>no</v>
          </cell>
          <cell r="V190" t="str">
            <v>yes</v>
          </cell>
          <cell r="W190" t="str">
            <v>yes</v>
          </cell>
          <cell r="X190" t="str">
            <v>Early</v>
          </cell>
          <cell r="Y190" t="str">
            <v>Mid</v>
          </cell>
          <cell r="Z190" t="str">
            <v>Late</v>
          </cell>
          <cell r="AC190" t="str">
            <v>X</v>
          </cell>
          <cell r="AD190" t="str">
            <v>Moderate to very attractive</v>
          </cell>
          <cell r="AE190" t="str">
            <v>Monarch host plant</v>
          </cell>
        </row>
        <row r="191">
          <cell r="B191" t="str">
            <v>Milkweed, Tall Green</v>
          </cell>
          <cell r="C191" t="str">
            <v>Asclepias hirtella</v>
          </cell>
          <cell r="D191" t="str">
            <v>forb</v>
          </cell>
          <cell r="E191" t="str">
            <v>White</v>
          </cell>
          <cell r="F191" t="str">
            <v>Jun - Aug</v>
          </cell>
          <cell r="G191" t="str">
            <v xml:space="preserve">36"      </v>
          </cell>
          <cell r="H191">
            <v>4300</v>
          </cell>
          <cell r="J191" t="str">
            <v>no</v>
          </cell>
          <cell r="K191" t="str">
            <v>no</v>
          </cell>
          <cell r="L191" t="str">
            <v>no</v>
          </cell>
          <cell r="M191" t="str">
            <v>no</v>
          </cell>
          <cell r="N191" t="str">
            <v>X</v>
          </cell>
          <cell r="O191" t="str">
            <v>X</v>
          </cell>
          <cell r="P191" t="str">
            <v>no</v>
          </cell>
          <cell r="Q191" t="str">
            <v>no</v>
          </cell>
          <cell r="V191" t="str">
            <v>yes</v>
          </cell>
          <cell r="W191" t="str">
            <v>no</v>
          </cell>
          <cell r="X191" t="str">
            <v>Early</v>
          </cell>
          <cell r="Y191" t="str">
            <v>Mid</v>
          </cell>
          <cell r="Z191" t="str">
            <v>Late</v>
          </cell>
          <cell r="AC191" t="str">
            <v>X</v>
          </cell>
          <cell r="AD191" t="str">
            <v>Moderate to very attractive</v>
          </cell>
          <cell r="AE191" t="str">
            <v>Monarch host plant</v>
          </cell>
        </row>
        <row r="192">
          <cell r="B192" t="str">
            <v>Milkweed, Whorled</v>
          </cell>
          <cell r="C192" t="str">
            <v>Asclepias verticillata</v>
          </cell>
          <cell r="D192" t="str">
            <v>forb</v>
          </cell>
          <cell r="E192" t="str">
            <v>White</v>
          </cell>
          <cell r="F192" t="str">
            <v>Jun - Sep</v>
          </cell>
          <cell r="G192" t="str">
            <v xml:space="preserve">24"      </v>
          </cell>
          <cell r="H192">
            <v>11000</v>
          </cell>
          <cell r="J192" t="str">
            <v>no</v>
          </cell>
          <cell r="K192" t="str">
            <v>no</v>
          </cell>
          <cell r="L192" t="str">
            <v>no</v>
          </cell>
          <cell r="M192" t="str">
            <v>X</v>
          </cell>
          <cell r="N192" t="str">
            <v>X</v>
          </cell>
          <cell r="O192" t="str">
            <v>X</v>
          </cell>
          <cell r="P192" t="str">
            <v>no</v>
          </cell>
          <cell r="Q192" t="str">
            <v>no</v>
          </cell>
          <cell r="V192" t="str">
            <v>yes</v>
          </cell>
          <cell r="W192" t="str">
            <v>no</v>
          </cell>
          <cell r="X192" t="str">
            <v>Early</v>
          </cell>
          <cell r="Y192" t="str">
            <v>Mid</v>
          </cell>
          <cell r="Z192" t="str">
            <v>Late</v>
          </cell>
          <cell r="AC192" t="str">
            <v>X</v>
          </cell>
          <cell r="AD192" t="str">
            <v>Very attractive</v>
          </cell>
          <cell r="AE192" t="str">
            <v>Monarch host plant</v>
          </cell>
        </row>
        <row r="193">
          <cell r="B193" t="str">
            <v>Mint, Wild</v>
          </cell>
          <cell r="C193" t="str">
            <v>Mentha arvensis</v>
          </cell>
          <cell r="D193" t="str">
            <v>forb</v>
          </cell>
          <cell r="E193" t="str">
            <v>White</v>
          </cell>
          <cell r="F193" t="str">
            <v>Jul-Sep</v>
          </cell>
          <cell r="G193" t="str">
            <v>1’-3’</v>
          </cell>
          <cell r="H193">
            <v>315000</v>
          </cell>
          <cell r="J193" t="str">
            <v>X</v>
          </cell>
          <cell r="K193" t="str">
            <v>X</v>
          </cell>
          <cell r="L193" t="str">
            <v>X</v>
          </cell>
          <cell r="M193" t="str">
            <v>no</v>
          </cell>
          <cell r="N193" t="str">
            <v>no</v>
          </cell>
          <cell r="O193" t="str">
            <v>no</v>
          </cell>
          <cell r="P193" t="str">
            <v>no</v>
          </cell>
          <cell r="Q193" t="str">
            <v>no</v>
          </cell>
          <cell r="V193" t="str">
            <v>yes</v>
          </cell>
          <cell r="W193" t="str">
            <v>no</v>
          </cell>
          <cell r="X193" t="str">
            <v/>
          </cell>
          <cell r="Y193" t="str">
            <v>Mid</v>
          </cell>
          <cell r="Z193" t="str">
            <v>Late</v>
          </cell>
          <cell r="AD193" t="str">
            <v>unknown</v>
          </cell>
        </row>
        <row r="194">
          <cell r="B194" t="str">
            <v>Mistflower</v>
          </cell>
          <cell r="C194" t="str">
            <v>Eupatorium coelestinum</v>
          </cell>
          <cell r="D194" t="str">
            <v>forb</v>
          </cell>
          <cell r="E194" t="str">
            <v>Blue</v>
          </cell>
          <cell r="F194" t="str">
            <v>Sep - Oct</v>
          </cell>
          <cell r="G194" t="str">
            <v xml:space="preserve">24"      </v>
          </cell>
          <cell r="H194">
            <v>350000</v>
          </cell>
          <cell r="J194" t="str">
            <v>no</v>
          </cell>
          <cell r="K194" t="str">
            <v>no</v>
          </cell>
          <cell r="L194" t="str">
            <v>X</v>
          </cell>
          <cell r="M194" t="str">
            <v>X</v>
          </cell>
          <cell r="N194" t="str">
            <v>X</v>
          </cell>
          <cell r="O194" t="str">
            <v>no</v>
          </cell>
          <cell r="P194" t="str">
            <v>no</v>
          </cell>
          <cell r="Q194" t="str">
            <v>no</v>
          </cell>
          <cell r="V194" t="str">
            <v>yes</v>
          </cell>
          <cell r="W194" t="str">
            <v>no</v>
          </cell>
          <cell r="X194" t="str">
            <v/>
          </cell>
          <cell r="Y194" t="str">
            <v/>
          </cell>
          <cell r="Z194" t="str">
            <v>Late</v>
          </cell>
          <cell r="AC194" t="str">
            <v>X</v>
          </cell>
          <cell r="AD194" t="str">
            <v>unknown, likely attractive</v>
          </cell>
        </row>
        <row r="195">
          <cell r="B195" t="str">
            <v>Monkey Flower</v>
          </cell>
          <cell r="C195" t="str">
            <v>Mimulus ringens</v>
          </cell>
          <cell r="D195" t="str">
            <v>forb</v>
          </cell>
          <cell r="E195" t="str">
            <v>Violet</v>
          </cell>
          <cell r="F195" t="str">
            <v>Jun - Sep</v>
          </cell>
          <cell r="G195" t="str">
            <v xml:space="preserve">24"      </v>
          </cell>
          <cell r="H195">
            <v>2300000</v>
          </cell>
          <cell r="J195" t="str">
            <v>X</v>
          </cell>
          <cell r="K195" t="str">
            <v>X</v>
          </cell>
          <cell r="L195" t="str">
            <v>X</v>
          </cell>
          <cell r="M195" t="str">
            <v>no</v>
          </cell>
          <cell r="N195" t="str">
            <v>no</v>
          </cell>
          <cell r="O195" t="str">
            <v>no</v>
          </cell>
          <cell r="P195" t="str">
            <v>X</v>
          </cell>
          <cell r="Q195" t="str">
            <v>no</v>
          </cell>
          <cell r="V195" t="str">
            <v>yes</v>
          </cell>
          <cell r="W195" t="str">
            <v>yes</v>
          </cell>
          <cell r="X195" t="str">
            <v>Early</v>
          </cell>
          <cell r="Y195" t="str">
            <v>Mid</v>
          </cell>
          <cell r="Z195" t="str">
            <v>Late</v>
          </cell>
          <cell r="AC195" t="str">
            <v>X</v>
          </cell>
          <cell r="AD195" t="str">
            <v>Low to moderately attractive</v>
          </cell>
        </row>
        <row r="196">
          <cell r="B196" t="str">
            <v>Mountain Mint</v>
          </cell>
          <cell r="C196" t="str">
            <v>Pycnanthemum virginianum</v>
          </cell>
          <cell r="D196" t="str">
            <v>forb</v>
          </cell>
          <cell r="E196" t="str">
            <v>White</v>
          </cell>
          <cell r="F196" t="str">
            <v>Jun - Sep</v>
          </cell>
          <cell r="G196" t="str">
            <v xml:space="preserve">36"      </v>
          </cell>
          <cell r="H196">
            <v>220000</v>
          </cell>
          <cell r="J196" t="str">
            <v>X</v>
          </cell>
          <cell r="K196" t="str">
            <v>X</v>
          </cell>
          <cell r="L196" t="str">
            <v>X</v>
          </cell>
          <cell r="M196" t="str">
            <v>X</v>
          </cell>
          <cell r="N196" t="str">
            <v>X</v>
          </cell>
          <cell r="O196" t="str">
            <v>no</v>
          </cell>
          <cell r="P196" t="str">
            <v>X</v>
          </cell>
          <cell r="Q196" t="str">
            <v>X</v>
          </cell>
          <cell r="V196" t="str">
            <v>yes</v>
          </cell>
          <cell r="W196" t="str">
            <v>yes</v>
          </cell>
          <cell r="X196" t="str">
            <v>Early</v>
          </cell>
          <cell r="Y196" t="str">
            <v>Mid</v>
          </cell>
          <cell r="Z196" t="str">
            <v>Late</v>
          </cell>
          <cell r="AC196" t="str">
            <v>X</v>
          </cell>
          <cell r="AD196" t="str">
            <v>Very attractive</v>
          </cell>
        </row>
        <row r="197">
          <cell r="B197" t="str">
            <v>Mountain Mint, Broad-Leaved</v>
          </cell>
          <cell r="C197" t="str">
            <v>Pycnanthemum muticum</v>
          </cell>
          <cell r="D197" t="str">
            <v>forb</v>
          </cell>
          <cell r="E197" t="str">
            <v>White</v>
          </cell>
          <cell r="F197" t="str">
            <v>Aug - Sep</v>
          </cell>
          <cell r="G197" t="str">
            <v>2’-4’</v>
          </cell>
          <cell r="H197">
            <v>331250</v>
          </cell>
          <cell r="J197" t="str">
            <v>?</v>
          </cell>
          <cell r="K197" t="str">
            <v>?</v>
          </cell>
          <cell r="L197" t="str">
            <v>?</v>
          </cell>
          <cell r="M197" t="str">
            <v>?</v>
          </cell>
          <cell r="N197" t="str">
            <v>?</v>
          </cell>
          <cell r="O197" t="str">
            <v>?</v>
          </cell>
          <cell r="P197" t="str">
            <v>?</v>
          </cell>
          <cell r="Q197" t="str">
            <v>?</v>
          </cell>
          <cell r="V197" t="str">
            <v>no</v>
          </cell>
          <cell r="W197" t="str">
            <v>no</v>
          </cell>
          <cell r="X197" t="str">
            <v/>
          </cell>
          <cell r="Z197" t="str">
            <v>Late</v>
          </cell>
          <cell r="AC197" t="str">
            <v>X</v>
          </cell>
          <cell r="AD197" t="str">
            <v>Very attractive</v>
          </cell>
        </row>
        <row r="198">
          <cell r="B198" t="str">
            <v>Mountain Mint, Slender</v>
          </cell>
          <cell r="C198" t="str">
            <v>Pycnanthemum tenuifolium</v>
          </cell>
          <cell r="D198" t="str">
            <v>forb</v>
          </cell>
          <cell r="E198" t="str">
            <v>White</v>
          </cell>
          <cell r="F198" t="str">
            <v>Jun - Sep</v>
          </cell>
          <cell r="G198" t="str">
            <v xml:space="preserve">24"      </v>
          </cell>
          <cell r="H198">
            <v>378000</v>
          </cell>
          <cell r="J198" t="str">
            <v>no</v>
          </cell>
          <cell r="K198" t="str">
            <v>no</v>
          </cell>
          <cell r="L198" t="str">
            <v>X</v>
          </cell>
          <cell r="M198" t="str">
            <v>X</v>
          </cell>
          <cell r="N198" t="str">
            <v>X</v>
          </cell>
          <cell r="O198" t="str">
            <v>X</v>
          </cell>
          <cell r="P198" t="str">
            <v>no</v>
          </cell>
          <cell r="Q198" t="str">
            <v>no</v>
          </cell>
          <cell r="V198" t="str">
            <v>yes</v>
          </cell>
          <cell r="W198" t="str">
            <v>no</v>
          </cell>
          <cell r="X198" t="str">
            <v>Early</v>
          </cell>
          <cell r="Y198" t="str">
            <v>Mid</v>
          </cell>
          <cell r="Z198" t="str">
            <v>Late</v>
          </cell>
          <cell r="AC198" t="str">
            <v>X</v>
          </cell>
          <cell r="AD198" t="str">
            <v>Very attractive</v>
          </cell>
        </row>
        <row r="199">
          <cell r="B199" t="str">
            <v>Nettle, False</v>
          </cell>
          <cell r="C199" t="str">
            <v>Boehmeria cylindrica</v>
          </cell>
          <cell r="D199" t="str">
            <v>forb</v>
          </cell>
          <cell r="E199" t="str">
            <v>Green</v>
          </cell>
          <cell r="F199" t="str">
            <v>Jun - Sep</v>
          </cell>
          <cell r="G199" t="str">
            <v>?</v>
          </cell>
          <cell r="J199" t="str">
            <v>?</v>
          </cell>
          <cell r="K199" t="str">
            <v>?</v>
          </cell>
          <cell r="L199" t="str">
            <v>?</v>
          </cell>
          <cell r="M199" t="str">
            <v>?</v>
          </cell>
          <cell r="N199" t="str">
            <v>?</v>
          </cell>
          <cell r="O199" t="str">
            <v>?</v>
          </cell>
          <cell r="P199" t="str">
            <v>?</v>
          </cell>
          <cell r="Q199" t="str">
            <v>?</v>
          </cell>
          <cell r="V199" t="str">
            <v>no</v>
          </cell>
          <cell r="W199" t="str">
            <v>no</v>
          </cell>
          <cell r="X199" t="str">
            <v>Early</v>
          </cell>
          <cell r="Y199" t="str">
            <v>Mid</v>
          </cell>
          <cell r="Z199" t="str">
            <v>Late</v>
          </cell>
          <cell r="AD199" t="str">
            <v>unknown</v>
          </cell>
        </row>
        <row r="200">
          <cell r="B200" t="str">
            <v>Nut Sedge, Field</v>
          </cell>
          <cell r="C200" t="str">
            <v>Cyperus esculentus</v>
          </cell>
          <cell r="D200" t="str">
            <v>sedge/rush/grass</v>
          </cell>
          <cell r="E200" t="str">
            <v>Green</v>
          </cell>
          <cell r="F200" t="str">
            <v>Jul-Aug</v>
          </cell>
          <cell r="G200" t="str">
            <v>1’-2’</v>
          </cell>
          <cell r="H200">
            <v>234375</v>
          </cell>
          <cell r="J200" t="str">
            <v>?</v>
          </cell>
          <cell r="K200" t="str">
            <v>?</v>
          </cell>
          <cell r="L200" t="str">
            <v>?</v>
          </cell>
          <cell r="M200" t="str">
            <v>?</v>
          </cell>
          <cell r="N200" t="str">
            <v>?</v>
          </cell>
          <cell r="O200" t="str">
            <v>?</v>
          </cell>
          <cell r="P200" t="str">
            <v>?</v>
          </cell>
          <cell r="Q200" t="str">
            <v>?</v>
          </cell>
          <cell r="V200" t="str">
            <v>no</v>
          </cell>
          <cell r="W200" t="str">
            <v>no</v>
          </cell>
          <cell r="X200" t="str">
            <v/>
          </cell>
          <cell r="Y200" t="str">
            <v>Mid</v>
          </cell>
          <cell r="Z200" t="str">
            <v>Late</v>
          </cell>
          <cell r="AD200" t="str">
            <v>n/a</v>
          </cell>
        </row>
        <row r="201">
          <cell r="B201" t="str">
            <v>Obedient Plant</v>
          </cell>
          <cell r="C201" t="str">
            <v>Physostegia virginiana</v>
          </cell>
          <cell r="D201" t="str">
            <v>forb</v>
          </cell>
          <cell r="E201" t="str">
            <v>Pink</v>
          </cell>
          <cell r="F201" t="str">
            <v>Aug - Sep</v>
          </cell>
          <cell r="G201" t="str">
            <v xml:space="preserve">48"      </v>
          </cell>
          <cell r="H201">
            <v>11000</v>
          </cell>
          <cell r="J201" t="str">
            <v>X</v>
          </cell>
          <cell r="K201" t="str">
            <v>X</v>
          </cell>
          <cell r="L201" t="str">
            <v>X</v>
          </cell>
          <cell r="M201" t="str">
            <v>X</v>
          </cell>
          <cell r="N201" t="str">
            <v>no</v>
          </cell>
          <cell r="O201" t="str">
            <v>no</v>
          </cell>
          <cell r="P201" t="str">
            <v>no</v>
          </cell>
          <cell r="Q201" t="str">
            <v>no</v>
          </cell>
          <cell r="V201" t="str">
            <v>yes</v>
          </cell>
          <cell r="W201" t="str">
            <v>no</v>
          </cell>
          <cell r="X201" t="str">
            <v/>
          </cell>
          <cell r="Z201" t="str">
            <v>Late</v>
          </cell>
          <cell r="AC201" t="str">
            <v>X</v>
          </cell>
          <cell r="AD201" t="str">
            <v>Moderately attractive</v>
          </cell>
        </row>
        <row r="202">
          <cell r="B202" t="str">
            <v>Onion, Nodding</v>
          </cell>
          <cell r="C202" t="str">
            <v>Allium cernuum</v>
          </cell>
          <cell r="D202" t="str">
            <v>forb</v>
          </cell>
          <cell r="E202" t="str">
            <v>Lavender</v>
          </cell>
          <cell r="F202" t="str">
            <v>Jul - Aug</v>
          </cell>
          <cell r="G202" t="str">
            <v xml:space="preserve">18"     </v>
          </cell>
          <cell r="H202">
            <v>7600</v>
          </cell>
          <cell r="J202" t="str">
            <v>no</v>
          </cell>
          <cell r="K202" t="str">
            <v>no</v>
          </cell>
          <cell r="L202" t="str">
            <v>X</v>
          </cell>
          <cell r="M202" t="str">
            <v>X</v>
          </cell>
          <cell r="N202" t="str">
            <v>X</v>
          </cell>
          <cell r="O202" t="str">
            <v>no</v>
          </cell>
          <cell r="P202" t="str">
            <v>no</v>
          </cell>
          <cell r="Q202" t="str">
            <v>no</v>
          </cell>
          <cell r="V202" t="str">
            <v>yes</v>
          </cell>
          <cell r="W202" t="str">
            <v>no</v>
          </cell>
          <cell r="X202" t="str">
            <v/>
          </cell>
          <cell r="Y202" t="str">
            <v>Mid</v>
          </cell>
          <cell r="Z202" t="str">
            <v>Late</v>
          </cell>
          <cell r="AD202" t="str">
            <v>Low attraction</v>
          </cell>
        </row>
        <row r="203">
          <cell r="B203" t="str">
            <v>Parsnip, Cow</v>
          </cell>
          <cell r="C203" t="str">
            <v>Heracleum lanatum</v>
          </cell>
          <cell r="D203" t="str">
            <v>forb</v>
          </cell>
          <cell r="E203" t="str">
            <v>White</v>
          </cell>
          <cell r="F203" t="str">
            <v>May-Jul</v>
          </cell>
          <cell r="G203" t="str">
            <v>4’-10’</v>
          </cell>
          <cell r="H203">
            <v>3016</v>
          </cell>
          <cell r="J203" t="str">
            <v>no</v>
          </cell>
          <cell r="K203" t="str">
            <v>no</v>
          </cell>
          <cell r="L203" t="str">
            <v>no</v>
          </cell>
          <cell r="M203" t="str">
            <v>X</v>
          </cell>
          <cell r="N203" t="str">
            <v>X</v>
          </cell>
          <cell r="O203" t="str">
            <v>no</v>
          </cell>
          <cell r="P203" t="str">
            <v>no</v>
          </cell>
          <cell r="Q203" t="str">
            <v>no</v>
          </cell>
          <cell r="V203" t="str">
            <v>no</v>
          </cell>
          <cell r="W203" t="str">
            <v>no</v>
          </cell>
          <cell r="X203" t="str">
            <v>Early</v>
          </cell>
          <cell r="Y203" t="str">
            <v>Mid</v>
          </cell>
          <cell r="Z203" t="str">
            <v/>
          </cell>
          <cell r="AC203" t="str">
            <v>X</v>
          </cell>
          <cell r="AD203" t="str">
            <v>Very attractive</v>
          </cell>
        </row>
        <row r="204">
          <cell r="B204" t="str">
            <v>Parsnip, Meadow</v>
          </cell>
          <cell r="C204" t="str">
            <v>Thaspium trifoliatum</v>
          </cell>
          <cell r="D204" t="str">
            <v>forb</v>
          </cell>
          <cell r="E204" t="str">
            <v>Yellow</v>
          </cell>
          <cell r="F204" t="str">
            <v>May - Jun</v>
          </cell>
          <cell r="G204" t="str">
            <v xml:space="preserve">24"      </v>
          </cell>
          <cell r="H204">
            <v>9000</v>
          </cell>
          <cell r="J204" t="str">
            <v>no</v>
          </cell>
          <cell r="K204" t="str">
            <v>no</v>
          </cell>
          <cell r="L204" t="str">
            <v>no</v>
          </cell>
          <cell r="M204" t="str">
            <v>X</v>
          </cell>
          <cell r="N204" t="str">
            <v>X</v>
          </cell>
          <cell r="O204" t="str">
            <v>no</v>
          </cell>
          <cell r="P204" t="str">
            <v>no</v>
          </cell>
          <cell r="Q204" t="str">
            <v>no</v>
          </cell>
          <cell r="V204" t="str">
            <v>no</v>
          </cell>
          <cell r="W204" t="str">
            <v>no</v>
          </cell>
          <cell r="X204" t="str">
            <v>Early</v>
          </cell>
          <cell r="Y204" t="str">
            <v>Mid</v>
          </cell>
          <cell r="Z204" t="str">
            <v/>
          </cell>
          <cell r="AC204" t="str">
            <v>X</v>
          </cell>
          <cell r="AD204" t="str">
            <v>Very attractive</v>
          </cell>
        </row>
        <row r="205">
          <cell r="B205" t="str">
            <v>Pea, Partridge</v>
          </cell>
          <cell r="C205" t="str">
            <v>Cassia fasciculata</v>
          </cell>
          <cell r="D205" t="str">
            <v>legume</v>
          </cell>
          <cell r="E205" t="str">
            <v>Yellow</v>
          </cell>
          <cell r="F205" t="str">
            <v>Jun - Oct</v>
          </cell>
          <cell r="G205" t="str">
            <v>1’-3’</v>
          </cell>
          <cell r="H205">
            <v>3800</v>
          </cell>
          <cell r="J205" t="str">
            <v>no</v>
          </cell>
          <cell r="K205" t="str">
            <v>no</v>
          </cell>
          <cell r="L205" t="str">
            <v>no</v>
          </cell>
          <cell r="M205" t="str">
            <v>X</v>
          </cell>
          <cell r="N205" t="str">
            <v>X</v>
          </cell>
          <cell r="O205" t="str">
            <v>X</v>
          </cell>
          <cell r="P205" t="str">
            <v>no</v>
          </cell>
          <cell r="Q205" t="str">
            <v>no</v>
          </cell>
          <cell r="V205" t="str">
            <v>yes</v>
          </cell>
          <cell r="W205" t="str">
            <v>no</v>
          </cell>
          <cell r="X205" t="str">
            <v>Early</v>
          </cell>
          <cell r="Y205" t="str">
            <v>Mid</v>
          </cell>
          <cell r="Z205" t="str">
            <v>Late</v>
          </cell>
          <cell r="AC205" t="str">
            <v>X</v>
          </cell>
          <cell r="AD205" t="str">
            <v>Moderate to very attractive</v>
          </cell>
          <cell r="AE205" t="str">
            <v>Great for bumble bees</v>
          </cell>
        </row>
        <row r="206">
          <cell r="B206" t="str">
            <v>Phlox, Prairie</v>
          </cell>
          <cell r="C206" t="str">
            <v>Phlox pilosa</v>
          </cell>
          <cell r="D206" t="str">
            <v>forb</v>
          </cell>
          <cell r="E206" t="str">
            <v>Pink</v>
          </cell>
          <cell r="F206" t="str">
            <v>May - Sep</v>
          </cell>
          <cell r="G206" t="str">
            <v xml:space="preserve">24"      </v>
          </cell>
          <cell r="H206">
            <v>19000</v>
          </cell>
          <cell r="J206" t="str">
            <v>?</v>
          </cell>
          <cell r="K206" t="str">
            <v>no</v>
          </cell>
          <cell r="L206" t="str">
            <v>X</v>
          </cell>
          <cell r="M206" t="str">
            <v>X</v>
          </cell>
          <cell r="N206" t="str">
            <v>X</v>
          </cell>
          <cell r="O206" t="str">
            <v>X</v>
          </cell>
          <cell r="P206" t="str">
            <v>?</v>
          </cell>
          <cell r="Q206" t="str">
            <v>?</v>
          </cell>
          <cell r="V206" t="str">
            <v>yes</v>
          </cell>
          <cell r="W206" t="str">
            <v>no</v>
          </cell>
          <cell r="X206" t="str">
            <v>Early</v>
          </cell>
          <cell r="Y206" t="str">
            <v>Mid</v>
          </cell>
          <cell r="Z206" t="str">
            <v>Late</v>
          </cell>
          <cell r="AD206" t="str">
            <v>Low attraction</v>
          </cell>
          <cell r="AE206" t="str">
            <v>visited by butterflies</v>
          </cell>
        </row>
        <row r="207">
          <cell r="B207" t="str">
            <v>Phlox, Wild Blue</v>
          </cell>
          <cell r="C207" t="str">
            <v>Phlox divaricata</v>
          </cell>
          <cell r="D207" t="str">
            <v>forb</v>
          </cell>
          <cell r="E207" t="str">
            <v>Blue</v>
          </cell>
          <cell r="F207" t="str">
            <v>Apr - Jun</v>
          </cell>
          <cell r="G207" t="str">
            <v xml:space="preserve">12"      </v>
          </cell>
          <cell r="H207">
            <v>12500</v>
          </cell>
          <cell r="J207" t="str">
            <v>?</v>
          </cell>
          <cell r="K207" t="str">
            <v>no</v>
          </cell>
          <cell r="L207" t="str">
            <v>X</v>
          </cell>
          <cell r="M207" t="str">
            <v>X</v>
          </cell>
          <cell r="N207" t="str">
            <v>X</v>
          </cell>
          <cell r="O207" t="str">
            <v>no</v>
          </cell>
          <cell r="P207" t="str">
            <v>?</v>
          </cell>
          <cell r="Q207" t="str">
            <v>?</v>
          </cell>
          <cell r="V207" t="str">
            <v>yes</v>
          </cell>
          <cell r="W207" t="str">
            <v>no</v>
          </cell>
          <cell r="X207" t="str">
            <v>Early</v>
          </cell>
          <cell r="Y207" t="str">
            <v>Mid</v>
          </cell>
          <cell r="Z207" t="str">
            <v/>
          </cell>
          <cell r="AD207" t="str">
            <v>Low attraction</v>
          </cell>
          <cell r="AE207" t="str">
            <v>visited by butterflies</v>
          </cell>
        </row>
        <row r="208">
          <cell r="B208" t="str">
            <v>Pickerel Weed</v>
          </cell>
          <cell r="C208" t="str">
            <v>Pontederia cordata</v>
          </cell>
          <cell r="D208" t="str">
            <v>forb</v>
          </cell>
          <cell r="E208" t="str">
            <v>Violet</v>
          </cell>
          <cell r="F208" t="str">
            <v>Jun - Sep</v>
          </cell>
          <cell r="G208" t="str">
            <v>1’-3’</v>
          </cell>
          <cell r="H208">
            <v>1250</v>
          </cell>
          <cell r="J208" t="str">
            <v>?</v>
          </cell>
          <cell r="K208" t="str">
            <v>?</v>
          </cell>
          <cell r="L208" t="str">
            <v>?</v>
          </cell>
          <cell r="M208" t="str">
            <v>?</v>
          </cell>
          <cell r="N208" t="str">
            <v>?</v>
          </cell>
          <cell r="O208" t="str">
            <v>?</v>
          </cell>
          <cell r="P208" t="str">
            <v>?</v>
          </cell>
          <cell r="Q208" t="str">
            <v>?</v>
          </cell>
          <cell r="V208" t="str">
            <v>no</v>
          </cell>
          <cell r="W208" t="str">
            <v>no</v>
          </cell>
          <cell r="X208" t="str">
            <v>Early</v>
          </cell>
          <cell r="Y208" t="str">
            <v>Mid</v>
          </cell>
          <cell r="Z208" t="str">
            <v>Late</v>
          </cell>
          <cell r="AC208" t="str">
            <v>X</v>
          </cell>
          <cell r="AD208" t="str">
            <v>Low to moderately attractive</v>
          </cell>
          <cell r="AE208" t="str">
            <v>hummingbirds visit</v>
          </cell>
        </row>
        <row r="209">
          <cell r="B209" t="str">
            <v>Pinkweed</v>
          </cell>
          <cell r="C209" t="str">
            <v>Polygonum pensylvanicum</v>
          </cell>
          <cell r="D209" t="str">
            <v>forb</v>
          </cell>
          <cell r="E209" t="str">
            <v>Pink</v>
          </cell>
          <cell r="F209" t="str">
            <v>Jun - Oct</v>
          </cell>
          <cell r="G209" t="str">
            <v>1’-3’</v>
          </cell>
          <cell r="H209">
            <v>4063</v>
          </cell>
          <cell r="J209" t="str">
            <v>?</v>
          </cell>
          <cell r="K209" t="str">
            <v>?</v>
          </cell>
          <cell r="L209" t="str">
            <v>?</v>
          </cell>
          <cell r="M209" t="str">
            <v>?</v>
          </cell>
          <cell r="N209" t="str">
            <v>?</v>
          </cell>
          <cell r="O209" t="str">
            <v>?</v>
          </cell>
          <cell r="P209" t="str">
            <v>?</v>
          </cell>
          <cell r="Q209" t="str">
            <v>?</v>
          </cell>
          <cell r="V209" t="str">
            <v>no</v>
          </cell>
          <cell r="W209" t="str">
            <v>no</v>
          </cell>
          <cell r="X209" t="str">
            <v>Early</v>
          </cell>
          <cell r="Y209" t="str">
            <v>Mid</v>
          </cell>
          <cell r="Z209" t="str">
            <v>Late</v>
          </cell>
          <cell r="AD209" t="str">
            <v>unknown</v>
          </cell>
        </row>
        <row r="210">
          <cell r="B210" t="str">
            <v>Plantain, Mud</v>
          </cell>
          <cell r="C210" t="str">
            <v>Alisma subcordatum</v>
          </cell>
          <cell r="D210" t="str">
            <v>forb</v>
          </cell>
          <cell r="E210" t="str">
            <v>White</v>
          </cell>
          <cell r="F210" t="str">
            <v>Jun - Sep</v>
          </cell>
          <cell r="G210" t="str">
            <v xml:space="preserve">36"      </v>
          </cell>
          <cell r="H210">
            <v>60000</v>
          </cell>
          <cell r="J210" t="str">
            <v>X</v>
          </cell>
          <cell r="K210" t="str">
            <v>X</v>
          </cell>
          <cell r="L210" t="str">
            <v>no</v>
          </cell>
          <cell r="M210" t="str">
            <v>no</v>
          </cell>
          <cell r="N210" t="str">
            <v>no</v>
          </cell>
          <cell r="O210" t="str">
            <v>no</v>
          </cell>
          <cell r="P210" t="str">
            <v>no</v>
          </cell>
          <cell r="Q210" t="str">
            <v>no</v>
          </cell>
          <cell r="V210" t="str">
            <v>no</v>
          </cell>
          <cell r="W210" t="str">
            <v>no</v>
          </cell>
          <cell r="X210" t="str">
            <v>Early</v>
          </cell>
          <cell r="Y210" t="str">
            <v>Mid</v>
          </cell>
          <cell r="Z210" t="str">
            <v>Late</v>
          </cell>
          <cell r="AD210" t="str">
            <v>Low attraction</v>
          </cell>
        </row>
        <row r="211">
          <cell r="B211" t="str">
            <v>Plantain, Pale Indian</v>
          </cell>
          <cell r="C211" t="str">
            <v>Cacalia atriplicifolia</v>
          </cell>
          <cell r="D211" t="str">
            <v>forb</v>
          </cell>
          <cell r="E211" t="str">
            <v>White</v>
          </cell>
          <cell r="F211" t="str">
            <v>Jun - Oct</v>
          </cell>
          <cell r="G211" t="str">
            <v xml:space="preserve">84"      </v>
          </cell>
          <cell r="H211">
            <v>6000</v>
          </cell>
          <cell r="J211" t="str">
            <v>no</v>
          </cell>
          <cell r="K211" t="str">
            <v>no</v>
          </cell>
          <cell r="L211" t="str">
            <v>no</v>
          </cell>
          <cell r="M211" t="str">
            <v>X</v>
          </cell>
          <cell r="N211" t="str">
            <v>X</v>
          </cell>
          <cell r="O211" t="str">
            <v>X</v>
          </cell>
          <cell r="P211" t="str">
            <v>no</v>
          </cell>
          <cell r="Q211" t="str">
            <v>no</v>
          </cell>
          <cell r="V211" t="str">
            <v>yes</v>
          </cell>
          <cell r="W211" t="str">
            <v>no</v>
          </cell>
          <cell r="X211" t="str">
            <v>Early</v>
          </cell>
          <cell r="Y211" t="str">
            <v>Mid</v>
          </cell>
          <cell r="Z211" t="str">
            <v>Late</v>
          </cell>
          <cell r="AC211" t="str">
            <v>X</v>
          </cell>
          <cell r="AD211" t="str">
            <v>Moderately attractive</v>
          </cell>
          <cell r="AE211" t="str">
            <v>Also attracts natural enemies</v>
          </cell>
        </row>
        <row r="212">
          <cell r="B212" t="str">
            <v>Plantain, Prairie Indian</v>
          </cell>
          <cell r="C212" t="str">
            <v>Cacalia plantaginea</v>
          </cell>
          <cell r="D212" t="str">
            <v>forb</v>
          </cell>
          <cell r="E212" t="str">
            <v>White</v>
          </cell>
          <cell r="F212" t="str">
            <v>Jun - Aug</v>
          </cell>
          <cell r="G212" t="str">
            <v xml:space="preserve">48"      </v>
          </cell>
          <cell r="H212">
            <v>4700</v>
          </cell>
          <cell r="J212" t="str">
            <v>no</v>
          </cell>
          <cell r="K212" t="str">
            <v>no</v>
          </cell>
          <cell r="L212" t="str">
            <v>X</v>
          </cell>
          <cell r="M212" t="str">
            <v>X</v>
          </cell>
          <cell r="N212" t="str">
            <v>no</v>
          </cell>
          <cell r="O212" t="str">
            <v>no</v>
          </cell>
          <cell r="P212" t="str">
            <v>no</v>
          </cell>
          <cell r="Q212" t="str">
            <v>no</v>
          </cell>
          <cell r="V212" t="str">
            <v>no</v>
          </cell>
          <cell r="W212" t="str">
            <v>no</v>
          </cell>
          <cell r="X212" t="str">
            <v>Early</v>
          </cell>
          <cell r="Y212" t="str">
            <v>Mid</v>
          </cell>
          <cell r="Z212" t="str">
            <v>Late</v>
          </cell>
          <cell r="AC212" t="str">
            <v>X</v>
          </cell>
          <cell r="AD212" t="str">
            <v>Moderately attractive</v>
          </cell>
          <cell r="AE212" t="str">
            <v>Also attracts natural enemies</v>
          </cell>
        </row>
        <row r="213">
          <cell r="B213" t="str">
            <v>Pond Lily, Yellow</v>
          </cell>
          <cell r="C213" t="str">
            <v>Nuphar advena</v>
          </cell>
          <cell r="D213" t="str">
            <v>forb</v>
          </cell>
          <cell r="E213" t="str">
            <v>Yellow</v>
          </cell>
          <cell r="F213" t="str">
            <v>May - Sep</v>
          </cell>
          <cell r="G213" t="str">
            <v>1’-2’</v>
          </cell>
          <cell r="H213">
            <v>0</v>
          </cell>
          <cell r="J213" t="str">
            <v>?</v>
          </cell>
          <cell r="K213" t="str">
            <v>?</v>
          </cell>
          <cell r="L213" t="str">
            <v>?</v>
          </cell>
          <cell r="M213" t="str">
            <v>?</v>
          </cell>
          <cell r="N213" t="str">
            <v>?</v>
          </cell>
          <cell r="O213" t="str">
            <v>?</v>
          </cell>
          <cell r="P213" t="str">
            <v>?</v>
          </cell>
          <cell r="Q213" t="str">
            <v>?</v>
          </cell>
          <cell r="V213" t="str">
            <v>no</v>
          </cell>
          <cell r="W213" t="str">
            <v>no</v>
          </cell>
          <cell r="X213" t="str">
            <v>Early</v>
          </cell>
          <cell r="Y213" t="str">
            <v>Mid</v>
          </cell>
          <cell r="Z213" t="str">
            <v>Late</v>
          </cell>
          <cell r="AD213" t="str">
            <v>Low attraction</v>
          </cell>
        </row>
        <row r="214">
          <cell r="B214" t="str">
            <v>Pondweed, Common</v>
          </cell>
          <cell r="C214" t="str">
            <v>Potamogeton natans</v>
          </cell>
          <cell r="D214" t="str">
            <v>forb</v>
          </cell>
          <cell r="E214" t="str">
            <v>Green/White</v>
          </cell>
          <cell r="F214" t="str">
            <v>Jun - Sep</v>
          </cell>
          <cell r="G214">
            <v>0</v>
          </cell>
          <cell r="H214">
            <v>22500</v>
          </cell>
          <cell r="J214" t="str">
            <v>?</v>
          </cell>
          <cell r="K214" t="str">
            <v>?</v>
          </cell>
          <cell r="L214" t="str">
            <v>?</v>
          </cell>
          <cell r="M214" t="str">
            <v>?</v>
          </cell>
          <cell r="N214" t="str">
            <v>?</v>
          </cell>
          <cell r="O214" t="str">
            <v>?</v>
          </cell>
          <cell r="P214" t="str">
            <v>?</v>
          </cell>
          <cell r="Q214" t="str">
            <v>?</v>
          </cell>
          <cell r="V214" t="str">
            <v>no</v>
          </cell>
          <cell r="W214" t="str">
            <v>no</v>
          </cell>
          <cell r="X214" t="str">
            <v>Early</v>
          </cell>
          <cell r="Y214" t="str">
            <v>Mid</v>
          </cell>
          <cell r="Z214" t="str">
            <v>Late</v>
          </cell>
          <cell r="AD214" t="str">
            <v>unknown</v>
          </cell>
        </row>
        <row r="215">
          <cell r="B215" t="str">
            <v>Pondweed, Long-Leaved</v>
          </cell>
          <cell r="C215" t="str">
            <v>Potamogeton nodosus</v>
          </cell>
          <cell r="D215" t="str">
            <v>forb</v>
          </cell>
          <cell r="E215" t="str">
            <v>Green/White</v>
          </cell>
          <cell r="F215" t="str">
            <v>Jun - Sep</v>
          </cell>
          <cell r="G215">
            <v>0</v>
          </cell>
          <cell r="H215">
            <v>22500</v>
          </cell>
          <cell r="J215" t="str">
            <v>?</v>
          </cell>
          <cell r="K215" t="str">
            <v>?</v>
          </cell>
          <cell r="L215" t="str">
            <v>?</v>
          </cell>
          <cell r="M215" t="str">
            <v>?</v>
          </cell>
          <cell r="N215" t="str">
            <v>?</v>
          </cell>
          <cell r="O215" t="str">
            <v>?</v>
          </cell>
          <cell r="P215" t="str">
            <v>?</v>
          </cell>
          <cell r="Q215" t="str">
            <v>?</v>
          </cell>
          <cell r="V215" t="str">
            <v>no</v>
          </cell>
          <cell r="W215" t="str">
            <v>no</v>
          </cell>
          <cell r="X215" t="str">
            <v>Early</v>
          </cell>
          <cell r="Y215" t="str">
            <v>Mid</v>
          </cell>
          <cell r="Z215" t="str">
            <v>Late</v>
          </cell>
          <cell r="AD215" t="str">
            <v>unknown</v>
          </cell>
        </row>
        <row r="216">
          <cell r="B216" t="str">
            <v>Pondweed, Sago</v>
          </cell>
          <cell r="C216" t="str">
            <v>Potamogeton pectinatus</v>
          </cell>
          <cell r="D216" t="str">
            <v>forb</v>
          </cell>
          <cell r="E216" t="str">
            <v>Green/White</v>
          </cell>
          <cell r="F216" t="str">
            <v>May - Oct</v>
          </cell>
          <cell r="G216">
            <v>0</v>
          </cell>
          <cell r="H216">
            <v>22500</v>
          </cell>
          <cell r="J216" t="str">
            <v>?</v>
          </cell>
          <cell r="K216" t="str">
            <v>?</v>
          </cell>
          <cell r="L216" t="str">
            <v>?</v>
          </cell>
          <cell r="M216" t="str">
            <v>?</v>
          </cell>
          <cell r="N216" t="str">
            <v>?</v>
          </cell>
          <cell r="O216" t="str">
            <v>?</v>
          </cell>
          <cell r="P216" t="str">
            <v>?</v>
          </cell>
          <cell r="Q216" t="str">
            <v>?</v>
          </cell>
          <cell r="V216" t="str">
            <v>no</v>
          </cell>
          <cell r="W216" t="str">
            <v>no</v>
          </cell>
          <cell r="X216" t="str">
            <v>Early</v>
          </cell>
          <cell r="Y216" t="str">
            <v>Mid</v>
          </cell>
          <cell r="Z216" t="str">
            <v>Late</v>
          </cell>
          <cell r="AD216" t="str">
            <v>unknown</v>
          </cell>
        </row>
        <row r="217">
          <cell r="B217" t="str">
            <v>Poppy, Celandine</v>
          </cell>
          <cell r="C217" t="str">
            <v>Stylophorum diphyllum</v>
          </cell>
          <cell r="D217" t="str">
            <v>forb</v>
          </cell>
          <cell r="E217" t="str">
            <v>Yellow</v>
          </cell>
          <cell r="F217" t="str">
            <v>Apr - May</v>
          </cell>
          <cell r="G217" t="str">
            <v xml:space="preserve">12"      </v>
          </cell>
          <cell r="H217">
            <v>13000</v>
          </cell>
          <cell r="J217" t="str">
            <v>?</v>
          </cell>
          <cell r="K217" t="str">
            <v>no</v>
          </cell>
          <cell r="L217" t="str">
            <v>X</v>
          </cell>
          <cell r="M217" t="str">
            <v>X</v>
          </cell>
          <cell r="N217" t="str">
            <v>X</v>
          </cell>
          <cell r="O217" t="str">
            <v>no</v>
          </cell>
          <cell r="P217" t="str">
            <v>?</v>
          </cell>
          <cell r="Q217" t="str">
            <v>?</v>
          </cell>
          <cell r="V217" t="str">
            <v>no</v>
          </cell>
          <cell r="W217" t="str">
            <v>no</v>
          </cell>
          <cell r="X217" t="str">
            <v>Early</v>
          </cell>
          <cell r="Y217" t="str">
            <v/>
          </cell>
          <cell r="Z217" t="str">
            <v/>
          </cell>
          <cell r="AD217" t="str">
            <v>unknown</v>
          </cell>
        </row>
        <row r="218">
          <cell r="B218" t="str">
            <v>Prairie Clover, Purple</v>
          </cell>
          <cell r="C218" t="str">
            <v>Dalea purpurea</v>
          </cell>
          <cell r="D218" t="str">
            <v>legume</v>
          </cell>
          <cell r="E218" t="str">
            <v>Purple</v>
          </cell>
          <cell r="F218" t="str">
            <v>Jun - Sep</v>
          </cell>
          <cell r="G218" t="str">
            <v>1’-3’</v>
          </cell>
          <cell r="H218">
            <v>20000</v>
          </cell>
          <cell r="J218" t="str">
            <v>no</v>
          </cell>
          <cell r="K218" t="str">
            <v>no</v>
          </cell>
          <cell r="L218" t="str">
            <v>no</v>
          </cell>
          <cell r="M218" t="str">
            <v>X</v>
          </cell>
          <cell r="N218" t="str">
            <v>X</v>
          </cell>
          <cell r="O218" t="str">
            <v>X</v>
          </cell>
          <cell r="P218" t="str">
            <v>no</v>
          </cell>
          <cell r="Q218" t="str">
            <v>no</v>
          </cell>
          <cell r="V218" t="str">
            <v>yes</v>
          </cell>
          <cell r="W218" t="str">
            <v>yes</v>
          </cell>
          <cell r="X218" t="str">
            <v>Early</v>
          </cell>
          <cell r="Y218" t="str">
            <v>Mid</v>
          </cell>
          <cell r="Z218" t="str">
            <v>Late</v>
          </cell>
          <cell r="AC218" t="str">
            <v>X</v>
          </cell>
          <cell r="AD218" t="str">
            <v>Very attractive</v>
          </cell>
        </row>
        <row r="219">
          <cell r="B219" t="str">
            <v>Prairie Clover, Purple</v>
          </cell>
          <cell r="C219" t="str">
            <v>Petalostemum purpureum</v>
          </cell>
          <cell r="D219" t="str">
            <v>legume</v>
          </cell>
          <cell r="E219" t="str">
            <v>Purple</v>
          </cell>
          <cell r="F219" t="str">
            <v>Jul - Aug</v>
          </cell>
          <cell r="G219" t="str">
            <v xml:space="preserve">24"      </v>
          </cell>
          <cell r="H219">
            <v>18000</v>
          </cell>
          <cell r="J219" t="str">
            <v>no</v>
          </cell>
          <cell r="K219" t="str">
            <v>no</v>
          </cell>
          <cell r="L219" t="str">
            <v>no</v>
          </cell>
          <cell r="M219" t="str">
            <v>X</v>
          </cell>
          <cell r="N219" t="str">
            <v>X</v>
          </cell>
          <cell r="O219" t="str">
            <v>X</v>
          </cell>
          <cell r="P219" t="str">
            <v>no</v>
          </cell>
          <cell r="Q219" t="str">
            <v>no</v>
          </cell>
          <cell r="V219" t="str">
            <v>yes</v>
          </cell>
          <cell r="W219" t="str">
            <v>yes</v>
          </cell>
          <cell r="Y219" t="str">
            <v>Mid</v>
          </cell>
          <cell r="Z219" t="str">
            <v>Late</v>
          </cell>
          <cell r="AC219" t="str">
            <v>X</v>
          </cell>
          <cell r="AD219" t="str">
            <v>Very attractive</v>
          </cell>
        </row>
        <row r="220">
          <cell r="B220" t="str">
            <v>Prairie Clover, White</v>
          </cell>
          <cell r="C220" t="str">
            <v>Dalea candida</v>
          </cell>
          <cell r="D220" t="str">
            <v>legume</v>
          </cell>
          <cell r="E220" t="str">
            <v>White</v>
          </cell>
          <cell r="F220" t="str">
            <v>Jun - Oct</v>
          </cell>
          <cell r="G220" t="str">
            <v>1’-3’</v>
          </cell>
          <cell r="H220">
            <v>26250</v>
          </cell>
          <cell r="J220" t="str">
            <v>no</v>
          </cell>
          <cell r="K220" t="str">
            <v>no</v>
          </cell>
          <cell r="L220" t="str">
            <v>no</v>
          </cell>
          <cell r="M220" t="str">
            <v>X</v>
          </cell>
          <cell r="N220" t="str">
            <v>X</v>
          </cell>
          <cell r="O220" t="str">
            <v>X</v>
          </cell>
          <cell r="P220" t="str">
            <v>no</v>
          </cell>
          <cell r="Q220" t="str">
            <v>no</v>
          </cell>
          <cell r="V220" t="str">
            <v>yes</v>
          </cell>
          <cell r="W220" t="str">
            <v>yes</v>
          </cell>
          <cell r="X220" t="str">
            <v>Early</v>
          </cell>
          <cell r="Y220" t="str">
            <v>Mid</v>
          </cell>
          <cell r="Z220" t="str">
            <v>Late</v>
          </cell>
          <cell r="AC220" t="str">
            <v>X</v>
          </cell>
          <cell r="AD220" t="str">
            <v>Very attractive</v>
          </cell>
        </row>
        <row r="221">
          <cell r="B221" t="str">
            <v>Prairie Clover, White</v>
          </cell>
          <cell r="C221" t="str">
            <v>Petalostemum candidum</v>
          </cell>
          <cell r="D221" t="str">
            <v>legume</v>
          </cell>
          <cell r="E221" t="str">
            <v>White</v>
          </cell>
          <cell r="F221" t="str">
            <v>Jul - Aug</v>
          </cell>
          <cell r="G221" t="str">
            <v xml:space="preserve">24"      </v>
          </cell>
          <cell r="H221">
            <v>19000</v>
          </cell>
          <cell r="J221" t="str">
            <v>no</v>
          </cell>
          <cell r="K221" t="str">
            <v>no</v>
          </cell>
          <cell r="L221" t="str">
            <v>no</v>
          </cell>
          <cell r="M221" t="str">
            <v>X</v>
          </cell>
          <cell r="N221" t="str">
            <v>X</v>
          </cell>
          <cell r="O221" t="str">
            <v>X</v>
          </cell>
          <cell r="P221" t="str">
            <v>no</v>
          </cell>
          <cell r="Q221" t="str">
            <v>no</v>
          </cell>
          <cell r="V221" t="str">
            <v>yes</v>
          </cell>
          <cell r="W221" t="str">
            <v>yes</v>
          </cell>
          <cell r="X221" t="str">
            <v/>
          </cell>
          <cell r="Y221" t="str">
            <v>Mid</v>
          </cell>
          <cell r="Z221" t="str">
            <v>Late</v>
          </cell>
          <cell r="AC221" t="str">
            <v>X</v>
          </cell>
          <cell r="AD221" t="str">
            <v>Very attractive</v>
          </cell>
        </row>
        <row r="222">
          <cell r="B222" t="str">
            <v>Prickly Pear, Eastern</v>
          </cell>
          <cell r="C222" t="str">
            <v>Opuntia humifusa</v>
          </cell>
          <cell r="D222" t="str">
            <v>forb</v>
          </cell>
          <cell r="E222" t="str">
            <v>Yellow</v>
          </cell>
          <cell r="F222" t="str">
            <v>Jun - Jul</v>
          </cell>
          <cell r="G222" t="str">
            <v xml:space="preserve">6"      </v>
          </cell>
          <cell r="H222">
            <v>1400</v>
          </cell>
          <cell r="J222" t="str">
            <v>?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X</v>
          </cell>
          <cell r="P222" t="str">
            <v>?</v>
          </cell>
          <cell r="Q222" t="str">
            <v>?</v>
          </cell>
          <cell r="V222" t="str">
            <v>no</v>
          </cell>
          <cell r="W222" t="str">
            <v>no</v>
          </cell>
          <cell r="X222" t="str">
            <v>Early</v>
          </cell>
          <cell r="Y222" t="str">
            <v>Mid</v>
          </cell>
          <cell r="Z222" t="str">
            <v/>
          </cell>
          <cell r="AC222" t="str">
            <v>X</v>
          </cell>
          <cell r="AD222" t="str">
            <v>Very attractive</v>
          </cell>
        </row>
        <row r="223">
          <cell r="B223" t="str">
            <v>Primrose, Common Evening</v>
          </cell>
          <cell r="C223" t="str">
            <v>Oenothera biennis</v>
          </cell>
          <cell r="D223" t="str">
            <v>forb</v>
          </cell>
          <cell r="E223" t="str">
            <v>Yellow</v>
          </cell>
          <cell r="F223" t="str">
            <v>Jun - Nov</v>
          </cell>
          <cell r="G223" t="str">
            <v xml:space="preserve">72"      </v>
          </cell>
          <cell r="H223">
            <v>90000</v>
          </cell>
          <cell r="J223" t="str">
            <v>no</v>
          </cell>
          <cell r="K223" t="str">
            <v>no</v>
          </cell>
          <cell r="L223" t="str">
            <v>X</v>
          </cell>
          <cell r="M223" t="str">
            <v>X</v>
          </cell>
          <cell r="N223" t="str">
            <v>X</v>
          </cell>
          <cell r="O223" t="str">
            <v>X</v>
          </cell>
          <cell r="P223" t="str">
            <v>no</v>
          </cell>
          <cell r="Q223" t="str">
            <v>no</v>
          </cell>
          <cell r="V223" t="str">
            <v>yes</v>
          </cell>
          <cell r="W223" t="str">
            <v>no</v>
          </cell>
          <cell r="X223" t="str">
            <v>Early</v>
          </cell>
          <cell r="Y223" t="str">
            <v>Mid</v>
          </cell>
          <cell r="Z223" t="str">
            <v>Late</v>
          </cell>
          <cell r="AC223" t="str">
            <v>X</v>
          </cell>
          <cell r="AD223" t="str">
            <v>Moderately attractive</v>
          </cell>
        </row>
        <row r="224">
          <cell r="B224" t="str">
            <v>Queen of the Prairie</v>
          </cell>
          <cell r="C224" t="str">
            <v>Filipendula rubra</v>
          </cell>
          <cell r="D224" t="str">
            <v>forb</v>
          </cell>
          <cell r="E224" t="str">
            <v>Pink</v>
          </cell>
          <cell r="F224" t="str">
            <v>Jun - Jul</v>
          </cell>
          <cell r="G224" t="str">
            <v xml:space="preserve">60"      </v>
          </cell>
          <cell r="H224">
            <v>23000</v>
          </cell>
          <cell r="J224" t="str">
            <v>X</v>
          </cell>
          <cell r="K224" t="str">
            <v>X</v>
          </cell>
          <cell r="L224" t="str">
            <v>X</v>
          </cell>
          <cell r="M224" t="str">
            <v>no</v>
          </cell>
          <cell r="N224" t="str">
            <v>no</v>
          </cell>
          <cell r="O224" t="str">
            <v>no</v>
          </cell>
          <cell r="P224" t="str">
            <v>no</v>
          </cell>
          <cell r="Q224" t="str">
            <v>no</v>
          </cell>
          <cell r="V224" t="str">
            <v>yes</v>
          </cell>
          <cell r="W224" t="str">
            <v>no</v>
          </cell>
          <cell r="X224" t="str">
            <v>Early</v>
          </cell>
          <cell r="Y224" t="str">
            <v>Mid</v>
          </cell>
          <cell r="Z224" t="str">
            <v/>
          </cell>
          <cell r="AD224" t="str">
            <v>Low attraction</v>
          </cell>
        </row>
        <row r="225">
          <cell r="B225" t="str">
            <v>Quinine, Wild</v>
          </cell>
          <cell r="C225" t="str">
            <v>Parthenium integrifolium</v>
          </cell>
          <cell r="D225" t="str">
            <v>forb</v>
          </cell>
          <cell r="E225" t="str">
            <v>White</v>
          </cell>
          <cell r="F225" t="str">
            <v>Jun - Sep</v>
          </cell>
          <cell r="G225" t="str">
            <v xml:space="preserve">48"      </v>
          </cell>
          <cell r="H225">
            <v>7000</v>
          </cell>
          <cell r="J225" t="str">
            <v>no</v>
          </cell>
          <cell r="K225" t="str">
            <v>no</v>
          </cell>
          <cell r="L225" t="str">
            <v>no</v>
          </cell>
          <cell r="M225" t="str">
            <v>X</v>
          </cell>
          <cell r="N225" t="str">
            <v>X</v>
          </cell>
          <cell r="O225" t="str">
            <v>X</v>
          </cell>
          <cell r="P225" t="str">
            <v>no</v>
          </cell>
          <cell r="Q225" t="str">
            <v>no</v>
          </cell>
          <cell r="V225" t="str">
            <v>yes</v>
          </cell>
          <cell r="W225" t="str">
            <v>yes</v>
          </cell>
          <cell r="X225" t="str">
            <v>Early</v>
          </cell>
          <cell r="Y225" t="str">
            <v>Mid</v>
          </cell>
          <cell r="Z225" t="str">
            <v>Late</v>
          </cell>
          <cell r="AD225" t="str">
            <v>Low attraction</v>
          </cell>
          <cell r="AE225" t="str">
            <v>Attracts flies, wasps</v>
          </cell>
        </row>
        <row r="226">
          <cell r="B226" t="str">
            <v>Ragwort, Golden</v>
          </cell>
          <cell r="C226" t="str">
            <v>Senecio aureus</v>
          </cell>
          <cell r="D226" t="str">
            <v>forb</v>
          </cell>
          <cell r="E226" t="str">
            <v>Yellow</v>
          </cell>
          <cell r="F226" t="str">
            <v>Apr - Jun</v>
          </cell>
          <cell r="G226" t="str">
            <v xml:space="preserve">24"      </v>
          </cell>
          <cell r="H226">
            <v>73000</v>
          </cell>
          <cell r="J226" t="str">
            <v>?</v>
          </cell>
          <cell r="K226" t="str">
            <v>X</v>
          </cell>
          <cell r="L226" t="str">
            <v>X</v>
          </cell>
          <cell r="M226" t="str">
            <v>X</v>
          </cell>
          <cell r="N226" t="str">
            <v>no</v>
          </cell>
          <cell r="O226" t="str">
            <v>no</v>
          </cell>
          <cell r="P226" t="str">
            <v>?</v>
          </cell>
          <cell r="Q226" t="str">
            <v>?</v>
          </cell>
          <cell r="V226" t="str">
            <v>no</v>
          </cell>
          <cell r="W226" t="str">
            <v>no</v>
          </cell>
          <cell r="X226" t="str">
            <v>Early</v>
          </cell>
          <cell r="Y226" t="str">
            <v>Mid</v>
          </cell>
          <cell r="Z226" t="str">
            <v/>
          </cell>
          <cell r="AC226" t="str">
            <v>X</v>
          </cell>
          <cell r="AD226" t="str">
            <v>Very attractive</v>
          </cell>
        </row>
        <row r="227">
          <cell r="B227" t="str">
            <v>Ragwort, Round-Leaf</v>
          </cell>
          <cell r="C227" t="str">
            <v>Senecio obovatus</v>
          </cell>
          <cell r="D227" t="str">
            <v>forb</v>
          </cell>
          <cell r="E227" t="str">
            <v>Yellow</v>
          </cell>
          <cell r="F227" t="str">
            <v>Apr - May</v>
          </cell>
          <cell r="G227" t="str">
            <v>1'</v>
          </cell>
          <cell r="J227" t="str">
            <v>?</v>
          </cell>
          <cell r="K227" t="str">
            <v>?</v>
          </cell>
          <cell r="L227" t="str">
            <v>?</v>
          </cell>
          <cell r="M227" t="str">
            <v>?</v>
          </cell>
          <cell r="N227" t="str">
            <v>?</v>
          </cell>
          <cell r="O227" t="str">
            <v>?</v>
          </cell>
          <cell r="P227" t="str">
            <v>?</v>
          </cell>
          <cell r="Q227" t="str">
            <v>?</v>
          </cell>
          <cell r="V227" t="str">
            <v>no</v>
          </cell>
          <cell r="W227" t="str">
            <v>no</v>
          </cell>
          <cell r="X227" t="str">
            <v>Early</v>
          </cell>
          <cell r="Y227" t="str">
            <v/>
          </cell>
          <cell r="Z227" t="str">
            <v/>
          </cell>
          <cell r="AD227" t="str">
            <v>unknown</v>
          </cell>
        </row>
        <row r="228">
          <cell r="B228" t="str">
            <v>Rattlesnake Master</v>
          </cell>
          <cell r="C228" t="str">
            <v>Eryngium yuccifolium</v>
          </cell>
          <cell r="D228" t="str">
            <v>forb</v>
          </cell>
          <cell r="E228" t="str">
            <v>White</v>
          </cell>
          <cell r="F228" t="str">
            <v>Jul - Sep</v>
          </cell>
          <cell r="G228" t="str">
            <v xml:space="preserve">48"      </v>
          </cell>
          <cell r="H228">
            <v>7500</v>
          </cell>
          <cell r="J228" t="str">
            <v>no</v>
          </cell>
          <cell r="K228" t="str">
            <v>no</v>
          </cell>
          <cell r="L228" t="str">
            <v>X</v>
          </cell>
          <cell r="M228" t="str">
            <v>X</v>
          </cell>
          <cell r="N228" t="str">
            <v>X</v>
          </cell>
          <cell r="O228" t="str">
            <v>X</v>
          </cell>
          <cell r="P228" t="str">
            <v>no</v>
          </cell>
          <cell r="Q228" t="str">
            <v>no</v>
          </cell>
          <cell r="V228" t="str">
            <v>yes</v>
          </cell>
          <cell r="W228" t="str">
            <v>yes</v>
          </cell>
          <cell r="X228" t="str">
            <v/>
          </cell>
          <cell r="Y228" t="str">
            <v>Mid</v>
          </cell>
          <cell r="Z228" t="str">
            <v>Late</v>
          </cell>
          <cell r="AC228" t="str">
            <v>X</v>
          </cell>
          <cell r="AD228" t="str">
            <v>Very attractive</v>
          </cell>
        </row>
        <row r="229">
          <cell r="B229" t="str">
            <v>Reed Grass, Sand</v>
          </cell>
          <cell r="C229" t="str">
            <v>Calamovilfa longifolia</v>
          </cell>
          <cell r="D229" t="str">
            <v>sedge/rush/grass</v>
          </cell>
          <cell r="E229" t="str">
            <v xml:space="preserve">   </v>
          </cell>
          <cell r="F229" t="str">
            <v xml:space="preserve"> - </v>
          </cell>
          <cell r="G229" t="str">
            <v xml:space="preserve">72"      </v>
          </cell>
          <cell r="H229">
            <v>9000</v>
          </cell>
          <cell r="J229" t="str">
            <v>?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X</v>
          </cell>
          <cell r="P229" t="str">
            <v>?</v>
          </cell>
          <cell r="Q229" t="str">
            <v>?</v>
          </cell>
          <cell r="V229" t="str">
            <v>no</v>
          </cell>
          <cell r="W229" t="str">
            <v>no</v>
          </cell>
          <cell r="X229" t="str">
            <v/>
          </cell>
          <cell r="Y229" t="str">
            <v/>
          </cell>
          <cell r="Z229" t="str">
            <v/>
          </cell>
          <cell r="AD229" t="str">
            <v>n/a</v>
          </cell>
        </row>
        <row r="230">
          <cell r="B230" t="str">
            <v>Reed Grass, Wood</v>
          </cell>
          <cell r="C230" t="str">
            <v>Cinna arundinacea</v>
          </cell>
          <cell r="D230" t="str">
            <v>sedge/rush/grass</v>
          </cell>
          <cell r="E230" t="str">
            <v xml:space="preserve">   </v>
          </cell>
          <cell r="F230" t="str">
            <v xml:space="preserve"> - </v>
          </cell>
          <cell r="G230" t="str">
            <v xml:space="preserve">36"      </v>
          </cell>
          <cell r="H230">
            <v>0</v>
          </cell>
          <cell r="J230" t="str">
            <v>?</v>
          </cell>
          <cell r="K230" t="str">
            <v>X</v>
          </cell>
          <cell r="L230" t="str">
            <v>X</v>
          </cell>
          <cell r="M230" t="str">
            <v>X</v>
          </cell>
          <cell r="N230" t="str">
            <v>no</v>
          </cell>
          <cell r="O230" t="str">
            <v>no</v>
          </cell>
          <cell r="P230" t="str">
            <v>?</v>
          </cell>
          <cell r="Q230" t="str">
            <v>?</v>
          </cell>
          <cell r="V230" t="str">
            <v>no</v>
          </cell>
          <cell r="W230" t="str">
            <v>no</v>
          </cell>
          <cell r="X230" t="str">
            <v/>
          </cell>
          <cell r="Y230" t="str">
            <v/>
          </cell>
          <cell r="Z230" t="str">
            <v/>
          </cell>
          <cell r="AD230" t="str">
            <v>n/a</v>
          </cell>
        </row>
        <row r="231">
          <cell r="B231" t="str">
            <v>Rice, Wild</v>
          </cell>
          <cell r="C231" t="str">
            <v>Zizania aquatica</v>
          </cell>
          <cell r="D231" t="str">
            <v>sedge/rush/grass</v>
          </cell>
          <cell r="E231" t="str">
            <v xml:space="preserve">   </v>
          </cell>
          <cell r="F231" t="str">
            <v xml:space="preserve"> - </v>
          </cell>
          <cell r="G231" t="str">
            <v>3'-7'</v>
          </cell>
          <cell r="H231">
            <v>4400</v>
          </cell>
          <cell r="J231" t="str">
            <v>?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?</v>
          </cell>
          <cell r="Q231" t="str">
            <v>?</v>
          </cell>
          <cell r="V231" t="str">
            <v>no</v>
          </cell>
          <cell r="W231" t="str">
            <v>no</v>
          </cell>
          <cell r="X231" t="str">
            <v/>
          </cell>
          <cell r="Y231" t="str">
            <v/>
          </cell>
          <cell r="Z231" t="str">
            <v/>
          </cell>
          <cell r="AD231" t="str">
            <v>n/a</v>
          </cell>
        </row>
        <row r="232">
          <cell r="B232" t="str">
            <v>Rose Mallow, Smooth</v>
          </cell>
          <cell r="C232" t="str">
            <v>Hibiscus laevis</v>
          </cell>
          <cell r="D232" t="str">
            <v>forb</v>
          </cell>
          <cell r="E232" t="str">
            <v>White/Pink</v>
          </cell>
          <cell r="F232" t="str">
            <v>Jun - Oct</v>
          </cell>
          <cell r="G232" t="str">
            <v>3’-7’</v>
          </cell>
          <cell r="H232">
            <v>2188</v>
          </cell>
          <cell r="J232" t="str">
            <v>X</v>
          </cell>
          <cell r="K232" t="str">
            <v>X</v>
          </cell>
          <cell r="L232" t="str">
            <v>X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V232" t="str">
            <v>yes</v>
          </cell>
          <cell r="W232" t="str">
            <v>no</v>
          </cell>
          <cell r="X232" t="str">
            <v>Early</v>
          </cell>
          <cell r="Y232" t="str">
            <v>Mid</v>
          </cell>
          <cell r="Z232" t="str">
            <v>Late</v>
          </cell>
          <cell r="AD232" t="str">
            <v>Low attraction</v>
          </cell>
          <cell r="AE232" t="str">
            <v>Supports a specialist bee, Ptilothrix</v>
          </cell>
        </row>
        <row r="233">
          <cell r="B233" t="str">
            <v>Rose Mallow, Swamp</v>
          </cell>
          <cell r="C233" t="str">
            <v>Hibiscus palustris</v>
          </cell>
          <cell r="D233" t="str">
            <v>forb</v>
          </cell>
          <cell r="E233" t="str">
            <v>White</v>
          </cell>
          <cell r="F233" t="str">
            <v>Jul - Sep</v>
          </cell>
          <cell r="G233" t="str">
            <v xml:space="preserve">60"      </v>
          </cell>
          <cell r="H233">
            <v>2400</v>
          </cell>
          <cell r="J233" t="str">
            <v>X</v>
          </cell>
          <cell r="K233" t="str">
            <v>X</v>
          </cell>
          <cell r="L233" t="str">
            <v>X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V233" t="str">
            <v>yes</v>
          </cell>
          <cell r="W233" t="str">
            <v>yes</v>
          </cell>
          <cell r="X233" t="str">
            <v/>
          </cell>
          <cell r="Y233" t="str">
            <v>Mid</v>
          </cell>
          <cell r="Z233" t="str">
            <v>Late</v>
          </cell>
          <cell r="AD233" t="str">
            <v>Low attraction</v>
          </cell>
          <cell r="AE233" t="str">
            <v>Supports a specialist bee, Ptilothrix</v>
          </cell>
        </row>
        <row r="234">
          <cell r="B234" t="str">
            <v xml:space="preserve">Rose Mallow, Swamp </v>
          </cell>
          <cell r="C234" t="str">
            <v>Hibiscus moscheutos</v>
          </cell>
          <cell r="D234" t="str">
            <v>forb</v>
          </cell>
          <cell r="E234" t="str">
            <v>White/Pink</v>
          </cell>
          <cell r="F234" t="str">
            <v>Jul - Oct</v>
          </cell>
          <cell r="G234" t="str">
            <v>3’-7’</v>
          </cell>
          <cell r="H234">
            <v>2188</v>
          </cell>
          <cell r="J234" t="str">
            <v>?</v>
          </cell>
          <cell r="K234" t="str">
            <v>?</v>
          </cell>
          <cell r="L234" t="str">
            <v>?</v>
          </cell>
          <cell r="M234" t="str">
            <v>?</v>
          </cell>
          <cell r="N234" t="str">
            <v>?</v>
          </cell>
          <cell r="O234" t="str">
            <v>?</v>
          </cell>
          <cell r="P234" t="str">
            <v>?</v>
          </cell>
          <cell r="Q234" t="str">
            <v>?</v>
          </cell>
          <cell r="V234" t="str">
            <v>no</v>
          </cell>
          <cell r="W234" t="str">
            <v>no</v>
          </cell>
          <cell r="X234" t="str">
            <v/>
          </cell>
          <cell r="Y234" t="str">
            <v>Mid</v>
          </cell>
          <cell r="Z234" t="str">
            <v>Late</v>
          </cell>
          <cell r="AD234" t="str">
            <v>Low attraction</v>
          </cell>
          <cell r="AE234" t="str">
            <v>Supports a specialist bee, Ptilothrix</v>
          </cell>
        </row>
        <row r="235">
          <cell r="B235" t="str">
            <v>Rosinweed</v>
          </cell>
          <cell r="C235" t="str">
            <v>Silphium integrifolium</v>
          </cell>
          <cell r="D235" t="str">
            <v>forb</v>
          </cell>
          <cell r="E235" t="str">
            <v>Yellow</v>
          </cell>
          <cell r="F235" t="str">
            <v>Jul - Sep</v>
          </cell>
          <cell r="G235" t="str">
            <v xml:space="preserve">60"      </v>
          </cell>
          <cell r="H235">
            <v>1200</v>
          </cell>
          <cell r="J235" t="str">
            <v>no</v>
          </cell>
          <cell r="K235" t="str">
            <v>no</v>
          </cell>
          <cell r="L235" t="str">
            <v>X</v>
          </cell>
          <cell r="M235" t="str">
            <v>X</v>
          </cell>
          <cell r="N235" t="str">
            <v>X</v>
          </cell>
          <cell r="O235" t="str">
            <v>X</v>
          </cell>
          <cell r="P235" t="str">
            <v>no</v>
          </cell>
          <cell r="Q235" t="str">
            <v>X</v>
          </cell>
          <cell r="V235" t="str">
            <v>yes</v>
          </cell>
          <cell r="W235" t="str">
            <v>yes</v>
          </cell>
          <cell r="X235" t="str">
            <v/>
          </cell>
          <cell r="Y235" t="str">
            <v>Mid</v>
          </cell>
          <cell r="Z235" t="str">
            <v>Late</v>
          </cell>
          <cell r="AC235" t="str">
            <v>X</v>
          </cell>
          <cell r="AD235" t="str">
            <v>Very attractive</v>
          </cell>
        </row>
        <row r="236">
          <cell r="B236" t="str">
            <v>Rosinweed, Whorled</v>
          </cell>
          <cell r="C236" t="str">
            <v>Silphium trifoliatum</v>
          </cell>
          <cell r="D236" t="str">
            <v>forb</v>
          </cell>
          <cell r="E236" t="str">
            <v>Yellow</v>
          </cell>
          <cell r="F236" t="str">
            <v>Jul - Sep</v>
          </cell>
          <cell r="G236" t="str">
            <v xml:space="preserve">60"      </v>
          </cell>
          <cell r="H236">
            <v>1300</v>
          </cell>
          <cell r="J236" t="str">
            <v>?</v>
          </cell>
          <cell r="K236" t="str">
            <v>no</v>
          </cell>
          <cell r="L236" t="str">
            <v>no</v>
          </cell>
          <cell r="M236" t="str">
            <v>X</v>
          </cell>
          <cell r="N236" t="str">
            <v>X</v>
          </cell>
          <cell r="O236" t="str">
            <v>no</v>
          </cell>
          <cell r="P236" t="str">
            <v>?</v>
          </cell>
          <cell r="Q236" t="str">
            <v>?</v>
          </cell>
          <cell r="V236" t="str">
            <v>no</v>
          </cell>
          <cell r="W236" t="str">
            <v>no</v>
          </cell>
          <cell r="X236" t="str">
            <v/>
          </cell>
          <cell r="Y236" t="str">
            <v>Mid</v>
          </cell>
          <cell r="Z236" t="str">
            <v>Late</v>
          </cell>
          <cell r="AC236" t="str">
            <v>X</v>
          </cell>
          <cell r="AD236" t="str">
            <v>unknown, likely attractive</v>
          </cell>
        </row>
        <row r="237">
          <cell r="B237" t="str">
            <v>Rue, Goat's</v>
          </cell>
          <cell r="C237" t="str">
            <v>Tephrosia virginiana</v>
          </cell>
          <cell r="D237" t="str">
            <v>legume</v>
          </cell>
          <cell r="E237" t="str">
            <v>Pink&amp;Yellow</v>
          </cell>
          <cell r="F237" t="str">
            <v>May - Jul</v>
          </cell>
          <cell r="G237" t="str">
            <v xml:space="preserve">12"      </v>
          </cell>
          <cell r="H237">
            <v>2500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X</v>
          </cell>
          <cell r="O237" t="str">
            <v>X</v>
          </cell>
          <cell r="P237" t="str">
            <v>no</v>
          </cell>
          <cell r="Q237" t="str">
            <v>no</v>
          </cell>
          <cell r="V237" t="str">
            <v>yes</v>
          </cell>
          <cell r="W237" t="str">
            <v>no</v>
          </cell>
          <cell r="X237" t="str">
            <v>Early</v>
          </cell>
          <cell r="Y237" t="str">
            <v>Mid</v>
          </cell>
          <cell r="Z237" t="str">
            <v/>
          </cell>
          <cell r="AC237" t="str">
            <v>X</v>
          </cell>
          <cell r="AD237" t="str">
            <v>Low to moderately attractive</v>
          </cell>
        </row>
        <row r="238">
          <cell r="B238" t="str">
            <v>Rush, Canada</v>
          </cell>
          <cell r="C238" t="str">
            <v>Juncus canadensis</v>
          </cell>
          <cell r="D238" t="str">
            <v>sedge/rush/grass</v>
          </cell>
          <cell r="E238" t="str">
            <v xml:space="preserve">   </v>
          </cell>
          <cell r="F238" t="str">
            <v xml:space="preserve"> - </v>
          </cell>
          <cell r="G238" t="str">
            <v xml:space="preserve">24"      </v>
          </cell>
          <cell r="H238">
            <v>750000</v>
          </cell>
          <cell r="J238" t="str">
            <v>?</v>
          </cell>
          <cell r="K238" t="str">
            <v>no</v>
          </cell>
          <cell r="L238" t="str">
            <v>X</v>
          </cell>
          <cell r="M238" t="str">
            <v>X</v>
          </cell>
          <cell r="N238" t="str">
            <v>X</v>
          </cell>
          <cell r="O238" t="str">
            <v>no</v>
          </cell>
          <cell r="P238" t="str">
            <v>?</v>
          </cell>
          <cell r="Q238" t="str">
            <v>?</v>
          </cell>
          <cell r="V238" t="str">
            <v>no</v>
          </cell>
          <cell r="W238" t="str">
            <v>no</v>
          </cell>
          <cell r="X238" t="str">
            <v/>
          </cell>
          <cell r="Y238" t="str">
            <v/>
          </cell>
          <cell r="Z238" t="str">
            <v/>
          </cell>
          <cell r="AD238" t="str">
            <v>n/a</v>
          </cell>
        </row>
        <row r="239">
          <cell r="B239" t="str">
            <v>Rush, Chairmaker's</v>
          </cell>
          <cell r="C239" t="str">
            <v>Scirpus pungens</v>
          </cell>
          <cell r="D239" t="str">
            <v>sedge/rush/grass</v>
          </cell>
          <cell r="E239" t="str">
            <v xml:space="preserve">   </v>
          </cell>
          <cell r="F239" t="str">
            <v xml:space="preserve"> - </v>
          </cell>
          <cell r="G239" t="str">
            <v xml:space="preserve">48"      </v>
          </cell>
          <cell r="H239">
            <v>12000</v>
          </cell>
          <cell r="J239" t="str">
            <v>?</v>
          </cell>
          <cell r="K239" t="str">
            <v>X</v>
          </cell>
          <cell r="L239" t="str">
            <v>X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?</v>
          </cell>
          <cell r="Q239" t="str">
            <v>?</v>
          </cell>
          <cell r="V239" t="str">
            <v>no</v>
          </cell>
          <cell r="W239" t="str">
            <v>no</v>
          </cell>
          <cell r="X239" t="str">
            <v/>
          </cell>
          <cell r="Y239" t="str">
            <v/>
          </cell>
          <cell r="Z239" t="str">
            <v/>
          </cell>
          <cell r="AD239" t="str">
            <v>n/a</v>
          </cell>
        </row>
        <row r="240">
          <cell r="B240" t="str">
            <v>Rush, Common</v>
          </cell>
          <cell r="C240" t="str">
            <v>Juncus effusus</v>
          </cell>
          <cell r="D240" t="str">
            <v>sedge/rush/grass</v>
          </cell>
          <cell r="E240" t="str">
            <v xml:space="preserve">   </v>
          </cell>
          <cell r="F240" t="str">
            <v xml:space="preserve"> - </v>
          </cell>
          <cell r="G240" t="str">
            <v xml:space="preserve">24"      </v>
          </cell>
          <cell r="H240">
            <v>1000000</v>
          </cell>
          <cell r="J240" t="str">
            <v>?</v>
          </cell>
          <cell r="K240" t="str">
            <v>X</v>
          </cell>
          <cell r="L240" t="str">
            <v>X</v>
          </cell>
          <cell r="M240" t="str">
            <v>X</v>
          </cell>
          <cell r="N240" t="str">
            <v>no</v>
          </cell>
          <cell r="O240" t="str">
            <v>no</v>
          </cell>
          <cell r="P240" t="str">
            <v>?</v>
          </cell>
          <cell r="Q240" t="str">
            <v>?</v>
          </cell>
          <cell r="V240" t="str">
            <v>no</v>
          </cell>
          <cell r="W240" t="str">
            <v>no</v>
          </cell>
          <cell r="X240" t="str">
            <v/>
          </cell>
          <cell r="Y240" t="str">
            <v/>
          </cell>
          <cell r="Z240" t="str">
            <v/>
          </cell>
          <cell r="AD240" t="str">
            <v>n/a</v>
          </cell>
        </row>
        <row r="241">
          <cell r="B241" t="str">
            <v>Rush, Dudley’s</v>
          </cell>
          <cell r="C241" t="str">
            <v>Juncus tenuis v. dudleyi</v>
          </cell>
          <cell r="D241" t="str">
            <v>sedge/rush/grass</v>
          </cell>
          <cell r="E241" t="str">
            <v>Brown</v>
          </cell>
          <cell r="F241" t="str">
            <v>May-Jul</v>
          </cell>
          <cell r="G241" t="str">
            <v>1’-2’</v>
          </cell>
          <cell r="H241">
            <v>2270000</v>
          </cell>
          <cell r="J241" t="str">
            <v>?</v>
          </cell>
          <cell r="K241" t="str">
            <v>?</v>
          </cell>
          <cell r="L241" t="str">
            <v>?</v>
          </cell>
          <cell r="M241" t="str">
            <v>?</v>
          </cell>
          <cell r="N241" t="str">
            <v>?</v>
          </cell>
          <cell r="O241" t="str">
            <v>?</v>
          </cell>
          <cell r="P241" t="str">
            <v>?</v>
          </cell>
          <cell r="Q241" t="str">
            <v>?</v>
          </cell>
          <cell r="V241" t="str">
            <v>no</v>
          </cell>
          <cell r="W241" t="str">
            <v>no</v>
          </cell>
          <cell r="X241" t="str">
            <v>Early</v>
          </cell>
          <cell r="Y241" t="str">
            <v>Mid</v>
          </cell>
          <cell r="Z241" t="str">
            <v/>
          </cell>
          <cell r="AD241" t="str">
            <v>n/a</v>
          </cell>
        </row>
        <row r="242">
          <cell r="B242" t="str">
            <v>Rush, Horned Beak</v>
          </cell>
          <cell r="C242" t="str">
            <v>Rhynchospora macrostachya</v>
          </cell>
          <cell r="D242" t="str">
            <v>sedge/rush/grass</v>
          </cell>
          <cell r="E242" t="str">
            <v>Brown</v>
          </cell>
          <cell r="F242" t="str">
            <v>May-Jun</v>
          </cell>
          <cell r="G242" t="str">
            <v>1’-2’</v>
          </cell>
          <cell r="H242">
            <v>100000</v>
          </cell>
          <cell r="J242" t="str">
            <v>?</v>
          </cell>
          <cell r="K242" t="str">
            <v>?</v>
          </cell>
          <cell r="L242" t="str">
            <v>?</v>
          </cell>
          <cell r="M242" t="str">
            <v>?</v>
          </cell>
          <cell r="N242" t="str">
            <v>?</v>
          </cell>
          <cell r="O242" t="str">
            <v>?</v>
          </cell>
          <cell r="P242" t="str">
            <v>?</v>
          </cell>
          <cell r="Q242" t="str">
            <v>?</v>
          </cell>
          <cell r="V242" t="str">
            <v>no</v>
          </cell>
          <cell r="W242" t="str">
            <v>no</v>
          </cell>
          <cell r="X242" t="str">
            <v>Early</v>
          </cell>
          <cell r="Y242" t="str">
            <v>Mid</v>
          </cell>
          <cell r="Z242" t="str">
            <v/>
          </cell>
          <cell r="AD242" t="str">
            <v>n/a</v>
          </cell>
        </row>
        <row r="243">
          <cell r="B243" t="str">
            <v>Rush, Path</v>
          </cell>
          <cell r="C243" t="str">
            <v>Juncus tenuis</v>
          </cell>
          <cell r="D243" t="str">
            <v>sedge/rush/grass</v>
          </cell>
          <cell r="E243" t="str">
            <v xml:space="preserve">   </v>
          </cell>
          <cell r="F243" t="str">
            <v xml:space="preserve"> - </v>
          </cell>
          <cell r="G243" t="str">
            <v xml:space="preserve">12"      </v>
          </cell>
          <cell r="H243">
            <v>1000000</v>
          </cell>
          <cell r="J243" t="str">
            <v>?</v>
          </cell>
          <cell r="K243" t="str">
            <v>no</v>
          </cell>
          <cell r="L243" t="str">
            <v>no</v>
          </cell>
          <cell r="M243" t="str">
            <v>X</v>
          </cell>
          <cell r="N243" t="str">
            <v>X</v>
          </cell>
          <cell r="O243" t="str">
            <v>X</v>
          </cell>
          <cell r="P243" t="str">
            <v>?</v>
          </cell>
          <cell r="Q243" t="str">
            <v>?</v>
          </cell>
          <cell r="V243" t="str">
            <v>no</v>
          </cell>
          <cell r="W243" t="str">
            <v>no</v>
          </cell>
          <cell r="X243" t="str">
            <v/>
          </cell>
          <cell r="Y243" t="str">
            <v/>
          </cell>
          <cell r="Z243" t="str">
            <v/>
          </cell>
          <cell r="AD243" t="str">
            <v>n/a</v>
          </cell>
        </row>
        <row r="244">
          <cell r="B244" t="str">
            <v>Rush, Spike</v>
          </cell>
          <cell r="C244" t="str">
            <v>Eleocharis acicularis</v>
          </cell>
          <cell r="D244" t="str">
            <v>sedge/rush/grass</v>
          </cell>
          <cell r="E244" t="str">
            <v xml:space="preserve">   </v>
          </cell>
          <cell r="F244" t="str">
            <v xml:space="preserve"> - </v>
          </cell>
          <cell r="G244" t="str">
            <v xml:space="preserve">8"      </v>
          </cell>
          <cell r="H244">
            <v>70000</v>
          </cell>
          <cell r="J244" t="str">
            <v>?</v>
          </cell>
          <cell r="K244" t="str">
            <v>X</v>
          </cell>
          <cell r="L244" t="str">
            <v>X</v>
          </cell>
          <cell r="M244" t="str">
            <v>no</v>
          </cell>
          <cell r="N244" t="str">
            <v>no</v>
          </cell>
          <cell r="O244" t="str">
            <v>no</v>
          </cell>
          <cell r="P244" t="str">
            <v>?</v>
          </cell>
          <cell r="Q244" t="str">
            <v>?</v>
          </cell>
          <cell r="V244" t="str">
            <v>no</v>
          </cell>
          <cell r="W244" t="str">
            <v>no</v>
          </cell>
          <cell r="X244" t="str">
            <v/>
          </cell>
          <cell r="Y244" t="str">
            <v/>
          </cell>
          <cell r="Z244" t="str">
            <v/>
          </cell>
          <cell r="AD244" t="str">
            <v>n/a</v>
          </cell>
        </row>
        <row r="245">
          <cell r="B245" t="str">
            <v>Rush, Torrey's</v>
          </cell>
          <cell r="C245" t="str">
            <v>Juncus torreyi</v>
          </cell>
          <cell r="D245" t="str">
            <v>sedge/rush/grass</v>
          </cell>
          <cell r="E245" t="str">
            <v xml:space="preserve">   </v>
          </cell>
          <cell r="F245" t="str">
            <v xml:space="preserve"> - </v>
          </cell>
          <cell r="G245" t="str">
            <v xml:space="preserve">12"      </v>
          </cell>
          <cell r="H245">
            <v>1600000</v>
          </cell>
          <cell r="J245" t="str">
            <v>?</v>
          </cell>
          <cell r="K245" t="str">
            <v>no</v>
          </cell>
          <cell r="L245" t="str">
            <v>X</v>
          </cell>
          <cell r="M245" t="str">
            <v>X</v>
          </cell>
          <cell r="N245" t="str">
            <v>no</v>
          </cell>
          <cell r="O245" t="str">
            <v>no</v>
          </cell>
          <cell r="P245" t="str">
            <v>?</v>
          </cell>
          <cell r="Q245" t="str">
            <v>?</v>
          </cell>
          <cell r="V245" t="str">
            <v>no</v>
          </cell>
          <cell r="W245" t="str">
            <v>no</v>
          </cell>
          <cell r="X245" t="str">
            <v/>
          </cell>
          <cell r="Y245" t="str">
            <v/>
          </cell>
          <cell r="Z245" t="str">
            <v/>
          </cell>
          <cell r="AD245" t="str">
            <v>n/a</v>
          </cell>
        </row>
        <row r="246">
          <cell r="B246" t="str">
            <v>Scouring Rush, Tall</v>
          </cell>
          <cell r="C246" t="str">
            <v>Equisetum hyemale</v>
          </cell>
          <cell r="D246" t="str">
            <v>sedge/rush/grass</v>
          </cell>
          <cell r="E246" t="str">
            <v>Brown</v>
          </cell>
          <cell r="F246" t="str">
            <v>Apr - Aug</v>
          </cell>
          <cell r="G246" t="str">
            <v>1’-3’</v>
          </cell>
          <cell r="H246">
            <v>0</v>
          </cell>
          <cell r="J246" t="str">
            <v>?</v>
          </cell>
          <cell r="K246" t="str">
            <v>?</v>
          </cell>
          <cell r="L246" t="str">
            <v>?</v>
          </cell>
          <cell r="M246" t="str">
            <v>?</v>
          </cell>
          <cell r="N246" t="str">
            <v>?</v>
          </cell>
          <cell r="O246" t="str">
            <v>?</v>
          </cell>
          <cell r="P246" t="str">
            <v>?</v>
          </cell>
          <cell r="Q246" t="str">
            <v>?</v>
          </cell>
          <cell r="V246" t="str">
            <v>no</v>
          </cell>
          <cell r="W246" t="str">
            <v>no</v>
          </cell>
          <cell r="X246" t="str">
            <v>Early</v>
          </cell>
          <cell r="Y246" t="str">
            <v>Mid</v>
          </cell>
          <cell r="Z246" t="str">
            <v>Late</v>
          </cell>
          <cell r="AD246" t="str">
            <v>n/a</v>
          </cell>
        </row>
        <row r="247">
          <cell r="B247" t="str">
            <v>Sea Oats, Northern</v>
          </cell>
          <cell r="C247" t="str">
            <v>Chasmanthium latifolium</v>
          </cell>
          <cell r="D247" t="str">
            <v>sedge/rush/grass</v>
          </cell>
          <cell r="E247" t="str">
            <v>Green</v>
          </cell>
          <cell r="F247" t="str">
            <v>Jul-Aug</v>
          </cell>
          <cell r="G247" t="str">
            <v>2’-3’</v>
          </cell>
          <cell r="H247">
            <v>7500</v>
          </cell>
          <cell r="J247" t="str">
            <v>?</v>
          </cell>
          <cell r="K247" t="str">
            <v>?</v>
          </cell>
          <cell r="L247" t="str">
            <v>?</v>
          </cell>
          <cell r="M247" t="str">
            <v>?</v>
          </cell>
          <cell r="N247" t="str">
            <v>?</v>
          </cell>
          <cell r="O247" t="str">
            <v>?</v>
          </cell>
          <cell r="P247" t="str">
            <v>?</v>
          </cell>
          <cell r="Q247" t="str">
            <v>?</v>
          </cell>
          <cell r="V247" t="str">
            <v>no</v>
          </cell>
          <cell r="W247" t="str">
            <v>no</v>
          </cell>
          <cell r="X247" t="str">
            <v/>
          </cell>
          <cell r="Y247" t="str">
            <v>Mid</v>
          </cell>
          <cell r="Z247" t="str">
            <v>Late</v>
          </cell>
          <cell r="AD247" t="str">
            <v>n/a</v>
          </cell>
        </row>
        <row r="248">
          <cell r="B248" t="str">
            <v>Sedge, (Muskingum, Palm, or Swamp Oval)</v>
          </cell>
          <cell r="C248" t="str">
            <v>Carex muskingumensis</v>
          </cell>
          <cell r="D248" t="str">
            <v>sedge/rush/grass</v>
          </cell>
          <cell r="E248" t="str">
            <v>Brown</v>
          </cell>
          <cell r="F248" t="str">
            <v>May-Jun</v>
          </cell>
          <cell r="G248" t="str">
            <v>1’-2’</v>
          </cell>
          <cell r="H248">
            <v>81250</v>
          </cell>
          <cell r="J248" t="str">
            <v>?</v>
          </cell>
          <cell r="K248" t="str">
            <v>?</v>
          </cell>
          <cell r="L248" t="str">
            <v>?</v>
          </cell>
          <cell r="M248" t="str">
            <v>?</v>
          </cell>
          <cell r="N248" t="str">
            <v>?</v>
          </cell>
          <cell r="O248" t="str">
            <v>?</v>
          </cell>
          <cell r="P248" t="str">
            <v>?</v>
          </cell>
          <cell r="Q248" t="str">
            <v>?</v>
          </cell>
          <cell r="V248" t="str">
            <v>no</v>
          </cell>
          <cell r="W248" t="str">
            <v>no</v>
          </cell>
          <cell r="X248" t="str">
            <v>Early</v>
          </cell>
          <cell r="Y248" t="str">
            <v>Mid</v>
          </cell>
          <cell r="Z248" t="str">
            <v/>
          </cell>
          <cell r="AD248" t="str">
            <v>n/a</v>
          </cell>
        </row>
        <row r="249">
          <cell r="B249" t="str">
            <v>Sedge, Awl-fruited Oval</v>
          </cell>
          <cell r="C249" t="str">
            <v>Carex tribuloides</v>
          </cell>
          <cell r="D249" t="str">
            <v>sedge/rush/grass</v>
          </cell>
          <cell r="E249" t="str">
            <v xml:space="preserve">   </v>
          </cell>
          <cell r="F249" t="str">
            <v xml:space="preserve"> - </v>
          </cell>
          <cell r="G249" t="str">
            <v xml:space="preserve">36"      </v>
          </cell>
          <cell r="H249">
            <v>120000</v>
          </cell>
          <cell r="J249" t="str">
            <v>?</v>
          </cell>
          <cell r="K249" t="str">
            <v>X</v>
          </cell>
          <cell r="L249" t="str">
            <v>X</v>
          </cell>
          <cell r="M249" t="str">
            <v>X</v>
          </cell>
          <cell r="N249" t="str">
            <v>no</v>
          </cell>
          <cell r="O249" t="str">
            <v>no</v>
          </cell>
          <cell r="P249" t="str">
            <v>?</v>
          </cell>
          <cell r="Q249" t="str">
            <v>?</v>
          </cell>
          <cell r="V249" t="str">
            <v>no</v>
          </cell>
          <cell r="W249" t="str">
            <v>no</v>
          </cell>
          <cell r="X249" t="str">
            <v/>
          </cell>
          <cell r="Y249" t="str">
            <v/>
          </cell>
          <cell r="Z249" t="str">
            <v/>
          </cell>
          <cell r="AD249" t="str">
            <v>n/a</v>
          </cell>
        </row>
        <row r="250">
          <cell r="B250" t="str">
            <v>Sedge, Awned Graceful</v>
          </cell>
          <cell r="C250" t="str">
            <v>Carex davisii</v>
          </cell>
          <cell r="D250" t="str">
            <v>sedge/rush/grass</v>
          </cell>
          <cell r="E250" t="str">
            <v xml:space="preserve">   </v>
          </cell>
          <cell r="F250" t="str">
            <v xml:space="preserve"> - </v>
          </cell>
          <cell r="G250" t="str">
            <v xml:space="preserve">24"      </v>
          </cell>
          <cell r="H250">
            <v>9000</v>
          </cell>
          <cell r="J250" t="str">
            <v>?</v>
          </cell>
          <cell r="K250" t="str">
            <v>no</v>
          </cell>
          <cell r="L250" t="str">
            <v>X</v>
          </cell>
          <cell r="M250" t="str">
            <v>X</v>
          </cell>
          <cell r="N250" t="str">
            <v>no</v>
          </cell>
          <cell r="O250" t="str">
            <v>no</v>
          </cell>
          <cell r="P250" t="str">
            <v>?</v>
          </cell>
          <cell r="Q250" t="str">
            <v>?</v>
          </cell>
          <cell r="V250" t="str">
            <v>no</v>
          </cell>
          <cell r="W250" t="str">
            <v>no</v>
          </cell>
          <cell r="X250" t="str">
            <v/>
          </cell>
          <cell r="Y250" t="str">
            <v/>
          </cell>
          <cell r="Z250" t="str">
            <v/>
          </cell>
          <cell r="AD250" t="str">
            <v>n/a</v>
          </cell>
        </row>
        <row r="251">
          <cell r="B251" t="str">
            <v>Sedge, Awned Oval</v>
          </cell>
          <cell r="C251" t="str">
            <v>Carex straminea</v>
          </cell>
          <cell r="D251" t="str">
            <v>sedge/rush/grass</v>
          </cell>
          <cell r="E251" t="str">
            <v>Green</v>
          </cell>
          <cell r="F251" t="str">
            <v>May-Jun</v>
          </cell>
          <cell r="G251" t="str">
            <v>1’-3’</v>
          </cell>
          <cell r="H251">
            <v>100000</v>
          </cell>
          <cell r="J251" t="str">
            <v>?</v>
          </cell>
          <cell r="K251" t="str">
            <v>?</v>
          </cell>
          <cell r="L251" t="str">
            <v>?</v>
          </cell>
          <cell r="M251" t="str">
            <v>?</v>
          </cell>
          <cell r="N251" t="str">
            <v>?</v>
          </cell>
          <cell r="O251" t="str">
            <v>?</v>
          </cell>
          <cell r="P251" t="str">
            <v>?</v>
          </cell>
          <cell r="Q251" t="str">
            <v>?</v>
          </cell>
          <cell r="V251" t="str">
            <v>no</v>
          </cell>
          <cell r="W251" t="str">
            <v>no</v>
          </cell>
          <cell r="X251" t="str">
            <v>Early</v>
          </cell>
          <cell r="Y251" t="str">
            <v>Mid</v>
          </cell>
          <cell r="Z251" t="str">
            <v/>
          </cell>
          <cell r="AD251" t="str">
            <v>n/a</v>
          </cell>
        </row>
        <row r="252">
          <cell r="B252" t="str">
            <v>Sedge, Bebb's Oval</v>
          </cell>
          <cell r="C252" t="str">
            <v>Carex bebbii</v>
          </cell>
          <cell r="D252" t="str">
            <v>sedge/rush/grass</v>
          </cell>
          <cell r="E252" t="str">
            <v xml:space="preserve">   </v>
          </cell>
          <cell r="F252" t="str">
            <v xml:space="preserve"> - </v>
          </cell>
          <cell r="G252" t="str">
            <v xml:space="preserve">36"      </v>
          </cell>
          <cell r="H252">
            <v>34000</v>
          </cell>
          <cell r="J252" t="str">
            <v>?</v>
          </cell>
          <cell r="K252" t="str">
            <v>no</v>
          </cell>
          <cell r="L252" t="str">
            <v>X</v>
          </cell>
          <cell r="M252" t="str">
            <v>X</v>
          </cell>
          <cell r="N252" t="str">
            <v>no</v>
          </cell>
          <cell r="O252" t="str">
            <v>no</v>
          </cell>
          <cell r="P252" t="str">
            <v>?</v>
          </cell>
          <cell r="Q252" t="str">
            <v>?</v>
          </cell>
          <cell r="V252" t="str">
            <v>no</v>
          </cell>
          <cell r="W252" t="str">
            <v>no</v>
          </cell>
          <cell r="X252" t="str">
            <v/>
          </cell>
          <cell r="Y252" t="str">
            <v/>
          </cell>
          <cell r="Z252" t="str">
            <v/>
          </cell>
          <cell r="AD252" t="str">
            <v>n/a</v>
          </cell>
        </row>
        <row r="253">
          <cell r="B253" t="str">
            <v>Sedge, Beech Wood</v>
          </cell>
          <cell r="C253" t="str">
            <v>Carex laxiflora</v>
          </cell>
          <cell r="D253" t="str">
            <v>sedge/rush/grass</v>
          </cell>
          <cell r="E253" t="str">
            <v>?</v>
          </cell>
          <cell r="F253" t="str">
            <v>?</v>
          </cell>
          <cell r="G253" t="str">
            <v>?</v>
          </cell>
          <cell r="J253" t="str">
            <v>?</v>
          </cell>
          <cell r="K253" t="str">
            <v>?</v>
          </cell>
          <cell r="L253" t="str">
            <v>?</v>
          </cell>
          <cell r="M253" t="str">
            <v>?</v>
          </cell>
          <cell r="N253" t="str">
            <v>?</v>
          </cell>
          <cell r="O253" t="str">
            <v>?</v>
          </cell>
          <cell r="P253" t="str">
            <v>?</v>
          </cell>
          <cell r="Q253" t="str">
            <v>?</v>
          </cell>
          <cell r="V253" t="str">
            <v>no</v>
          </cell>
          <cell r="W253" t="str">
            <v>no</v>
          </cell>
          <cell r="X253" t="str">
            <v/>
          </cell>
          <cell r="Y253" t="str">
            <v/>
          </cell>
          <cell r="Z253" t="str">
            <v/>
          </cell>
          <cell r="AD253" t="str">
            <v>n/a</v>
          </cell>
        </row>
        <row r="254">
          <cell r="B254" t="str">
            <v>Sedge, Bristly</v>
          </cell>
          <cell r="C254" t="str">
            <v>Carex comosa</v>
          </cell>
          <cell r="D254" t="str">
            <v>sedge/rush/grass</v>
          </cell>
          <cell r="E254" t="str">
            <v xml:space="preserve">   </v>
          </cell>
          <cell r="F254" t="str">
            <v xml:space="preserve"> - </v>
          </cell>
          <cell r="G254" t="str">
            <v xml:space="preserve">24"      </v>
          </cell>
          <cell r="H254">
            <v>30000</v>
          </cell>
          <cell r="J254" t="str">
            <v>?</v>
          </cell>
          <cell r="K254" t="str">
            <v>X</v>
          </cell>
          <cell r="L254" t="str">
            <v>X</v>
          </cell>
          <cell r="M254" t="str">
            <v>no</v>
          </cell>
          <cell r="N254" t="str">
            <v>no</v>
          </cell>
          <cell r="O254" t="str">
            <v>no</v>
          </cell>
          <cell r="P254" t="str">
            <v>X</v>
          </cell>
          <cell r="Q254" t="str">
            <v>?</v>
          </cell>
          <cell r="V254" t="str">
            <v>no</v>
          </cell>
          <cell r="W254" t="str">
            <v>no</v>
          </cell>
          <cell r="X254" t="str">
            <v/>
          </cell>
          <cell r="Y254" t="str">
            <v/>
          </cell>
          <cell r="Z254" t="str">
            <v/>
          </cell>
          <cell r="AD254" t="str">
            <v>n/a</v>
          </cell>
        </row>
        <row r="255">
          <cell r="B255" t="str">
            <v>Sedge, Bristly Cattail</v>
          </cell>
          <cell r="C255" t="str">
            <v>Carex frankii</v>
          </cell>
          <cell r="D255" t="str">
            <v>sedge/rush/grass</v>
          </cell>
          <cell r="E255" t="str">
            <v xml:space="preserve">   </v>
          </cell>
          <cell r="F255" t="str">
            <v xml:space="preserve"> - </v>
          </cell>
          <cell r="G255" t="str">
            <v xml:space="preserve">24"      </v>
          </cell>
          <cell r="H255">
            <v>17000</v>
          </cell>
          <cell r="J255" t="str">
            <v>?</v>
          </cell>
          <cell r="K255" t="str">
            <v>X</v>
          </cell>
          <cell r="L255" t="str">
            <v>X</v>
          </cell>
          <cell r="M255" t="str">
            <v>no</v>
          </cell>
          <cell r="N255" t="str">
            <v>no</v>
          </cell>
          <cell r="O255" t="str">
            <v>no</v>
          </cell>
          <cell r="P255" t="str">
            <v>X</v>
          </cell>
          <cell r="Q255" t="str">
            <v>X</v>
          </cell>
          <cell r="V255" t="str">
            <v>no</v>
          </cell>
          <cell r="W255" t="str">
            <v>no</v>
          </cell>
          <cell r="X255" t="str">
            <v/>
          </cell>
          <cell r="Y255" t="str">
            <v/>
          </cell>
          <cell r="Z255" t="str">
            <v/>
          </cell>
          <cell r="AD255" t="str">
            <v>n/a</v>
          </cell>
        </row>
        <row r="256">
          <cell r="B256" t="str">
            <v>Sedge, Broad-leaved Woolly</v>
          </cell>
          <cell r="C256" t="str">
            <v>Carex pellita</v>
          </cell>
          <cell r="D256" t="str">
            <v>sedge/rush/grass</v>
          </cell>
          <cell r="E256" t="str">
            <v xml:space="preserve">   </v>
          </cell>
          <cell r="F256" t="str">
            <v xml:space="preserve"> - </v>
          </cell>
          <cell r="G256" t="str">
            <v xml:space="preserve">36"      </v>
          </cell>
          <cell r="H256">
            <v>28000</v>
          </cell>
          <cell r="J256" t="str">
            <v>?</v>
          </cell>
          <cell r="K256" t="str">
            <v>X</v>
          </cell>
          <cell r="L256" t="str">
            <v>X</v>
          </cell>
          <cell r="M256" t="str">
            <v>no</v>
          </cell>
          <cell r="N256" t="str">
            <v>no</v>
          </cell>
          <cell r="O256" t="str">
            <v>no</v>
          </cell>
          <cell r="P256" t="str">
            <v>?</v>
          </cell>
          <cell r="Q256" t="str">
            <v>?</v>
          </cell>
          <cell r="V256" t="str">
            <v>no</v>
          </cell>
          <cell r="W256" t="str">
            <v>no</v>
          </cell>
          <cell r="X256" t="str">
            <v/>
          </cell>
          <cell r="Y256" t="str">
            <v/>
          </cell>
          <cell r="Z256" t="str">
            <v/>
          </cell>
          <cell r="AD256" t="str">
            <v>n/a</v>
          </cell>
        </row>
        <row r="257">
          <cell r="B257" t="str">
            <v>Sedge, Brome Hummock</v>
          </cell>
          <cell r="C257" t="str">
            <v>Carex bromoides</v>
          </cell>
          <cell r="D257" t="str">
            <v>sedge/rush/grass</v>
          </cell>
          <cell r="E257" t="str">
            <v>?</v>
          </cell>
          <cell r="F257" t="str">
            <v>?</v>
          </cell>
          <cell r="G257" t="str">
            <v>?</v>
          </cell>
          <cell r="J257" t="str">
            <v>?</v>
          </cell>
          <cell r="K257" t="str">
            <v>?</v>
          </cell>
          <cell r="L257" t="str">
            <v>?</v>
          </cell>
          <cell r="M257" t="str">
            <v>?</v>
          </cell>
          <cell r="N257" t="str">
            <v>?</v>
          </cell>
          <cell r="O257" t="str">
            <v>?</v>
          </cell>
          <cell r="P257" t="str">
            <v>?</v>
          </cell>
          <cell r="Q257" t="str">
            <v>?</v>
          </cell>
          <cell r="V257" t="str">
            <v>no</v>
          </cell>
          <cell r="W257" t="str">
            <v>no</v>
          </cell>
          <cell r="X257" t="str">
            <v/>
          </cell>
          <cell r="Y257" t="str">
            <v/>
          </cell>
          <cell r="Z257" t="str">
            <v/>
          </cell>
          <cell r="AD257" t="str">
            <v>n/a</v>
          </cell>
        </row>
        <row r="258">
          <cell r="B258" t="str">
            <v>Sedge, Brown Fox</v>
          </cell>
          <cell r="C258" t="str">
            <v>Carex vulpinoidea</v>
          </cell>
          <cell r="D258" t="str">
            <v>sedge/rush/grass</v>
          </cell>
          <cell r="E258" t="str">
            <v xml:space="preserve">   </v>
          </cell>
          <cell r="F258" t="str">
            <v xml:space="preserve"> - </v>
          </cell>
          <cell r="G258" t="str">
            <v xml:space="preserve">36"      </v>
          </cell>
          <cell r="H258">
            <v>100000</v>
          </cell>
          <cell r="J258" t="str">
            <v>?</v>
          </cell>
          <cell r="K258" t="str">
            <v>X</v>
          </cell>
          <cell r="L258" t="str">
            <v>X</v>
          </cell>
          <cell r="M258" t="str">
            <v>X</v>
          </cell>
          <cell r="N258" t="str">
            <v>X</v>
          </cell>
          <cell r="O258" t="str">
            <v>no</v>
          </cell>
          <cell r="P258" t="str">
            <v>X</v>
          </cell>
          <cell r="Q258" t="str">
            <v>X</v>
          </cell>
          <cell r="V258" t="str">
            <v>no</v>
          </cell>
          <cell r="W258" t="str">
            <v>no</v>
          </cell>
          <cell r="X258" t="str">
            <v/>
          </cell>
          <cell r="Y258" t="str">
            <v/>
          </cell>
          <cell r="Z258" t="str">
            <v/>
          </cell>
          <cell r="AD258" t="str">
            <v>n/a</v>
          </cell>
        </row>
        <row r="259">
          <cell r="B259" t="str">
            <v>Sedge, Bur-reed</v>
          </cell>
          <cell r="C259" t="str">
            <v>Carex sparganioides</v>
          </cell>
          <cell r="D259" t="str">
            <v>sedge/rush/grass</v>
          </cell>
          <cell r="E259" t="str">
            <v xml:space="preserve">   </v>
          </cell>
          <cell r="F259" t="str">
            <v xml:space="preserve"> - </v>
          </cell>
          <cell r="G259" t="str">
            <v xml:space="preserve">36"      </v>
          </cell>
          <cell r="H259">
            <v>19000</v>
          </cell>
          <cell r="J259" t="str">
            <v>?</v>
          </cell>
          <cell r="K259" t="str">
            <v>no</v>
          </cell>
          <cell r="L259" t="str">
            <v>X</v>
          </cell>
          <cell r="M259" t="str">
            <v>X</v>
          </cell>
          <cell r="N259" t="str">
            <v>no</v>
          </cell>
          <cell r="O259" t="str">
            <v>no</v>
          </cell>
          <cell r="P259" t="str">
            <v>?</v>
          </cell>
          <cell r="Q259" t="str">
            <v>?</v>
          </cell>
          <cell r="V259" t="str">
            <v>no</v>
          </cell>
          <cell r="W259" t="str">
            <v>no</v>
          </cell>
          <cell r="X259" t="str">
            <v/>
          </cell>
          <cell r="Y259" t="str">
            <v/>
          </cell>
          <cell r="Z259" t="str">
            <v/>
          </cell>
          <cell r="AD259" t="str">
            <v>n/a</v>
          </cell>
        </row>
        <row r="260">
          <cell r="B260" t="str">
            <v>Sedge, Common Bur</v>
          </cell>
          <cell r="C260" t="str">
            <v>Carex grayi</v>
          </cell>
          <cell r="D260" t="str">
            <v>sedge/rush/grass</v>
          </cell>
          <cell r="E260" t="str">
            <v xml:space="preserve">   </v>
          </cell>
          <cell r="F260" t="str">
            <v xml:space="preserve"> - </v>
          </cell>
          <cell r="G260" t="str">
            <v xml:space="preserve">36"      </v>
          </cell>
          <cell r="H260">
            <v>1200</v>
          </cell>
          <cell r="J260" t="str">
            <v>?</v>
          </cell>
          <cell r="K260" t="str">
            <v>X</v>
          </cell>
          <cell r="L260" t="str">
            <v>X</v>
          </cell>
          <cell r="M260" t="str">
            <v>X</v>
          </cell>
          <cell r="N260" t="str">
            <v>no</v>
          </cell>
          <cell r="O260" t="str">
            <v>no</v>
          </cell>
          <cell r="P260" t="str">
            <v>?</v>
          </cell>
          <cell r="Q260" t="str">
            <v>?</v>
          </cell>
          <cell r="V260" t="str">
            <v>no</v>
          </cell>
          <cell r="W260" t="str">
            <v>no</v>
          </cell>
          <cell r="X260" t="str">
            <v/>
          </cell>
          <cell r="Y260" t="str">
            <v/>
          </cell>
          <cell r="Z260" t="str">
            <v/>
          </cell>
          <cell r="AD260" t="str">
            <v>n/a</v>
          </cell>
        </row>
        <row r="261">
          <cell r="B261" t="str">
            <v>Sedge, Common Cattail</v>
          </cell>
          <cell r="C261" t="str">
            <v>Carex typhina</v>
          </cell>
          <cell r="D261" t="str">
            <v>sedge/rush/grass</v>
          </cell>
          <cell r="E261" t="str">
            <v xml:space="preserve">   </v>
          </cell>
          <cell r="F261" t="str">
            <v xml:space="preserve"> - </v>
          </cell>
          <cell r="G261" t="str">
            <v xml:space="preserve">12"      </v>
          </cell>
          <cell r="H261">
            <v>14000</v>
          </cell>
          <cell r="J261" t="str">
            <v>?</v>
          </cell>
          <cell r="K261" t="str">
            <v>X</v>
          </cell>
          <cell r="L261" t="str">
            <v>X</v>
          </cell>
          <cell r="M261" t="str">
            <v>no</v>
          </cell>
          <cell r="N261" t="str">
            <v>no</v>
          </cell>
          <cell r="O261" t="str">
            <v>no</v>
          </cell>
          <cell r="P261" t="str">
            <v>?</v>
          </cell>
          <cell r="Q261" t="str">
            <v>?</v>
          </cell>
          <cell r="V261" t="str">
            <v>no</v>
          </cell>
          <cell r="W261" t="str">
            <v>no</v>
          </cell>
          <cell r="X261" t="str">
            <v/>
          </cell>
          <cell r="Y261" t="str">
            <v/>
          </cell>
          <cell r="Z261" t="str">
            <v/>
          </cell>
          <cell r="AD261" t="str">
            <v>n/a</v>
          </cell>
        </row>
        <row r="262">
          <cell r="B262" t="str">
            <v>Sedge, Common Fox</v>
          </cell>
          <cell r="C262" t="str">
            <v>Carex stipata</v>
          </cell>
          <cell r="D262" t="str">
            <v>sedge/rush/grass</v>
          </cell>
          <cell r="E262" t="str">
            <v xml:space="preserve">   </v>
          </cell>
          <cell r="F262" t="str">
            <v xml:space="preserve"> - </v>
          </cell>
          <cell r="G262" t="str">
            <v xml:space="preserve">36"      </v>
          </cell>
          <cell r="H262">
            <v>34000</v>
          </cell>
          <cell r="J262" t="str">
            <v>?</v>
          </cell>
          <cell r="K262" t="str">
            <v>X</v>
          </cell>
          <cell r="L262" t="str">
            <v>X</v>
          </cell>
          <cell r="M262" t="str">
            <v>X</v>
          </cell>
          <cell r="N262" t="str">
            <v>no</v>
          </cell>
          <cell r="O262" t="str">
            <v>no</v>
          </cell>
          <cell r="P262" t="str">
            <v>?</v>
          </cell>
          <cell r="Q262" t="str">
            <v>?</v>
          </cell>
          <cell r="V262" t="str">
            <v>no</v>
          </cell>
          <cell r="W262" t="str">
            <v>no</v>
          </cell>
          <cell r="X262" t="str">
            <v/>
          </cell>
          <cell r="Y262" t="str">
            <v/>
          </cell>
          <cell r="Z262" t="str">
            <v/>
          </cell>
          <cell r="AD262" t="str">
            <v>n/a</v>
          </cell>
        </row>
        <row r="263">
          <cell r="B263" t="str">
            <v>Sedge, Common Hop</v>
          </cell>
          <cell r="C263" t="str">
            <v>Carex lupulina</v>
          </cell>
          <cell r="D263" t="str">
            <v>sedge/rush/grass</v>
          </cell>
          <cell r="E263" t="str">
            <v xml:space="preserve">   </v>
          </cell>
          <cell r="F263" t="str">
            <v xml:space="preserve"> - </v>
          </cell>
          <cell r="G263" t="str">
            <v xml:space="preserve">36"      </v>
          </cell>
          <cell r="H263">
            <v>3300</v>
          </cell>
          <cell r="J263" t="str">
            <v>?</v>
          </cell>
          <cell r="K263" t="str">
            <v>X</v>
          </cell>
          <cell r="L263" t="str">
            <v>X</v>
          </cell>
          <cell r="M263" t="str">
            <v>no</v>
          </cell>
          <cell r="N263" t="str">
            <v>no</v>
          </cell>
          <cell r="O263" t="str">
            <v>no</v>
          </cell>
          <cell r="P263" t="str">
            <v>?</v>
          </cell>
          <cell r="Q263" t="str">
            <v>?</v>
          </cell>
          <cell r="V263" t="str">
            <v>no</v>
          </cell>
          <cell r="W263" t="str">
            <v>no</v>
          </cell>
          <cell r="X263" t="str">
            <v/>
          </cell>
          <cell r="Y263" t="str">
            <v/>
          </cell>
          <cell r="Z263" t="str">
            <v/>
          </cell>
          <cell r="AD263" t="str">
            <v>n/a</v>
          </cell>
        </row>
        <row r="264">
          <cell r="B264" t="str">
            <v>Sedge, Common Lake</v>
          </cell>
          <cell r="C264" t="str">
            <v>Carex lacustris</v>
          </cell>
          <cell r="D264" t="str">
            <v>sedge/rush/grass</v>
          </cell>
          <cell r="E264" t="str">
            <v xml:space="preserve">   </v>
          </cell>
          <cell r="F264" t="str">
            <v xml:space="preserve"> - </v>
          </cell>
          <cell r="G264" t="str">
            <v xml:space="preserve">36"      </v>
          </cell>
          <cell r="H264">
            <v>7200</v>
          </cell>
          <cell r="J264" t="str">
            <v>?</v>
          </cell>
          <cell r="K264" t="str">
            <v>X</v>
          </cell>
          <cell r="L264" t="str">
            <v>X</v>
          </cell>
          <cell r="M264" t="str">
            <v>no</v>
          </cell>
          <cell r="N264" t="str">
            <v>no</v>
          </cell>
          <cell r="O264" t="str">
            <v>no</v>
          </cell>
          <cell r="P264" t="str">
            <v>?</v>
          </cell>
          <cell r="Q264" t="str">
            <v>?</v>
          </cell>
          <cell r="V264" t="str">
            <v>no</v>
          </cell>
          <cell r="W264" t="str">
            <v>no</v>
          </cell>
          <cell r="X264" t="str">
            <v/>
          </cell>
          <cell r="Y264" t="str">
            <v/>
          </cell>
          <cell r="Z264" t="str">
            <v/>
          </cell>
          <cell r="AD264" t="str">
            <v>n/a</v>
          </cell>
        </row>
        <row r="265">
          <cell r="B265" t="str">
            <v>Sedge, Common Oak</v>
          </cell>
          <cell r="C265" t="str">
            <v>Carex pensylvanica</v>
          </cell>
          <cell r="D265" t="str">
            <v>sedge/rush/grass</v>
          </cell>
          <cell r="E265" t="str">
            <v xml:space="preserve">   </v>
          </cell>
          <cell r="F265" t="str">
            <v xml:space="preserve"> - </v>
          </cell>
          <cell r="G265" t="str">
            <v xml:space="preserve">8"      </v>
          </cell>
          <cell r="H265">
            <v>30000</v>
          </cell>
          <cell r="J265" t="str">
            <v>?</v>
          </cell>
          <cell r="K265" t="str">
            <v>no</v>
          </cell>
          <cell r="L265" t="str">
            <v>no</v>
          </cell>
          <cell r="M265" t="str">
            <v>X</v>
          </cell>
          <cell r="N265" t="str">
            <v>X</v>
          </cell>
          <cell r="O265" t="str">
            <v>X</v>
          </cell>
          <cell r="P265" t="str">
            <v>?</v>
          </cell>
          <cell r="Q265" t="str">
            <v>?</v>
          </cell>
          <cell r="V265" t="str">
            <v>no</v>
          </cell>
          <cell r="W265" t="str">
            <v>no</v>
          </cell>
          <cell r="X265" t="str">
            <v/>
          </cell>
          <cell r="Y265" t="str">
            <v/>
          </cell>
          <cell r="Z265" t="str">
            <v/>
          </cell>
          <cell r="AD265" t="str">
            <v>n/a</v>
          </cell>
        </row>
        <row r="266">
          <cell r="B266" t="str">
            <v>Sedge, Common Tussock</v>
          </cell>
          <cell r="C266" t="str">
            <v>Carex stricta</v>
          </cell>
          <cell r="D266" t="str">
            <v>sedge/rush/grass</v>
          </cell>
          <cell r="E266" t="str">
            <v xml:space="preserve">   </v>
          </cell>
          <cell r="F266" t="str">
            <v xml:space="preserve"> - </v>
          </cell>
          <cell r="G266" t="str">
            <v xml:space="preserve">36"      </v>
          </cell>
          <cell r="H266">
            <v>53000</v>
          </cell>
          <cell r="J266" t="str">
            <v>?</v>
          </cell>
          <cell r="K266" t="str">
            <v>X</v>
          </cell>
          <cell r="L266" t="str">
            <v>X</v>
          </cell>
          <cell r="M266" t="str">
            <v>no</v>
          </cell>
          <cell r="N266" t="str">
            <v>no</v>
          </cell>
          <cell r="O266" t="str">
            <v>no</v>
          </cell>
          <cell r="P266" t="str">
            <v>?</v>
          </cell>
          <cell r="Q266" t="str">
            <v>?</v>
          </cell>
          <cell r="V266" t="str">
            <v>no</v>
          </cell>
          <cell r="W266" t="str">
            <v>no</v>
          </cell>
          <cell r="X266" t="str">
            <v/>
          </cell>
          <cell r="Y266" t="str">
            <v/>
          </cell>
          <cell r="Z266" t="str">
            <v/>
          </cell>
          <cell r="AD266" t="str">
            <v>n/a</v>
          </cell>
        </row>
        <row r="267">
          <cell r="B267" t="str">
            <v>Sedge, Common Yellow Lake</v>
          </cell>
          <cell r="C267" t="str">
            <v>Carex utriculata</v>
          </cell>
          <cell r="D267" t="str">
            <v>sedge/rush/grass</v>
          </cell>
          <cell r="E267" t="str">
            <v xml:space="preserve">   </v>
          </cell>
          <cell r="F267" t="str">
            <v xml:space="preserve"> - </v>
          </cell>
          <cell r="G267" t="str">
            <v xml:space="preserve">36"      </v>
          </cell>
          <cell r="H267">
            <v>10000</v>
          </cell>
          <cell r="J267" t="str">
            <v>?</v>
          </cell>
          <cell r="K267" t="str">
            <v>X</v>
          </cell>
          <cell r="L267" t="str">
            <v>X</v>
          </cell>
          <cell r="M267" t="str">
            <v>no</v>
          </cell>
          <cell r="N267" t="str">
            <v>no</v>
          </cell>
          <cell r="O267" t="str">
            <v>no</v>
          </cell>
          <cell r="P267" t="str">
            <v>?</v>
          </cell>
          <cell r="Q267" t="str">
            <v>?</v>
          </cell>
          <cell r="V267" t="str">
            <v>no</v>
          </cell>
          <cell r="W267" t="str">
            <v>no</v>
          </cell>
          <cell r="X267" t="str">
            <v/>
          </cell>
          <cell r="Y267" t="str">
            <v/>
          </cell>
          <cell r="Z267" t="str">
            <v/>
          </cell>
          <cell r="AD267" t="str">
            <v>n/a</v>
          </cell>
        </row>
        <row r="268">
          <cell r="B268" t="str">
            <v>Sedge, Copper-shouldered Oval</v>
          </cell>
          <cell r="C268" t="str">
            <v>Carex bicknellii</v>
          </cell>
          <cell r="D268" t="str">
            <v>sedge/rush/grass</v>
          </cell>
          <cell r="E268" t="str">
            <v xml:space="preserve">   </v>
          </cell>
          <cell r="F268" t="str">
            <v xml:space="preserve"> - </v>
          </cell>
          <cell r="G268" t="str">
            <v xml:space="preserve">36"      </v>
          </cell>
          <cell r="H268">
            <v>17000</v>
          </cell>
          <cell r="J268" t="str">
            <v>?</v>
          </cell>
          <cell r="K268" t="str">
            <v>no</v>
          </cell>
          <cell r="L268" t="str">
            <v>no</v>
          </cell>
          <cell r="M268" t="str">
            <v>X</v>
          </cell>
          <cell r="N268" t="str">
            <v>X</v>
          </cell>
          <cell r="O268" t="str">
            <v>no</v>
          </cell>
          <cell r="P268" t="str">
            <v>?</v>
          </cell>
          <cell r="Q268" t="str">
            <v>?</v>
          </cell>
          <cell r="V268" t="str">
            <v>no</v>
          </cell>
          <cell r="W268" t="str">
            <v>no</v>
          </cell>
          <cell r="X268" t="str">
            <v/>
          </cell>
          <cell r="Y268" t="str">
            <v/>
          </cell>
          <cell r="Z268" t="str">
            <v/>
          </cell>
          <cell r="AD268" t="str">
            <v>n/a</v>
          </cell>
        </row>
        <row r="269">
          <cell r="B269" t="str">
            <v>Sedge, Crested Oval</v>
          </cell>
          <cell r="C269" t="str">
            <v>Carex cristatella</v>
          </cell>
          <cell r="D269" t="str">
            <v>sedge/rush/grass</v>
          </cell>
          <cell r="E269" t="str">
            <v xml:space="preserve">   </v>
          </cell>
          <cell r="F269" t="str">
            <v xml:space="preserve"> - </v>
          </cell>
          <cell r="G269" t="str">
            <v xml:space="preserve">36"      </v>
          </cell>
          <cell r="H269">
            <v>58000</v>
          </cell>
          <cell r="J269" t="str">
            <v>?</v>
          </cell>
          <cell r="K269" t="str">
            <v>X</v>
          </cell>
          <cell r="L269" t="str">
            <v>X</v>
          </cell>
          <cell r="M269" t="str">
            <v>X</v>
          </cell>
          <cell r="N269" t="str">
            <v>no</v>
          </cell>
          <cell r="O269" t="str">
            <v>no</v>
          </cell>
          <cell r="P269" t="str">
            <v>X</v>
          </cell>
          <cell r="Q269" t="str">
            <v>?</v>
          </cell>
          <cell r="V269" t="str">
            <v>no</v>
          </cell>
          <cell r="W269" t="str">
            <v>no</v>
          </cell>
          <cell r="X269" t="str">
            <v/>
          </cell>
          <cell r="Y269" t="str">
            <v/>
          </cell>
          <cell r="Z269" t="str">
            <v/>
          </cell>
          <cell r="AD269" t="str">
            <v>n/a</v>
          </cell>
        </row>
        <row r="270">
          <cell r="B270" t="str">
            <v>Sedge, Crowfoot Fox</v>
          </cell>
          <cell r="C270" t="str">
            <v>Carex crus-corvi</v>
          </cell>
          <cell r="D270" t="str">
            <v>sedge/rush/grass</v>
          </cell>
          <cell r="E270" t="str">
            <v xml:space="preserve">   </v>
          </cell>
          <cell r="F270" t="str">
            <v xml:space="preserve"> - </v>
          </cell>
          <cell r="G270" t="str">
            <v xml:space="preserve">36"      </v>
          </cell>
          <cell r="H270">
            <v>13000</v>
          </cell>
          <cell r="J270" t="str">
            <v>?</v>
          </cell>
          <cell r="K270" t="str">
            <v>no</v>
          </cell>
          <cell r="L270" t="str">
            <v>X</v>
          </cell>
          <cell r="M270" t="str">
            <v>X</v>
          </cell>
          <cell r="N270" t="str">
            <v>no</v>
          </cell>
          <cell r="O270" t="str">
            <v>no</v>
          </cell>
          <cell r="P270" t="str">
            <v>?</v>
          </cell>
          <cell r="Q270" t="str">
            <v>?</v>
          </cell>
          <cell r="V270" t="str">
            <v>no</v>
          </cell>
          <cell r="W270" t="str">
            <v>no</v>
          </cell>
          <cell r="X270" t="str">
            <v/>
          </cell>
          <cell r="Y270" t="str">
            <v/>
          </cell>
          <cell r="Z270" t="str">
            <v/>
          </cell>
          <cell r="AD270" t="str">
            <v>n/a</v>
          </cell>
        </row>
        <row r="271">
          <cell r="B271" t="str">
            <v>Sedge, Curly-Styled Wood</v>
          </cell>
          <cell r="C271" t="str">
            <v>Carex rosea</v>
          </cell>
          <cell r="D271" t="str">
            <v>sedge/rush/grass</v>
          </cell>
          <cell r="E271" t="str">
            <v>Green</v>
          </cell>
          <cell r="F271" t="str">
            <v>Apr-Jun</v>
          </cell>
          <cell r="G271" t="str">
            <v>1’</v>
          </cell>
          <cell r="H271">
            <v>53125</v>
          </cell>
          <cell r="J271" t="str">
            <v>?</v>
          </cell>
          <cell r="K271" t="str">
            <v>?</v>
          </cell>
          <cell r="L271" t="str">
            <v>?</v>
          </cell>
          <cell r="M271" t="str">
            <v>?</v>
          </cell>
          <cell r="N271" t="str">
            <v>?</v>
          </cell>
          <cell r="O271" t="str">
            <v>?</v>
          </cell>
          <cell r="P271" t="str">
            <v>?</v>
          </cell>
          <cell r="Q271" t="str">
            <v>?</v>
          </cell>
          <cell r="V271" t="str">
            <v>no</v>
          </cell>
          <cell r="W271" t="str">
            <v>no</v>
          </cell>
          <cell r="X271" t="str">
            <v>Early</v>
          </cell>
          <cell r="Y271" t="str">
            <v>Mid</v>
          </cell>
          <cell r="Z271" t="str">
            <v/>
          </cell>
          <cell r="AD271" t="str">
            <v>n/a</v>
          </cell>
        </row>
        <row r="272">
          <cell r="B272" t="str">
            <v>Sedge, Fen Panicled</v>
          </cell>
          <cell r="C272" t="str">
            <v>Carex prairea</v>
          </cell>
          <cell r="D272" t="str">
            <v>sedge/rush/grass</v>
          </cell>
          <cell r="E272" t="str">
            <v xml:space="preserve">   </v>
          </cell>
          <cell r="F272" t="str">
            <v xml:space="preserve"> - </v>
          </cell>
          <cell r="G272" t="str">
            <v xml:space="preserve">36"      </v>
          </cell>
          <cell r="H272">
            <v>84000</v>
          </cell>
          <cell r="J272" t="str">
            <v>?</v>
          </cell>
          <cell r="K272" t="str">
            <v>X</v>
          </cell>
          <cell r="L272" t="str">
            <v>X</v>
          </cell>
          <cell r="M272" t="str">
            <v>no</v>
          </cell>
          <cell r="N272" t="str">
            <v>no</v>
          </cell>
          <cell r="O272" t="str">
            <v>no</v>
          </cell>
          <cell r="P272" t="str">
            <v>?</v>
          </cell>
          <cell r="Q272" t="str">
            <v>?</v>
          </cell>
          <cell r="V272" t="str">
            <v>no</v>
          </cell>
          <cell r="W272" t="str">
            <v>no</v>
          </cell>
          <cell r="X272" t="str">
            <v/>
          </cell>
          <cell r="Y272" t="str">
            <v/>
          </cell>
          <cell r="Z272" t="str">
            <v/>
          </cell>
          <cell r="AD272" t="str">
            <v>n/a</v>
          </cell>
        </row>
        <row r="273">
          <cell r="B273" t="str">
            <v>Sedge, Field Oval</v>
          </cell>
          <cell r="C273" t="str">
            <v>Carex molesta</v>
          </cell>
          <cell r="D273" t="str">
            <v>sedge/rush/grass</v>
          </cell>
          <cell r="E273" t="str">
            <v xml:space="preserve">   </v>
          </cell>
          <cell r="F273" t="str">
            <v xml:space="preserve"> - </v>
          </cell>
          <cell r="G273" t="str">
            <v xml:space="preserve">36"      </v>
          </cell>
          <cell r="H273">
            <v>25000</v>
          </cell>
          <cell r="J273" t="str">
            <v>?</v>
          </cell>
          <cell r="K273" t="str">
            <v>no</v>
          </cell>
          <cell r="L273" t="str">
            <v>X</v>
          </cell>
          <cell r="M273" t="str">
            <v>X</v>
          </cell>
          <cell r="N273" t="str">
            <v>X</v>
          </cell>
          <cell r="O273" t="str">
            <v>X</v>
          </cell>
          <cell r="P273" t="str">
            <v>?</v>
          </cell>
          <cell r="Q273" t="str">
            <v>?</v>
          </cell>
          <cell r="V273" t="str">
            <v>no</v>
          </cell>
          <cell r="W273" t="str">
            <v>no</v>
          </cell>
          <cell r="X273" t="str">
            <v/>
          </cell>
          <cell r="Y273" t="str">
            <v/>
          </cell>
          <cell r="Z273" t="str">
            <v/>
          </cell>
          <cell r="AD273" t="str">
            <v>n/a</v>
          </cell>
        </row>
        <row r="274">
          <cell r="B274" t="str">
            <v>Sedge, Fringed</v>
          </cell>
          <cell r="C274" t="str">
            <v>Carex crinita</v>
          </cell>
          <cell r="D274" t="str">
            <v>sedge/rush/grass</v>
          </cell>
          <cell r="E274" t="str">
            <v xml:space="preserve">   </v>
          </cell>
          <cell r="F274" t="str">
            <v xml:space="preserve"> - </v>
          </cell>
          <cell r="G274" t="str">
            <v xml:space="preserve">36"      </v>
          </cell>
          <cell r="H274">
            <v>23000</v>
          </cell>
          <cell r="J274" t="str">
            <v>?</v>
          </cell>
          <cell r="K274" t="str">
            <v>X</v>
          </cell>
          <cell r="L274" t="str">
            <v>X</v>
          </cell>
          <cell r="M274" t="str">
            <v>no</v>
          </cell>
          <cell r="N274" t="str">
            <v>no</v>
          </cell>
          <cell r="O274" t="str">
            <v>no</v>
          </cell>
          <cell r="P274" t="str">
            <v>?</v>
          </cell>
          <cell r="Q274" t="str">
            <v>?</v>
          </cell>
          <cell r="V274" t="str">
            <v>no</v>
          </cell>
          <cell r="W274" t="str">
            <v>no</v>
          </cell>
          <cell r="X274" t="str">
            <v/>
          </cell>
          <cell r="Y274" t="str">
            <v/>
          </cell>
          <cell r="Z274" t="str">
            <v/>
          </cell>
          <cell r="AD274" t="str">
            <v>n/a</v>
          </cell>
        </row>
        <row r="275">
          <cell r="B275" t="str">
            <v>Sedge, Graceful Wood</v>
          </cell>
          <cell r="C275" t="str">
            <v>Carex gracillima</v>
          </cell>
          <cell r="D275" t="str">
            <v>sedge/rush/grass</v>
          </cell>
          <cell r="E275" t="str">
            <v xml:space="preserve">   </v>
          </cell>
          <cell r="F275" t="str">
            <v xml:space="preserve"> - </v>
          </cell>
          <cell r="G275" t="str">
            <v xml:space="preserve">36"      </v>
          </cell>
          <cell r="H275">
            <v>102000</v>
          </cell>
          <cell r="J275" t="str">
            <v>?</v>
          </cell>
          <cell r="K275" t="str">
            <v>no</v>
          </cell>
          <cell r="L275" t="str">
            <v>X</v>
          </cell>
          <cell r="M275" t="str">
            <v>X</v>
          </cell>
          <cell r="N275" t="str">
            <v>no</v>
          </cell>
          <cell r="O275" t="str">
            <v>no</v>
          </cell>
          <cell r="P275" t="str">
            <v>?</v>
          </cell>
          <cell r="Q275" t="str">
            <v>?</v>
          </cell>
          <cell r="V275" t="str">
            <v>no</v>
          </cell>
          <cell r="W275" t="str">
            <v>no</v>
          </cell>
          <cell r="X275" t="str">
            <v/>
          </cell>
          <cell r="Y275" t="str">
            <v/>
          </cell>
          <cell r="Z275" t="str">
            <v/>
          </cell>
          <cell r="AD275" t="str">
            <v>n/a</v>
          </cell>
        </row>
        <row r="276">
          <cell r="B276" t="str">
            <v>Sedge, Grass</v>
          </cell>
          <cell r="C276" t="str">
            <v>Carex jamesii</v>
          </cell>
          <cell r="D276" t="str">
            <v>sedge/rush/grass</v>
          </cell>
          <cell r="E276" t="str">
            <v>?</v>
          </cell>
          <cell r="F276" t="str">
            <v>?</v>
          </cell>
          <cell r="G276" t="str">
            <v>?</v>
          </cell>
          <cell r="J276" t="str">
            <v>?</v>
          </cell>
          <cell r="K276" t="str">
            <v>?</v>
          </cell>
          <cell r="L276" t="str">
            <v>?</v>
          </cell>
          <cell r="M276" t="str">
            <v>?</v>
          </cell>
          <cell r="N276" t="str">
            <v>?</v>
          </cell>
          <cell r="O276" t="str">
            <v>?</v>
          </cell>
          <cell r="P276" t="str">
            <v>?</v>
          </cell>
          <cell r="Q276" t="str">
            <v>?</v>
          </cell>
          <cell r="V276" t="str">
            <v>no</v>
          </cell>
          <cell r="W276" t="str">
            <v>no</v>
          </cell>
          <cell r="X276" t="str">
            <v/>
          </cell>
          <cell r="Y276" t="str">
            <v/>
          </cell>
          <cell r="Z276" t="str">
            <v/>
          </cell>
          <cell r="AD276" t="str">
            <v>n/a</v>
          </cell>
        </row>
        <row r="277">
          <cell r="B277" t="str">
            <v>Sedge, Green Yellow</v>
          </cell>
          <cell r="C277" t="str">
            <v>Carex viridula</v>
          </cell>
          <cell r="D277" t="str">
            <v>sedge/rush/grass</v>
          </cell>
          <cell r="E277" t="str">
            <v>Green</v>
          </cell>
          <cell r="F277" t="str">
            <v>May-Sep</v>
          </cell>
          <cell r="G277" t="str">
            <v>1’-2’</v>
          </cell>
          <cell r="H277">
            <v>35000</v>
          </cell>
          <cell r="J277" t="str">
            <v>?</v>
          </cell>
          <cell r="K277" t="str">
            <v>?</v>
          </cell>
          <cell r="L277" t="str">
            <v>?</v>
          </cell>
          <cell r="M277" t="str">
            <v>?</v>
          </cell>
          <cell r="N277" t="str">
            <v>?</v>
          </cell>
          <cell r="O277" t="str">
            <v>?</v>
          </cell>
          <cell r="P277" t="str">
            <v>?</v>
          </cell>
          <cell r="Q277" t="str">
            <v>?</v>
          </cell>
          <cell r="V277" t="str">
            <v>no</v>
          </cell>
          <cell r="W277" t="str">
            <v>no</v>
          </cell>
          <cell r="X277" t="str">
            <v>Early</v>
          </cell>
          <cell r="Y277" t="str">
            <v>Mid</v>
          </cell>
          <cell r="Z277" t="str">
            <v>Late</v>
          </cell>
          <cell r="AD277" t="str">
            <v>n/a</v>
          </cell>
        </row>
        <row r="278">
          <cell r="B278" t="str">
            <v>Sedge, Hairy Wood</v>
          </cell>
          <cell r="C278" t="str">
            <v>Carex hirtifolia</v>
          </cell>
          <cell r="D278" t="str">
            <v>sedge/rush/grass</v>
          </cell>
          <cell r="E278" t="str">
            <v>?</v>
          </cell>
          <cell r="F278" t="str">
            <v>?</v>
          </cell>
          <cell r="G278" t="str">
            <v>?</v>
          </cell>
          <cell r="J278" t="str">
            <v>?</v>
          </cell>
          <cell r="K278" t="str">
            <v>?</v>
          </cell>
          <cell r="L278" t="str">
            <v>?</v>
          </cell>
          <cell r="M278" t="str">
            <v>?</v>
          </cell>
          <cell r="N278" t="str">
            <v>?</v>
          </cell>
          <cell r="O278" t="str">
            <v>?</v>
          </cell>
          <cell r="P278" t="str">
            <v>?</v>
          </cell>
          <cell r="Q278" t="str">
            <v>?</v>
          </cell>
          <cell r="V278" t="str">
            <v>no</v>
          </cell>
          <cell r="W278" t="str">
            <v>no</v>
          </cell>
          <cell r="X278" t="str">
            <v/>
          </cell>
          <cell r="Y278" t="str">
            <v/>
          </cell>
          <cell r="Z278" t="str">
            <v/>
          </cell>
          <cell r="AD278" t="str">
            <v>n/a</v>
          </cell>
        </row>
        <row r="279">
          <cell r="B279" t="str">
            <v>Sedge, Hairy-fruited Lake</v>
          </cell>
          <cell r="C279" t="str">
            <v>Carex trichocarpa</v>
          </cell>
          <cell r="D279" t="str">
            <v>sedge/rush/grass</v>
          </cell>
          <cell r="E279" t="str">
            <v xml:space="preserve">   </v>
          </cell>
          <cell r="F279" t="str">
            <v xml:space="preserve"> - </v>
          </cell>
          <cell r="G279" t="str">
            <v xml:space="preserve">48"      </v>
          </cell>
          <cell r="H279">
            <v>18000</v>
          </cell>
          <cell r="J279" t="str">
            <v>?</v>
          </cell>
          <cell r="K279" t="str">
            <v>X</v>
          </cell>
          <cell r="L279" t="str">
            <v>X</v>
          </cell>
          <cell r="M279" t="str">
            <v>no</v>
          </cell>
          <cell r="N279" t="str">
            <v>no</v>
          </cell>
          <cell r="O279" t="str">
            <v>no</v>
          </cell>
          <cell r="P279" t="str">
            <v>?</v>
          </cell>
          <cell r="Q279" t="str">
            <v>?</v>
          </cell>
          <cell r="V279" t="str">
            <v>no</v>
          </cell>
          <cell r="W279" t="str">
            <v>no</v>
          </cell>
          <cell r="X279" t="str">
            <v/>
          </cell>
          <cell r="Y279" t="str">
            <v/>
          </cell>
          <cell r="Z279" t="str">
            <v/>
          </cell>
          <cell r="AD279" t="str">
            <v>n/a</v>
          </cell>
        </row>
        <row r="280">
          <cell r="B280" t="str">
            <v>Sedge, Hairy-leaved Lake</v>
          </cell>
          <cell r="C280" t="str">
            <v>Carex atherodes</v>
          </cell>
          <cell r="D280" t="str">
            <v>sedge/rush/grass</v>
          </cell>
          <cell r="E280" t="str">
            <v xml:space="preserve">   </v>
          </cell>
          <cell r="F280" t="str">
            <v xml:space="preserve"> - </v>
          </cell>
          <cell r="G280" t="str">
            <v xml:space="preserve">36"      </v>
          </cell>
          <cell r="H280">
            <v>29000</v>
          </cell>
          <cell r="J280" t="str">
            <v>?</v>
          </cell>
          <cell r="K280" t="str">
            <v>X</v>
          </cell>
          <cell r="L280" t="str">
            <v>X</v>
          </cell>
          <cell r="M280" t="str">
            <v>no</v>
          </cell>
          <cell r="N280" t="str">
            <v>no</v>
          </cell>
          <cell r="O280" t="str">
            <v>no</v>
          </cell>
          <cell r="P280" t="str">
            <v>?</v>
          </cell>
          <cell r="Q280" t="str">
            <v>?</v>
          </cell>
          <cell r="V280" t="str">
            <v>no</v>
          </cell>
          <cell r="W280" t="str">
            <v>no</v>
          </cell>
          <cell r="X280" t="str">
            <v/>
          </cell>
          <cell r="Y280" t="str">
            <v/>
          </cell>
          <cell r="Z280" t="str">
            <v/>
          </cell>
          <cell r="AD280" t="str">
            <v>n/a</v>
          </cell>
        </row>
        <row r="281">
          <cell r="B281" t="str">
            <v>Sedge, Lance-fruited Oval</v>
          </cell>
          <cell r="C281" t="str">
            <v>Carex scoparia</v>
          </cell>
          <cell r="D281" t="str">
            <v>sedge/rush/grass</v>
          </cell>
          <cell r="E281" t="str">
            <v xml:space="preserve">   </v>
          </cell>
          <cell r="F281" t="str">
            <v xml:space="preserve"> - </v>
          </cell>
          <cell r="G281" t="str">
            <v xml:space="preserve">24"      </v>
          </cell>
          <cell r="H281">
            <v>84000</v>
          </cell>
          <cell r="J281" t="str">
            <v>?</v>
          </cell>
          <cell r="K281" t="str">
            <v>X</v>
          </cell>
          <cell r="L281" t="str">
            <v>X</v>
          </cell>
          <cell r="M281" t="str">
            <v>X</v>
          </cell>
          <cell r="N281" t="str">
            <v>no</v>
          </cell>
          <cell r="O281" t="str">
            <v>no</v>
          </cell>
          <cell r="P281" t="str">
            <v>X</v>
          </cell>
          <cell r="Q281" t="str">
            <v>X</v>
          </cell>
          <cell r="V281" t="str">
            <v>no</v>
          </cell>
          <cell r="W281" t="str">
            <v>no</v>
          </cell>
          <cell r="X281" t="str">
            <v/>
          </cell>
          <cell r="Y281" t="str">
            <v/>
          </cell>
          <cell r="Z281" t="str">
            <v/>
          </cell>
          <cell r="AD281" t="str">
            <v>n/a</v>
          </cell>
        </row>
        <row r="282">
          <cell r="B282" t="str">
            <v>Sedge, Large Yellow Fox</v>
          </cell>
          <cell r="C282" t="str">
            <v>Carex vulpinoidea v. ambigua</v>
          </cell>
          <cell r="D282" t="str">
            <v>sedge/rush/grass</v>
          </cell>
          <cell r="E282" t="str">
            <v>Brown</v>
          </cell>
          <cell r="F282" t="str">
            <v>May-Jun</v>
          </cell>
          <cell r="G282" t="str">
            <v>1’-3’</v>
          </cell>
          <cell r="H282">
            <v>90625</v>
          </cell>
          <cell r="J282" t="str">
            <v>?</v>
          </cell>
          <cell r="K282" t="str">
            <v>?</v>
          </cell>
          <cell r="L282" t="str">
            <v>?</v>
          </cell>
          <cell r="M282" t="str">
            <v>?</v>
          </cell>
          <cell r="N282" t="str">
            <v>?</v>
          </cell>
          <cell r="O282" t="str">
            <v>?</v>
          </cell>
          <cell r="P282" t="str">
            <v>?</v>
          </cell>
          <cell r="Q282" t="str">
            <v>?</v>
          </cell>
          <cell r="V282" t="str">
            <v>no</v>
          </cell>
          <cell r="W282" t="str">
            <v>no</v>
          </cell>
          <cell r="X282" t="str">
            <v>Early</v>
          </cell>
          <cell r="Y282" t="str">
            <v>Mid</v>
          </cell>
          <cell r="Z282" t="str">
            <v/>
          </cell>
          <cell r="AD282" t="str">
            <v>n/a</v>
          </cell>
        </row>
        <row r="283">
          <cell r="B283" t="str">
            <v>Sedge, Long-Bracted Tussock</v>
          </cell>
          <cell r="C283" t="str">
            <v>Carex aquatilis</v>
          </cell>
          <cell r="D283" t="str">
            <v>sedge/rush/grass</v>
          </cell>
          <cell r="E283" t="str">
            <v>Brown</v>
          </cell>
          <cell r="F283" t="str">
            <v>Apr-Jun</v>
          </cell>
          <cell r="G283" t="str">
            <v>2’-3’</v>
          </cell>
          <cell r="H283">
            <v>125000</v>
          </cell>
          <cell r="J283" t="str">
            <v>?</v>
          </cell>
          <cell r="K283" t="str">
            <v>?</v>
          </cell>
          <cell r="L283" t="str">
            <v>?</v>
          </cell>
          <cell r="M283" t="str">
            <v>?</v>
          </cell>
          <cell r="N283" t="str">
            <v>?</v>
          </cell>
          <cell r="O283" t="str">
            <v>?</v>
          </cell>
          <cell r="P283" t="str">
            <v>?</v>
          </cell>
          <cell r="Q283" t="str">
            <v>?</v>
          </cell>
          <cell r="V283" t="str">
            <v>no</v>
          </cell>
          <cell r="W283" t="str">
            <v>no</v>
          </cell>
          <cell r="X283" t="str">
            <v>Early</v>
          </cell>
          <cell r="Y283" t="str">
            <v>Mid</v>
          </cell>
          <cell r="Z283" t="str">
            <v/>
          </cell>
          <cell r="AD283" t="str">
            <v>n/a</v>
          </cell>
        </row>
        <row r="284">
          <cell r="B284" t="str">
            <v>Sedge, Long-Scaled Tussock</v>
          </cell>
          <cell r="C284" t="str">
            <v>Carex haydenii</v>
          </cell>
          <cell r="D284" t="str">
            <v>sedge/rush/grass</v>
          </cell>
          <cell r="E284" t="str">
            <v>Brown</v>
          </cell>
          <cell r="F284" t="str">
            <v>May</v>
          </cell>
          <cell r="G284" t="str">
            <v>1’-3’</v>
          </cell>
          <cell r="H284">
            <v>0</v>
          </cell>
          <cell r="J284" t="str">
            <v>?</v>
          </cell>
          <cell r="K284" t="str">
            <v>?</v>
          </cell>
          <cell r="L284" t="str">
            <v>?</v>
          </cell>
          <cell r="M284" t="str">
            <v>?</v>
          </cell>
          <cell r="N284" t="str">
            <v>?</v>
          </cell>
          <cell r="O284" t="str">
            <v>?</v>
          </cell>
          <cell r="P284" t="str">
            <v>?</v>
          </cell>
          <cell r="Q284" t="str">
            <v>?</v>
          </cell>
          <cell r="V284" t="str">
            <v>no</v>
          </cell>
          <cell r="W284" t="str">
            <v>no</v>
          </cell>
          <cell r="X284" t="str">
            <v>Early</v>
          </cell>
          <cell r="Y284" t="str">
            <v/>
          </cell>
          <cell r="Z284" t="str">
            <v/>
          </cell>
          <cell r="AD284" t="str">
            <v>n/a</v>
          </cell>
        </row>
        <row r="285">
          <cell r="B285" t="str">
            <v>Sedge, Loose-headed Oval</v>
          </cell>
          <cell r="C285" t="str">
            <v>Carex projecta</v>
          </cell>
          <cell r="D285" t="str">
            <v>sedge/rush/grass</v>
          </cell>
          <cell r="E285" t="str">
            <v xml:space="preserve">   </v>
          </cell>
          <cell r="F285" t="str">
            <v xml:space="preserve"> - </v>
          </cell>
          <cell r="G285" t="str">
            <v xml:space="preserve">24"      </v>
          </cell>
          <cell r="H285">
            <v>0</v>
          </cell>
          <cell r="J285" t="str">
            <v>?</v>
          </cell>
          <cell r="K285" t="str">
            <v>no</v>
          </cell>
          <cell r="L285" t="str">
            <v>no</v>
          </cell>
          <cell r="M285" t="str">
            <v>X</v>
          </cell>
          <cell r="N285" t="str">
            <v>X</v>
          </cell>
          <cell r="O285" t="str">
            <v>no</v>
          </cell>
          <cell r="P285" t="str">
            <v>?</v>
          </cell>
          <cell r="Q285" t="str">
            <v>?</v>
          </cell>
          <cell r="V285" t="str">
            <v>no</v>
          </cell>
          <cell r="W285" t="str">
            <v>no</v>
          </cell>
          <cell r="X285" t="str">
            <v/>
          </cell>
          <cell r="Y285" t="str">
            <v/>
          </cell>
          <cell r="Z285" t="str">
            <v/>
          </cell>
          <cell r="AD285" t="str">
            <v>n/a</v>
          </cell>
        </row>
        <row r="286">
          <cell r="B286" t="str">
            <v>Sedge, Narrow-leaved Cattail</v>
          </cell>
          <cell r="C286" t="str">
            <v>Carex squarrosa</v>
          </cell>
          <cell r="D286" t="str">
            <v>sedge/rush/grass</v>
          </cell>
          <cell r="E286" t="str">
            <v xml:space="preserve">   </v>
          </cell>
          <cell r="F286" t="str">
            <v xml:space="preserve"> - </v>
          </cell>
          <cell r="G286" t="str">
            <v xml:space="preserve">36"      </v>
          </cell>
          <cell r="H286">
            <v>20000</v>
          </cell>
          <cell r="J286" t="str">
            <v>?</v>
          </cell>
          <cell r="K286" t="str">
            <v>X</v>
          </cell>
          <cell r="L286" t="str">
            <v>X</v>
          </cell>
          <cell r="M286" t="str">
            <v>no</v>
          </cell>
          <cell r="N286" t="str">
            <v>no</v>
          </cell>
          <cell r="O286" t="str">
            <v>no</v>
          </cell>
          <cell r="P286" t="str">
            <v>?</v>
          </cell>
          <cell r="Q286" t="str">
            <v>?</v>
          </cell>
          <cell r="V286" t="str">
            <v>no</v>
          </cell>
          <cell r="W286" t="str">
            <v>no</v>
          </cell>
          <cell r="X286" t="str">
            <v/>
          </cell>
          <cell r="Y286" t="str">
            <v/>
          </cell>
          <cell r="Z286" t="str">
            <v/>
          </cell>
          <cell r="AD286" t="str">
            <v>n/a</v>
          </cell>
        </row>
        <row r="287">
          <cell r="B287" t="str">
            <v>Sedge, Pale</v>
          </cell>
          <cell r="C287" t="str">
            <v>Carex granularis</v>
          </cell>
          <cell r="D287" t="str">
            <v>sedge/rush/grass</v>
          </cell>
          <cell r="E287" t="str">
            <v xml:space="preserve">   </v>
          </cell>
          <cell r="F287" t="str">
            <v xml:space="preserve"> - </v>
          </cell>
          <cell r="G287" t="str">
            <v xml:space="preserve">24"      </v>
          </cell>
          <cell r="H287">
            <v>16000</v>
          </cell>
          <cell r="J287" t="str">
            <v>?</v>
          </cell>
          <cell r="K287" t="str">
            <v>X</v>
          </cell>
          <cell r="L287" t="str">
            <v>X</v>
          </cell>
          <cell r="M287" t="str">
            <v>X</v>
          </cell>
          <cell r="N287" t="str">
            <v>no</v>
          </cell>
          <cell r="O287" t="str">
            <v>no</v>
          </cell>
          <cell r="P287" t="str">
            <v>?</v>
          </cell>
          <cell r="Q287" t="str">
            <v>X</v>
          </cell>
          <cell r="V287" t="str">
            <v>no</v>
          </cell>
          <cell r="W287" t="str">
            <v>no</v>
          </cell>
          <cell r="X287" t="str">
            <v/>
          </cell>
          <cell r="Y287" t="str">
            <v/>
          </cell>
          <cell r="Z287" t="str">
            <v/>
          </cell>
          <cell r="AD287" t="str">
            <v>n/a</v>
          </cell>
        </row>
        <row r="288">
          <cell r="B288" t="str">
            <v>Sedge, Plains Oval</v>
          </cell>
          <cell r="C288" t="str">
            <v>Carex brevior</v>
          </cell>
          <cell r="D288" t="str">
            <v>sedge/rush/grass</v>
          </cell>
          <cell r="E288" t="str">
            <v xml:space="preserve">   </v>
          </cell>
          <cell r="F288" t="str">
            <v xml:space="preserve"> - </v>
          </cell>
          <cell r="G288" t="str">
            <v xml:space="preserve">12"      </v>
          </cell>
          <cell r="H288">
            <v>29000</v>
          </cell>
          <cell r="J288" t="str">
            <v>?</v>
          </cell>
          <cell r="K288" t="str">
            <v>no</v>
          </cell>
          <cell r="L288" t="str">
            <v>X</v>
          </cell>
          <cell r="M288" t="str">
            <v>X</v>
          </cell>
          <cell r="N288" t="str">
            <v>X</v>
          </cell>
          <cell r="O288" t="str">
            <v>X</v>
          </cell>
          <cell r="P288" t="str">
            <v>?</v>
          </cell>
          <cell r="Q288" t="str">
            <v>?</v>
          </cell>
          <cell r="V288" t="str">
            <v>no</v>
          </cell>
          <cell r="W288" t="str">
            <v>no</v>
          </cell>
          <cell r="X288" t="str">
            <v/>
          </cell>
          <cell r="Y288" t="str">
            <v/>
          </cell>
          <cell r="Z288" t="str">
            <v/>
          </cell>
          <cell r="AD288" t="str">
            <v>n/a</v>
          </cell>
        </row>
        <row r="289">
          <cell r="B289" t="str">
            <v>Sedge, Porcupine</v>
          </cell>
          <cell r="C289" t="str">
            <v>Carex hystericina</v>
          </cell>
          <cell r="D289" t="str">
            <v>sedge/rush/grass</v>
          </cell>
          <cell r="E289" t="str">
            <v xml:space="preserve">   </v>
          </cell>
          <cell r="F289" t="str">
            <v xml:space="preserve"> - </v>
          </cell>
          <cell r="G289" t="str">
            <v xml:space="preserve">36"      </v>
          </cell>
          <cell r="H289">
            <v>30000</v>
          </cell>
          <cell r="J289" t="str">
            <v>?</v>
          </cell>
          <cell r="K289" t="str">
            <v>X</v>
          </cell>
          <cell r="L289" t="str">
            <v>X</v>
          </cell>
          <cell r="M289" t="str">
            <v>no</v>
          </cell>
          <cell r="N289" t="str">
            <v>no</v>
          </cell>
          <cell r="O289" t="str">
            <v>no</v>
          </cell>
          <cell r="P289" t="str">
            <v>?</v>
          </cell>
          <cell r="Q289" t="str">
            <v>?</v>
          </cell>
          <cell r="V289" t="str">
            <v>no</v>
          </cell>
          <cell r="W289" t="str">
            <v>no</v>
          </cell>
          <cell r="X289" t="str">
            <v/>
          </cell>
          <cell r="Y289" t="str">
            <v/>
          </cell>
          <cell r="Z289" t="str">
            <v/>
          </cell>
          <cell r="AD289" t="str">
            <v>n/a</v>
          </cell>
        </row>
        <row r="290">
          <cell r="B290" t="str">
            <v>Sedge, Prairie Star</v>
          </cell>
          <cell r="C290" t="str">
            <v>Carex interior</v>
          </cell>
          <cell r="D290" t="str">
            <v>sedge/rush/grass</v>
          </cell>
          <cell r="E290" t="str">
            <v xml:space="preserve">   </v>
          </cell>
          <cell r="F290" t="str">
            <v xml:space="preserve"> - </v>
          </cell>
          <cell r="G290" t="str">
            <v xml:space="preserve">24"      </v>
          </cell>
          <cell r="H290">
            <v>39000</v>
          </cell>
          <cell r="J290" t="str">
            <v>?</v>
          </cell>
          <cell r="K290" t="str">
            <v>X</v>
          </cell>
          <cell r="L290" t="str">
            <v>X</v>
          </cell>
          <cell r="M290" t="str">
            <v>X</v>
          </cell>
          <cell r="N290" t="str">
            <v>no</v>
          </cell>
          <cell r="O290" t="str">
            <v>no</v>
          </cell>
          <cell r="P290" t="str">
            <v>?</v>
          </cell>
          <cell r="Q290" t="str">
            <v>?</v>
          </cell>
          <cell r="V290" t="str">
            <v>no</v>
          </cell>
          <cell r="W290" t="str">
            <v>no</v>
          </cell>
          <cell r="X290" t="str">
            <v/>
          </cell>
          <cell r="Y290" t="str">
            <v/>
          </cell>
          <cell r="Z290" t="str">
            <v/>
          </cell>
          <cell r="AD290" t="str">
            <v>n/a</v>
          </cell>
        </row>
        <row r="291">
          <cell r="B291" t="str">
            <v>Sedge, Riverbank Tussock</v>
          </cell>
          <cell r="C291" t="str">
            <v>Carex emoryi</v>
          </cell>
          <cell r="D291" t="str">
            <v>sedge/rush/grass</v>
          </cell>
          <cell r="E291" t="str">
            <v>Brown</v>
          </cell>
          <cell r="F291" t="str">
            <v>May</v>
          </cell>
          <cell r="G291" t="str">
            <v>2’-3</v>
          </cell>
          <cell r="H291">
            <v>140625</v>
          </cell>
          <cell r="J291" t="str">
            <v>?</v>
          </cell>
          <cell r="K291" t="str">
            <v>?</v>
          </cell>
          <cell r="L291" t="str">
            <v>?</v>
          </cell>
          <cell r="M291" t="str">
            <v>?</v>
          </cell>
          <cell r="N291" t="str">
            <v>?</v>
          </cell>
          <cell r="O291" t="str">
            <v>?</v>
          </cell>
          <cell r="P291" t="str">
            <v>X</v>
          </cell>
          <cell r="Q291" t="str">
            <v>?</v>
          </cell>
          <cell r="V291" t="str">
            <v>no</v>
          </cell>
          <cell r="W291" t="str">
            <v>no</v>
          </cell>
          <cell r="X291" t="str">
            <v>Early</v>
          </cell>
          <cell r="Y291" t="str">
            <v/>
          </cell>
          <cell r="Z291" t="str">
            <v/>
          </cell>
          <cell r="AD291" t="str">
            <v>n/a</v>
          </cell>
        </row>
        <row r="292">
          <cell r="B292" t="str">
            <v>Sedge, Rough-Clustered</v>
          </cell>
          <cell r="C292" t="str">
            <v>Carex sparganioides v. cephaloidea</v>
          </cell>
          <cell r="D292" t="str">
            <v>sedge/rush/grass</v>
          </cell>
          <cell r="E292" t="str">
            <v>Green</v>
          </cell>
          <cell r="F292" t="str">
            <v>May-Jun</v>
          </cell>
          <cell r="G292" t="str">
            <v>1’-3’</v>
          </cell>
          <cell r="H292">
            <v>15500</v>
          </cell>
          <cell r="J292" t="str">
            <v>?</v>
          </cell>
          <cell r="K292" t="str">
            <v>?</v>
          </cell>
          <cell r="L292" t="str">
            <v>?</v>
          </cell>
          <cell r="M292" t="str">
            <v>?</v>
          </cell>
          <cell r="N292" t="str">
            <v>?</v>
          </cell>
          <cell r="O292" t="str">
            <v>?</v>
          </cell>
          <cell r="P292" t="str">
            <v>?</v>
          </cell>
          <cell r="Q292" t="str">
            <v>?</v>
          </cell>
          <cell r="V292" t="str">
            <v>no</v>
          </cell>
          <cell r="W292" t="str">
            <v>no</v>
          </cell>
          <cell r="X292" t="str">
            <v>Early</v>
          </cell>
          <cell r="Y292" t="str">
            <v>Mid</v>
          </cell>
          <cell r="Z292" t="str">
            <v/>
          </cell>
          <cell r="AD292" t="str">
            <v>n/a</v>
          </cell>
        </row>
        <row r="293">
          <cell r="B293" t="str">
            <v>Sedge, Sallow</v>
          </cell>
          <cell r="C293" t="str">
            <v>Carex lurida</v>
          </cell>
          <cell r="D293" t="str">
            <v>sedge/rush/grass</v>
          </cell>
          <cell r="E293" t="str">
            <v xml:space="preserve">   </v>
          </cell>
          <cell r="F293" t="str">
            <v xml:space="preserve"> - </v>
          </cell>
          <cell r="G293" t="str">
            <v xml:space="preserve">36"      </v>
          </cell>
          <cell r="H293">
            <v>12000</v>
          </cell>
          <cell r="J293" t="str">
            <v>?</v>
          </cell>
          <cell r="K293" t="str">
            <v>X</v>
          </cell>
          <cell r="L293" t="str">
            <v>X</v>
          </cell>
          <cell r="M293" t="str">
            <v>no</v>
          </cell>
          <cell r="N293" t="str">
            <v>no</v>
          </cell>
          <cell r="O293" t="str">
            <v>no</v>
          </cell>
          <cell r="P293" t="str">
            <v>?</v>
          </cell>
          <cell r="Q293" t="str">
            <v>?</v>
          </cell>
          <cell r="V293" t="str">
            <v>no</v>
          </cell>
          <cell r="W293" t="str">
            <v>no</v>
          </cell>
          <cell r="X293" t="str">
            <v/>
          </cell>
          <cell r="Y293" t="str">
            <v/>
          </cell>
          <cell r="Z293" t="str">
            <v/>
          </cell>
          <cell r="AD293" t="str">
            <v>n/a</v>
          </cell>
        </row>
        <row r="294">
          <cell r="B294" t="str">
            <v>Sedge, Sand Bracted</v>
          </cell>
          <cell r="C294" t="str">
            <v>Carex muhlenbergii</v>
          </cell>
          <cell r="D294" t="str">
            <v>sedge/rush/grass</v>
          </cell>
          <cell r="E294" t="str">
            <v xml:space="preserve">   </v>
          </cell>
          <cell r="F294" t="str">
            <v xml:space="preserve"> - </v>
          </cell>
          <cell r="G294" t="str">
            <v xml:space="preserve">24"      </v>
          </cell>
          <cell r="H294">
            <v>12000</v>
          </cell>
          <cell r="J294" t="str">
            <v>?</v>
          </cell>
          <cell r="K294" t="str">
            <v>no</v>
          </cell>
          <cell r="L294" t="str">
            <v>no</v>
          </cell>
          <cell r="M294" t="str">
            <v>no</v>
          </cell>
          <cell r="N294" t="str">
            <v>no</v>
          </cell>
          <cell r="O294" t="str">
            <v>X</v>
          </cell>
          <cell r="P294" t="str">
            <v>?</v>
          </cell>
          <cell r="Q294" t="str">
            <v>?</v>
          </cell>
          <cell r="V294" t="str">
            <v>no</v>
          </cell>
          <cell r="W294" t="str">
            <v>no</v>
          </cell>
          <cell r="X294" t="str">
            <v/>
          </cell>
          <cell r="Y294" t="str">
            <v/>
          </cell>
          <cell r="Z294" t="str">
            <v/>
          </cell>
          <cell r="AD294" t="str">
            <v>n/a</v>
          </cell>
        </row>
        <row r="295">
          <cell r="B295" t="str">
            <v>Sedge, Short-headed Bracted</v>
          </cell>
          <cell r="C295" t="str">
            <v>Carex cephalophora</v>
          </cell>
          <cell r="D295" t="str">
            <v>sedge/rush/grass</v>
          </cell>
          <cell r="E295" t="str">
            <v xml:space="preserve">   </v>
          </cell>
          <cell r="F295" t="str">
            <v xml:space="preserve"> - </v>
          </cell>
          <cell r="G295" t="str">
            <v xml:space="preserve">18"     </v>
          </cell>
          <cell r="H295">
            <v>32000</v>
          </cell>
          <cell r="J295" t="str">
            <v>?</v>
          </cell>
          <cell r="K295" t="str">
            <v>no</v>
          </cell>
          <cell r="L295" t="str">
            <v>no</v>
          </cell>
          <cell r="M295" t="str">
            <v>X</v>
          </cell>
          <cell r="N295" t="str">
            <v>X</v>
          </cell>
          <cell r="O295" t="str">
            <v>no</v>
          </cell>
          <cell r="P295" t="str">
            <v>?</v>
          </cell>
          <cell r="Q295" t="str">
            <v>?</v>
          </cell>
          <cell r="V295" t="str">
            <v>no</v>
          </cell>
          <cell r="W295" t="str">
            <v>no</v>
          </cell>
          <cell r="X295" t="str">
            <v/>
          </cell>
          <cell r="Y295" t="str">
            <v/>
          </cell>
          <cell r="Z295" t="str">
            <v/>
          </cell>
          <cell r="AD295" t="str">
            <v>n/a</v>
          </cell>
        </row>
        <row r="296">
          <cell r="B296" t="str">
            <v>Sedge, Short's</v>
          </cell>
          <cell r="C296" t="str">
            <v>Carex shortiana</v>
          </cell>
          <cell r="D296" t="str">
            <v>sedge/rush/grass</v>
          </cell>
          <cell r="E296" t="str">
            <v xml:space="preserve">   </v>
          </cell>
          <cell r="F296" t="str">
            <v xml:space="preserve"> - </v>
          </cell>
          <cell r="G296" t="str">
            <v xml:space="preserve">24"      </v>
          </cell>
          <cell r="H296">
            <v>17000</v>
          </cell>
          <cell r="J296" t="str">
            <v>?</v>
          </cell>
          <cell r="K296" t="str">
            <v>no</v>
          </cell>
          <cell r="L296" t="str">
            <v>X</v>
          </cell>
          <cell r="M296" t="str">
            <v>X</v>
          </cell>
          <cell r="N296" t="str">
            <v>no</v>
          </cell>
          <cell r="O296" t="str">
            <v>no</v>
          </cell>
          <cell r="P296" t="str">
            <v>?</v>
          </cell>
          <cell r="Q296" t="str">
            <v>?</v>
          </cell>
          <cell r="V296" t="str">
            <v>no</v>
          </cell>
          <cell r="W296" t="str">
            <v>no</v>
          </cell>
          <cell r="X296" t="str">
            <v/>
          </cell>
          <cell r="Y296" t="str">
            <v/>
          </cell>
          <cell r="Z296" t="str">
            <v/>
          </cell>
          <cell r="AD296" t="str">
            <v>n/a</v>
          </cell>
        </row>
        <row r="297">
          <cell r="B297" t="str">
            <v>Sedge, Spreading Oval</v>
          </cell>
          <cell r="C297" t="str">
            <v>Carex normalis</v>
          </cell>
          <cell r="D297" t="str">
            <v>sedge/rush/grass</v>
          </cell>
          <cell r="E297" t="str">
            <v xml:space="preserve">   </v>
          </cell>
          <cell r="F297" t="str">
            <v xml:space="preserve"> - </v>
          </cell>
          <cell r="G297" t="str">
            <v xml:space="preserve">36"      </v>
          </cell>
          <cell r="H297">
            <v>25000</v>
          </cell>
          <cell r="J297" t="str">
            <v>?</v>
          </cell>
          <cell r="K297" t="str">
            <v>no</v>
          </cell>
          <cell r="L297" t="str">
            <v>X</v>
          </cell>
          <cell r="M297" t="str">
            <v>X</v>
          </cell>
          <cell r="N297" t="str">
            <v>no</v>
          </cell>
          <cell r="O297" t="str">
            <v>no</v>
          </cell>
          <cell r="P297" t="str">
            <v>?</v>
          </cell>
          <cell r="Q297" t="str">
            <v>?</v>
          </cell>
          <cell r="V297" t="str">
            <v>no</v>
          </cell>
          <cell r="W297" t="str">
            <v>no</v>
          </cell>
          <cell r="X297" t="str">
            <v/>
          </cell>
          <cell r="Y297" t="str">
            <v/>
          </cell>
          <cell r="Z297" t="str">
            <v/>
          </cell>
          <cell r="AD297" t="str">
            <v>n/a</v>
          </cell>
        </row>
        <row r="298">
          <cell r="B298" t="str">
            <v>Sedge, Straight-Styled Wood</v>
          </cell>
          <cell r="C298" t="str">
            <v>Carex radiata</v>
          </cell>
          <cell r="D298" t="str">
            <v>sedge/rush/grass</v>
          </cell>
          <cell r="E298" t="str">
            <v xml:space="preserve">   </v>
          </cell>
          <cell r="F298" t="str">
            <v xml:space="preserve"> - </v>
          </cell>
          <cell r="G298" t="str">
            <v xml:space="preserve">12"      </v>
          </cell>
          <cell r="H298">
            <v>41000</v>
          </cell>
          <cell r="J298" t="str">
            <v>?</v>
          </cell>
          <cell r="K298" t="str">
            <v>no</v>
          </cell>
          <cell r="L298" t="str">
            <v>X</v>
          </cell>
          <cell r="M298" t="str">
            <v>X</v>
          </cell>
          <cell r="N298" t="str">
            <v>no</v>
          </cell>
          <cell r="O298" t="str">
            <v>no</v>
          </cell>
          <cell r="P298" t="str">
            <v>?</v>
          </cell>
          <cell r="Q298" t="str">
            <v>?</v>
          </cell>
          <cell r="V298" t="str">
            <v>no</v>
          </cell>
          <cell r="W298" t="str">
            <v>no</v>
          </cell>
          <cell r="X298" t="str">
            <v/>
          </cell>
          <cell r="Y298" t="str">
            <v/>
          </cell>
          <cell r="Z298" t="str">
            <v/>
          </cell>
          <cell r="AD298" t="str">
            <v>n/a</v>
          </cell>
        </row>
        <row r="299">
          <cell r="B299" t="str">
            <v>Sedge, Three-way</v>
          </cell>
          <cell r="C299" t="str">
            <v>Dulichium arundinaceum</v>
          </cell>
          <cell r="D299" t="str">
            <v>sedge/rush/grass</v>
          </cell>
          <cell r="E299" t="str">
            <v xml:space="preserve">   </v>
          </cell>
          <cell r="F299" t="str">
            <v xml:space="preserve"> - </v>
          </cell>
          <cell r="G299" t="str">
            <v xml:space="preserve">36"      </v>
          </cell>
          <cell r="H299">
            <v>39000</v>
          </cell>
          <cell r="J299" t="str">
            <v>?</v>
          </cell>
          <cell r="K299" t="str">
            <v>X</v>
          </cell>
          <cell r="L299" t="str">
            <v>X</v>
          </cell>
          <cell r="M299" t="str">
            <v>no</v>
          </cell>
          <cell r="N299" t="str">
            <v>no</v>
          </cell>
          <cell r="O299" t="str">
            <v>no</v>
          </cell>
          <cell r="P299" t="str">
            <v>?</v>
          </cell>
          <cell r="Q299" t="str">
            <v>?</v>
          </cell>
          <cell r="V299" t="str">
            <v>no</v>
          </cell>
          <cell r="W299" t="str">
            <v>no</v>
          </cell>
          <cell r="X299" t="str">
            <v/>
          </cell>
          <cell r="Y299" t="str">
            <v/>
          </cell>
          <cell r="Z299" t="str">
            <v/>
          </cell>
          <cell r="AD299" t="str">
            <v>n/a</v>
          </cell>
        </row>
        <row r="300">
          <cell r="B300" t="str">
            <v>Sedge, Tufted Lake</v>
          </cell>
          <cell r="C300" t="str">
            <v>Carex vesicaria</v>
          </cell>
          <cell r="D300" t="str">
            <v>sedge/rush/grass</v>
          </cell>
          <cell r="E300" t="str">
            <v xml:space="preserve">   </v>
          </cell>
          <cell r="F300" t="str">
            <v xml:space="preserve"> - </v>
          </cell>
          <cell r="G300" t="str">
            <v xml:space="preserve">36"      </v>
          </cell>
          <cell r="H300">
            <v>12000</v>
          </cell>
          <cell r="J300" t="str">
            <v>?</v>
          </cell>
          <cell r="K300" t="str">
            <v>X</v>
          </cell>
          <cell r="L300" t="str">
            <v>X</v>
          </cell>
          <cell r="M300" t="str">
            <v>no</v>
          </cell>
          <cell r="N300" t="str">
            <v>no</v>
          </cell>
          <cell r="O300" t="str">
            <v>no</v>
          </cell>
          <cell r="P300" t="str">
            <v>?</v>
          </cell>
          <cell r="Q300" t="str">
            <v>?</v>
          </cell>
          <cell r="V300" t="str">
            <v>no</v>
          </cell>
          <cell r="W300" t="str">
            <v>no</v>
          </cell>
          <cell r="X300" t="str">
            <v/>
          </cell>
          <cell r="Y300" t="str">
            <v/>
          </cell>
          <cell r="Z300" t="str">
            <v/>
          </cell>
          <cell r="AD300" t="str">
            <v>n/a</v>
          </cell>
        </row>
        <row r="301">
          <cell r="B301" t="str">
            <v>Sedge, Yellow Fox</v>
          </cell>
          <cell r="C301" t="str">
            <v>Carex annectans xanthocarpa</v>
          </cell>
          <cell r="D301" t="str">
            <v>sedge/rush/grass</v>
          </cell>
          <cell r="E301" t="str">
            <v>?</v>
          </cell>
          <cell r="F301" t="str">
            <v>?</v>
          </cell>
          <cell r="G301" t="str">
            <v>?</v>
          </cell>
          <cell r="J301" t="str">
            <v>?</v>
          </cell>
          <cell r="K301" t="str">
            <v>?</v>
          </cell>
          <cell r="L301" t="str">
            <v>?</v>
          </cell>
          <cell r="M301" t="str">
            <v>?</v>
          </cell>
          <cell r="N301" t="str">
            <v>?</v>
          </cell>
          <cell r="O301" t="str">
            <v>?</v>
          </cell>
          <cell r="P301" t="str">
            <v>X</v>
          </cell>
          <cell r="Q301" t="str">
            <v>X</v>
          </cell>
          <cell r="V301" t="str">
            <v>no</v>
          </cell>
          <cell r="W301" t="str">
            <v>no</v>
          </cell>
          <cell r="X301" t="str">
            <v/>
          </cell>
          <cell r="Y301" t="str">
            <v/>
          </cell>
          <cell r="Z301" t="str">
            <v/>
          </cell>
          <cell r="AD301" t="str">
            <v>n/a</v>
          </cell>
        </row>
        <row r="302">
          <cell r="B302" t="str">
            <v>Seedbox</v>
          </cell>
          <cell r="C302" t="str">
            <v>Ludwigia alternifolia</v>
          </cell>
          <cell r="D302" t="str">
            <v>forb</v>
          </cell>
          <cell r="E302" t="str">
            <v>Yellow</v>
          </cell>
          <cell r="F302" t="str">
            <v>Jun - Sep</v>
          </cell>
          <cell r="G302" t="str">
            <v xml:space="preserve">36"      </v>
          </cell>
          <cell r="H302">
            <v>1300000</v>
          </cell>
          <cell r="J302" t="str">
            <v>X</v>
          </cell>
          <cell r="K302" t="str">
            <v>X</v>
          </cell>
          <cell r="L302" t="str">
            <v>X</v>
          </cell>
          <cell r="M302" t="str">
            <v>X</v>
          </cell>
          <cell r="N302" t="str">
            <v>no</v>
          </cell>
          <cell r="O302" t="str">
            <v>no</v>
          </cell>
          <cell r="P302" t="str">
            <v>no</v>
          </cell>
          <cell r="Q302" t="str">
            <v>no</v>
          </cell>
          <cell r="V302" t="str">
            <v>yes</v>
          </cell>
          <cell r="W302" t="str">
            <v>no</v>
          </cell>
          <cell r="X302" t="str">
            <v>Early</v>
          </cell>
          <cell r="Y302" t="str">
            <v>Mid</v>
          </cell>
          <cell r="Z302" t="str">
            <v>Late</v>
          </cell>
          <cell r="AD302" t="str">
            <v>unknown</v>
          </cell>
        </row>
        <row r="303">
          <cell r="B303" t="str">
            <v>Senna, Wild</v>
          </cell>
          <cell r="C303" t="str">
            <v>Cassia hebecarpa</v>
          </cell>
          <cell r="D303" t="str">
            <v>legume</v>
          </cell>
          <cell r="E303" t="str">
            <v>Yellow</v>
          </cell>
          <cell r="F303" t="str">
            <v>Jul - Aug</v>
          </cell>
          <cell r="G303" t="str">
            <v xml:space="preserve">60"      </v>
          </cell>
          <cell r="H303">
            <v>1400</v>
          </cell>
          <cell r="J303" t="str">
            <v>X</v>
          </cell>
          <cell r="K303" t="str">
            <v>X</v>
          </cell>
          <cell r="L303" t="str">
            <v>X</v>
          </cell>
          <cell r="M303" t="str">
            <v>X</v>
          </cell>
          <cell r="N303" t="str">
            <v>no</v>
          </cell>
          <cell r="O303" t="str">
            <v>no</v>
          </cell>
          <cell r="P303" t="str">
            <v>X</v>
          </cell>
          <cell r="Q303" t="str">
            <v>X</v>
          </cell>
          <cell r="V303" t="str">
            <v>yes</v>
          </cell>
          <cell r="W303" t="str">
            <v>yes</v>
          </cell>
          <cell r="X303" t="str">
            <v/>
          </cell>
          <cell r="Y303" t="str">
            <v>Mid</v>
          </cell>
          <cell r="Z303" t="str">
            <v>Late</v>
          </cell>
          <cell r="AC303" t="str">
            <v>X</v>
          </cell>
          <cell r="AD303" t="str">
            <v>Moderate to very attractive</v>
          </cell>
          <cell r="AE303" t="str">
            <v>Great for bumble bees</v>
          </cell>
        </row>
        <row r="304">
          <cell r="B304" t="str">
            <v>Shooting Star, Midland</v>
          </cell>
          <cell r="C304" t="str">
            <v>Dodecatheon meadia</v>
          </cell>
          <cell r="D304" t="str">
            <v>forb</v>
          </cell>
          <cell r="E304" t="str">
            <v>White/Lavender</v>
          </cell>
          <cell r="F304" t="str">
            <v>Apr - Jun</v>
          </cell>
          <cell r="G304" t="str">
            <v xml:space="preserve">12"      </v>
          </cell>
          <cell r="H304">
            <v>60000</v>
          </cell>
          <cell r="J304" t="str">
            <v>?</v>
          </cell>
          <cell r="K304" t="str">
            <v>no</v>
          </cell>
          <cell r="L304" t="str">
            <v>X</v>
          </cell>
          <cell r="M304" t="str">
            <v>X</v>
          </cell>
          <cell r="N304" t="str">
            <v>X</v>
          </cell>
          <cell r="O304" t="str">
            <v>no</v>
          </cell>
          <cell r="P304" t="str">
            <v>?</v>
          </cell>
          <cell r="Q304" t="str">
            <v>?</v>
          </cell>
          <cell r="V304" t="str">
            <v>no</v>
          </cell>
          <cell r="W304" t="str">
            <v>no</v>
          </cell>
          <cell r="X304" t="str">
            <v>Early</v>
          </cell>
          <cell r="Y304" t="str">
            <v>Mid</v>
          </cell>
          <cell r="Z304" t="str">
            <v/>
          </cell>
          <cell r="AD304" t="str">
            <v>Low attraction</v>
          </cell>
          <cell r="AE304" t="str">
            <v>Visited by bumble bees</v>
          </cell>
        </row>
        <row r="305">
          <cell r="B305" t="str">
            <v>Smartweed, Red</v>
          </cell>
          <cell r="C305" t="str">
            <v>Polygonum coccineum</v>
          </cell>
          <cell r="D305" t="str">
            <v>forb</v>
          </cell>
          <cell r="E305" t="str">
            <v>Red</v>
          </cell>
          <cell r="F305" t="str">
            <v>Jun - Oct</v>
          </cell>
          <cell r="G305" t="str">
            <v>?</v>
          </cell>
          <cell r="J305" t="str">
            <v>?</v>
          </cell>
          <cell r="K305" t="str">
            <v>?</v>
          </cell>
          <cell r="L305" t="str">
            <v>?</v>
          </cell>
          <cell r="M305" t="str">
            <v>?</v>
          </cell>
          <cell r="N305" t="str">
            <v>?</v>
          </cell>
          <cell r="O305" t="str">
            <v>?</v>
          </cell>
          <cell r="P305" t="str">
            <v>?</v>
          </cell>
          <cell r="Q305" t="str">
            <v>?</v>
          </cell>
          <cell r="V305" t="str">
            <v>no</v>
          </cell>
          <cell r="W305" t="str">
            <v>no</v>
          </cell>
          <cell r="X305" t="str">
            <v>Early</v>
          </cell>
          <cell r="Y305" t="str">
            <v>Mid</v>
          </cell>
          <cell r="Z305" t="str">
            <v>Late</v>
          </cell>
          <cell r="AD305" t="str">
            <v>unknown</v>
          </cell>
        </row>
        <row r="306">
          <cell r="B306" t="str">
            <v>Snakeroot, White</v>
          </cell>
          <cell r="C306" t="str">
            <v>Eupatorium rugosum</v>
          </cell>
          <cell r="D306" t="str">
            <v>forb</v>
          </cell>
          <cell r="E306" t="str">
            <v>White</v>
          </cell>
          <cell r="F306" t="str">
            <v>Jul - Oct</v>
          </cell>
          <cell r="G306" t="str">
            <v xml:space="preserve">24"      </v>
          </cell>
          <cell r="H306">
            <v>150000</v>
          </cell>
          <cell r="J306" t="str">
            <v>?</v>
          </cell>
          <cell r="K306" t="str">
            <v>no</v>
          </cell>
          <cell r="L306" t="str">
            <v>X</v>
          </cell>
          <cell r="M306" t="str">
            <v>X</v>
          </cell>
          <cell r="N306" t="str">
            <v>X</v>
          </cell>
          <cell r="O306" t="str">
            <v>no</v>
          </cell>
          <cell r="P306" t="str">
            <v>?</v>
          </cell>
          <cell r="Q306" t="str">
            <v>?</v>
          </cell>
          <cell r="V306" t="str">
            <v>no</v>
          </cell>
          <cell r="W306" t="str">
            <v>no</v>
          </cell>
          <cell r="X306" t="str">
            <v/>
          </cell>
          <cell r="Y306" t="str">
            <v>Mid</v>
          </cell>
          <cell r="Z306" t="str">
            <v>Late</v>
          </cell>
          <cell r="AC306" t="str">
            <v>X</v>
          </cell>
          <cell r="AD306" t="str">
            <v>unknown, likely attractive</v>
          </cell>
        </row>
        <row r="307">
          <cell r="B307" t="str">
            <v>Sneezeweed</v>
          </cell>
          <cell r="C307" t="str">
            <v>Helenium autumnale</v>
          </cell>
          <cell r="D307" t="str">
            <v>forb</v>
          </cell>
          <cell r="E307" t="str">
            <v>Yellow</v>
          </cell>
          <cell r="F307" t="str">
            <v>Aug - Oct</v>
          </cell>
          <cell r="G307" t="str">
            <v xml:space="preserve">48"      </v>
          </cell>
          <cell r="H307">
            <v>130000</v>
          </cell>
          <cell r="J307" t="str">
            <v>X</v>
          </cell>
          <cell r="K307" t="str">
            <v>X</v>
          </cell>
          <cell r="L307" t="str">
            <v>X</v>
          </cell>
          <cell r="M307" t="str">
            <v>no</v>
          </cell>
          <cell r="N307" t="str">
            <v>no</v>
          </cell>
          <cell r="O307" t="str">
            <v>no</v>
          </cell>
          <cell r="P307" t="str">
            <v>X</v>
          </cell>
          <cell r="Q307" t="str">
            <v>X</v>
          </cell>
          <cell r="V307" t="str">
            <v>yes</v>
          </cell>
          <cell r="W307" t="str">
            <v>yes</v>
          </cell>
          <cell r="X307" t="str">
            <v/>
          </cell>
          <cell r="Z307" t="str">
            <v>Late</v>
          </cell>
          <cell r="AC307" t="str">
            <v>X</v>
          </cell>
          <cell r="AD307" t="str">
            <v>Very attractive</v>
          </cell>
          <cell r="AE307" t="str">
            <v>Several specialist bees rely on these</v>
          </cell>
        </row>
        <row r="308">
          <cell r="B308" t="str">
            <v>Solomon’s Seal, Smooth</v>
          </cell>
          <cell r="C308" t="str">
            <v>Polygonatum biflorum</v>
          </cell>
          <cell r="D308" t="str">
            <v>forb</v>
          </cell>
          <cell r="E308" t="str">
            <v>Green/White</v>
          </cell>
          <cell r="F308" t="str">
            <v>Apr - Jul</v>
          </cell>
          <cell r="G308" t="str">
            <v>1’-4’</v>
          </cell>
          <cell r="H308">
            <v>1200</v>
          </cell>
          <cell r="J308" t="str">
            <v>?</v>
          </cell>
          <cell r="K308" t="str">
            <v>?</v>
          </cell>
          <cell r="L308" t="str">
            <v>?</v>
          </cell>
          <cell r="M308" t="str">
            <v>?</v>
          </cell>
          <cell r="N308" t="str">
            <v>?</v>
          </cell>
          <cell r="O308" t="str">
            <v>?</v>
          </cell>
          <cell r="P308" t="str">
            <v>?</v>
          </cell>
          <cell r="Q308" t="str">
            <v>?</v>
          </cell>
          <cell r="V308" t="str">
            <v>no</v>
          </cell>
          <cell r="W308" t="str">
            <v>no</v>
          </cell>
          <cell r="X308" t="str">
            <v>Early</v>
          </cell>
          <cell r="Y308" t="str">
            <v>Mid</v>
          </cell>
          <cell r="Z308" t="str">
            <v/>
          </cell>
          <cell r="AD308" t="str">
            <v>Low attraction</v>
          </cell>
        </row>
        <row r="309">
          <cell r="B309" t="str">
            <v>Solomon's Plume</v>
          </cell>
          <cell r="C309" t="str">
            <v>Smilacina racemosa</v>
          </cell>
          <cell r="D309" t="str">
            <v>forb</v>
          </cell>
          <cell r="E309" t="str">
            <v>White</v>
          </cell>
          <cell r="F309" t="str">
            <v>Apr - Jun</v>
          </cell>
          <cell r="G309" t="str">
            <v xml:space="preserve">24"      </v>
          </cell>
          <cell r="H309">
            <v>400</v>
          </cell>
          <cell r="J309" t="str">
            <v>?</v>
          </cell>
          <cell r="K309" t="str">
            <v>no</v>
          </cell>
          <cell r="L309" t="str">
            <v>X</v>
          </cell>
          <cell r="M309" t="str">
            <v>X</v>
          </cell>
          <cell r="N309" t="str">
            <v>X</v>
          </cell>
          <cell r="O309" t="str">
            <v>X</v>
          </cell>
          <cell r="P309" t="str">
            <v>?</v>
          </cell>
          <cell r="Q309" t="str">
            <v>?</v>
          </cell>
          <cell r="V309" t="str">
            <v>no</v>
          </cell>
          <cell r="W309" t="str">
            <v>no</v>
          </cell>
          <cell r="X309" t="str">
            <v>Early</v>
          </cell>
          <cell r="Y309" t="str">
            <v>Mid</v>
          </cell>
          <cell r="Z309" t="str">
            <v/>
          </cell>
          <cell r="AD309" t="str">
            <v>Low attraction</v>
          </cell>
        </row>
        <row r="310">
          <cell r="B310" t="str">
            <v>Spiderwort, Ohio</v>
          </cell>
          <cell r="C310" t="str">
            <v>Tradescantia ohiensis</v>
          </cell>
          <cell r="D310" t="str">
            <v>forb</v>
          </cell>
          <cell r="E310" t="str">
            <v>Blue</v>
          </cell>
          <cell r="F310" t="str">
            <v>May - Jul</v>
          </cell>
          <cell r="G310" t="str">
            <v xml:space="preserve">36"      </v>
          </cell>
          <cell r="H310">
            <v>8000</v>
          </cell>
          <cell r="J310" t="str">
            <v>no</v>
          </cell>
          <cell r="K310" t="str">
            <v>no</v>
          </cell>
          <cell r="L310" t="str">
            <v>X</v>
          </cell>
          <cell r="M310" t="str">
            <v>X</v>
          </cell>
          <cell r="N310" t="str">
            <v>X</v>
          </cell>
          <cell r="O310" t="str">
            <v>X</v>
          </cell>
          <cell r="P310" t="str">
            <v>no</v>
          </cell>
          <cell r="Q310" t="str">
            <v>no</v>
          </cell>
          <cell r="V310" t="str">
            <v>yes</v>
          </cell>
          <cell r="W310" t="str">
            <v>yes</v>
          </cell>
          <cell r="X310" t="str">
            <v>Early</v>
          </cell>
          <cell r="Y310" t="str">
            <v>Mid</v>
          </cell>
          <cell r="Z310" t="str">
            <v/>
          </cell>
          <cell r="AC310" t="str">
            <v>X</v>
          </cell>
          <cell r="AD310" t="str">
            <v>Very attractive</v>
          </cell>
        </row>
        <row r="311">
          <cell r="B311" t="str">
            <v>Spike Rush, Bluent</v>
          </cell>
          <cell r="C311" t="str">
            <v>Eleocharis obtusa</v>
          </cell>
          <cell r="D311" t="str">
            <v>sedge/rush/grass</v>
          </cell>
          <cell r="E311" t="str">
            <v xml:space="preserve">   </v>
          </cell>
          <cell r="F311" t="str">
            <v xml:space="preserve"> - </v>
          </cell>
          <cell r="G311" t="str">
            <v xml:space="preserve">12"      </v>
          </cell>
          <cell r="H311">
            <v>100000</v>
          </cell>
          <cell r="J311" t="str">
            <v>?</v>
          </cell>
          <cell r="K311" t="str">
            <v>X</v>
          </cell>
          <cell r="L311" t="str">
            <v>X</v>
          </cell>
          <cell r="M311" t="str">
            <v>no</v>
          </cell>
          <cell r="N311" t="str">
            <v>no</v>
          </cell>
          <cell r="O311" t="str">
            <v>no</v>
          </cell>
          <cell r="P311" t="str">
            <v>?</v>
          </cell>
          <cell r="Q311" t="str">
            <v>?</v>
          </cell>
          <cell r="V311" t="str">
            <v>no</v>
          </cell>
          <cell r="W311" t="str">
            <v>no</v>
          </cell>
          <cell r="X311" t="str">
            <v/>
          </cell>
          <cell r="Y311" t="str">
            <v/>
          </cell>
          <cell r="Z311" t="str">
            <v/>
          </cell>
          <cell r="AD311" t="str">
            <v>n/a</v>
          </cell>
        </row>
        <row r="312">
          <cell r="B312" t="str">
            <v>Spike Rush, Blunt</v>
          </cell>
          <cell r="C312" t="str">
            <v>Eleocharis ovata</v>
          </cell>
          <cell r="D312" t="str">
            <v>sedge/rush/grass</v>
          </cell>
          <cell r="E312" t="str">
            <v>Green</v>
          </cell>
          <cell r="F312" t="str">
            <v>May-Sep</v>
          </cell>
          <cell r="G312" t="str">
            <v>1’-2’</v>
          </cell>
          <cell r="H312">
            <v>95000</v>
          </cell>
          <cell r="J312" t="str">
            <v>?</v>
          </cell>
          <cell r="K312" t="str">
            <v>?</v>
          </cell>
          <cell r="L312" t="str">
            <v>?</v>
          </cell>
          <cell r="M312" t="str">
            <v>?</v>
          </cell>
          <cell r="N312" t="str">
            <v>?</v>
          </cell>
          <cell r="O312" t="str">
            <v>?</v>
          </cell>
          <cell r="P312" t="str">
            <v>?</v>
          </cell>
          <cell r="Q312" t="str">
            <v>?</v>
          </cell>
          <cell r="V312" t="str">
            <v>no</v>
          </cell>
          <cell r="W312" t="str">
            <v>no</v>
          </cell>
          <cell r="X312" t="str">
            <v>Early</v>
          </cell>
          <cell r="Y312" t="str">
            <v>Mid</v>
          </cell>
          <cell r="Z312" t="str">
            <v>Late</v>
          </cell>
          <cell r="AD312" t="str">
            <v>n/a</v>
          </cell>
        </row>
        <row r="313">
          <cell r="B313" t="str">
            <v>Spike Rush, Creeping</v>
          </cell>
          <cell r="C313" t="str">
            <v>Eleocharis erythropoda</v>
          </cell>
          <cell r="D313" t="str">
            <v>sedge/rush/grass</v>
          </cell>
          <cell r="F313" t="str">
            <v>?</v>
          </cell>
          <cell r="G313" t="str">
            <v>?</v>
          </cell>
          <cell r="J313" t="str">
            <v>?</v>
          </cell>
          <cell r="K313" t="str">
            <v>?</v>
          </cell>
          <cell r="L313" t="str">
            <v>?</v>
          </cell>
          <cell r="M313" t="str">
            <v>?</v>
          </cell>
          <cell r="N313" t="str">
            <v>?</v>
          </cell>
          <cell r="O313" t="str">
            <v>?</v>
          </cell>
          <cell r="P313" t="str">
            <v>?</v>
          </cell>
          <cell r="Q313" t="str">
            <v>?</v>
          </cell>
          <cell r="V313" t="str">
            <v>no</v>
          </cell>
          <cell r="W313" t="str">
            <v>no</v>
          </cell>
          <cell r="X313" t="str">
            <v/>
          </cell>
          <cell r="Y313" t="str">
            <v/>
          </cell>
          <cell r="Z313" t="str">
            <v/>
          </cell>
          <cell r="AD313" t="str">
            <v>n/a</v>
          </cell>
        </row>
        <row r="314">
          <cell r="B314" t="str">
            <v>Spike Rush, Great</v>
          </cell>
          <cell r="C314" t="str">
            <v>Eleocharis palustris</v>
          </cell>
          <cell r="D314" t="str">
            <v>sedge/rush/grass</v>
          </cell>
          <cell r="E314" t="str">
            <v xml:space="preserve">   </v>
          </cell>
          <cell r="F314" t="str">
            <v xml:space="preserve"> - </v>
          </cell>
          <cell r="G314" t="str">
            <v xml:space="preserve">12"      </v>
          </cell>
          <cell r="H314">
            <v>51000</v>
          </cell>
          <cell r="J314" t="str">
            <v>?</v>
          </cell>
          <cell r="K314" t="str">
            <v>X</v>
          </cell>
          <cell r="L314" t="str">
            <v>X</v>
          </cell>
          <cell r="M314" t="str">
            <v>no</v>
          </cell>
          <cell r="N314" t="str">
            <v>no</v>
          </cell>
          <cell r="O314" t="str">
            <v>no</v>
          </cell>
          <cell r="P314" t="str">
            <v>?</v>
          </cell>
          <cell r="Q314" t="str">
            <v>?</v>
          </cell>
          <cell r="V314" t="str">
            <v>no</v>
          </cell>
          <cell r="W314" t="str">
            <v>no</v>
          </cell>
          <cell r="X314" t="str">
            <v/>
          </cell>
          <cell r="Y314" t="str">
            <v/>
          </cell>
          <cell r="Z314" t="str">
            <v/>
          </cell>
          <cell r="AD314" t="str">
            <v>n/a</v>
          </cell>
        </row>
        <row r="315">
          <cell r="B315" t="str">
            <v>Spurge, Flowering</v>
          </cell>
          <cell r="C315" t="str">
            <v>Euphorbia corollata</v>
          </cell>
          <cell r="D315" t="str">
            <v>forb</v>
          </cell>
          <cell r="E315" t="str">
            <v>White</v>
          </cell>
          <cell r="F315" t="str">
            <v>May - Oct</v>
          </cell>
          <cell r="G315" t="str">
            <v xml:space="preserve">36"      </v>
          </cell>
          <cell r="H315">
            <v>8000</v>
          </cell>
          <cell r="J315" t="str">
            <v>no</v>
          </cell>
          <cell r="K315" t="str">
            <v>no</v>
          </cell>
          <cell r="L315" t="str">
            <v>no</v>
          </cell>
          <cell r="M315" t="str">
            <v>X</v>
          </cell>
          <cell r="N315" t="str">
            <v>X</v>
          </cell>
          <cell r="O315" t="str">
            <v>X</v>
          </cell>
          <cell r="P315" t="str">
            <v>no</v>
          </cell>
          <cell r="Q315" t="str">
            <v>no</v>
          </cell>
          <cell r="V315" t="str">
            <v>yes</v>
          </cell>
          <cell r="W315" t="str">
            <v>no</v>
          </cell>
          <cell r="X315" t="str">
            <v>Early</v>
          </cell>
          <cell r="Y315" t="str">
            <v>Mid</v>
          </cell>
          <cell r="Z315" t="str">
            <v>Late</v>
          </cell>
          <cell r="AD315" t="str">
            <v>Low attraction</v>
          </cell>
          <cell r="AE315" t="str">
            <v>Attractive to flies and to bees</v>
          </cell>
        </row>
        <row r="316">
          <cell r="B316" t="str">
            <v>St. John’s Wort, Marsh</v>
          </cell>
          <cell r="C316" t="str">
            <v>Triadenum virginicum</v>
          </cell>
          <cell r="D316" t="str">
            <v>forb</v>
          </cell>
          <cell r="E316" t="str">
            <v>Pink</v>
          </cell>
          <cell r="F316" t="str">
            <v>Jul-Sep</v>
          </cell>
          <cell r="G316" t="str">
            <v>1’-2’</v>
          </cell>
          <cell r="H316">
            <v>230000</v>
          </cell>
          <cell r="J316" t="str">
            <v>?</v>
          </cell>
          <cell r="K316" t="str">
            <v>?</v>
          </cell>
          <cell r="L316" t="str">
            <v>?</v>
          </cell>
          <cell r="M316" t="str">
            <v>?</v>
          </cell>
          <cell r="N316" t="str">
            <v>?</v>
          </cell>
          <cell r="O316" t="str">
            <v>?</v>
          </cell>
          <cell r="P316" t="str">
            <v>?</v>
          </cell>
          <cell r="Q316" t="str">
            <v>?</v>
          </cell>
          <cell r="V316" t="str">
            <v>no</v>
          </cell>
          <cell r="W316" t="str">
            <v>no</v>
          </cell>
          <cell r="X316" t="str">
            <v/>
          </cell>
          <cell r="Y316" t="str">
            <v>Mid</v>
          </cell>
          <cell r="Z316" t="str">
            <v>Late</v>
          </cell>
          <cell r="AD316" t="str">
            <v>unknown</v>
          </cell>
        </row>
        <row r="317">
          <cell r="B317" t="str">
            <v>St. John's Wort, Great</v>
          </cell>
          <cell r="C317" t="str">
            <v>Hypericum pyramidatum</v>
          </cell>
          <cell r="D317" t="str">
            <v>forb</v>
          </cell>
          <cell r="E317" t="str">
            <v>Yellow</v>
          </cell>
          <cell r="F317" t="str">
            <v>Jul - Aug</v>
          </cell>
          <cell r="G317" t="str">
            <v xml:space="preserve">72"      </v>
          </cell>
          <cell r="H317">
            <v>190000</v>
          </cell>
          <cell r="J317" t="str">
            <v>no</v>
          </cell>
          <cell r="K317" t="str">
            <v>no</v>
          </cell>
          <cell r="L317" t="str">
            <v>X</v>
          </cell>
          <cell r="M317" t="str">
            <v>X</v>
          </cell>
          <cell r="N317" t="str">
            <v>no</v>
          </cell>
          <cell r="O317" t="str">
            <v>no</v>
          </cell>
          <cell r="P317" t="str">
            <v>no</v>
          </cell>
          <cell r="Q317" t="str">
            <v>no</v>
          </cell>
          <cell r="V317" t="str">
            <v>yes</v>
          </cell>
          <cell r="W317" t="str">
            <v>yes</v>
          </cell>
          <cell r="X317" t="str">
            <v/>
          </cell>
          <cell r="Y317" t="str">
            <v>Mid</v>
          </cell>
          <cell r="Z317" t="str">
            <v>Late</v>
          </cell>
          <cell r="AD317" t="str">
            <v>Low attraction</v>
          </cell>
        </row>
        <row r="318">
          <cell r="B318" t="str">
            <v>St. John's Wort, Kalm</v>
          </cell>
          <cell r="C318" t="str">
            <v>Hypericum kalmianum</v>
          </cell>
          <cell r="D318" t="str">
            <v>forb</v>
          </cell>
          <cell r="E318" t="str">
            <v>Yellow</v>
          </cell>
          <cell r="F318" t="str">
            <v>Jun - Aug</v>
          </cell>
          <cell r="G318" t="str">
            <v xml:space="preserve">36"      </v>
          </cell>
          <cell r="H318">
            <v>120000</v>
          </cell>
          <cell r="J318" t="str">
            <v>no</v>
          </cell>
          <cell r="K318" t="str">
            <v>X</v>
          </cell>
          <cell r="L318" t="str">
            <v>X</v>
          </cell>
          <cell r="M318" t="str">
            <v>X</v>
          </cell>
          <cell r="N318" t="str">
            <v>no</v>
          </cell>
          <cell r="O318" t="str">
            <v>no</v>
          </cell>
          <cell r="P318" t="str">
            <v>no</v>
          </cell>
          <cell r="Q318" t="str">
            <v>no</v>
          </cell>
          <cell r="V318" t="str">
            <v>yes</v>
          </cell>
          <cell r="W318" t="str">
            <v>no</v>
          </cell>
          <cell r="X318" t="str">
            <v/>
          </cell>
          <cell r="Y318" t="str">
            <v>Mid</v>
          </cell>
          <cell r="Z318" t="str">
            <v>Late</v>
          </cell>
          <cell r="AD318" t="str">
            <v>unknown</v>
          </cell>
        </row>
        <row r="319">
          <cell r="B319" t="str">
            <v>Stonecrop, Ditch</v>
          </cell>
          <cell r="C319" t="str">
            <v>Penthorum sedoides</v>
          </cell>
          <cell r="D319" t="str">
            <v>forb</v>
          </cell>
          <cell r="E319" t="str">
            <v>Green</v>
          </cell>
          <cell r="F319" t="str">
            <v>Jun - Oct</v>
          </cell>
          <cell r="G319" t="str">
            <v xml:space="preserve">24"      </v>
          </cell>
          <cell r="H319">
            <v>1300000</v>
          </cell>
          <cell r="J319" t="str">
            <v>X</v>
          </cell>
          <cell r="K319" t="str">
            <v>X</v>
          </cell>
          <cell r="L319" t="str">
            <v>X</v>
          </cell>
          <cell r="M319" t="str">
            <v>no</v>
          </cell>
          <cell r="N319" t="str">
            <v>no</v>
          </cell>
          <cell r="O319" t="str">
            <v>no</v>
          </cell>
          <cell r="P319" t="str">
            <v>no</v>
          </cell>
          <cell r="Q319" t="str">
            <v>no</v>
          </cell>
          <cell r="V319" t="str">
            <v>yes</v>
          </cell>
          <cell r="W319" t="str">
            <v>no</v>
          </cell>
          <cell r="X319" t="str">
            <v/>
          </cell>
          <cell r="Y319" t="str">
            <v>Mid</v>
          </cell>
          <cell r="Z319" t="str">
            <v>Late</v>
          </cell>
          <cell r="AC319" t="str">
            <v>X</v>
          </cell>
          <cell r="AD319" t="str">
            <v>unknown, likely attractive</v>
          </cell>
        </row>
        <row r="320">
          <cell r="B320" t="str">
            <v>Stonecrop, Wild</v>
          </cell>
          <cell r="C320" t="str">
            <v>Sedum ternatum</v>
          </cell>
          <cell r="D320" t="str">
            <v>forb</v>
          </cell>
          <cell r="E320" t="str">
            <v>White</v>
          </cell>
          <cell r="F320" t="str">
            <v>Apr - Jun</v>
          </cell>
          <cell r="G320" t="str">
            <v xml:space="preserve">4"      </v>
          </cell>
          <cell r="H320">
            <v>0</v>
          </cell>
          <cell r="J320" t="str">
            <v>?</v>
          </cell>
          <cell r="K320" t="str">
            <v>no</v>
          </cell>
          <cell r="L320" t="str">
            <v>no</v>
          </cell>
          <cell r="M320" t="str">
            <v>X</v>
          </cell>
          <cell r="N320" t="str">
            <v>X</v>
          </cell>
          <cell r="O320" t="str">
            <v>no</v>
          </cell>
          <cell r="P320" t="str">
            <v>?</v>
          </cell>
          <cell r="Q320" t="str">
            <v>?</v>
          </cell>
          <cell r="V320" t="str">
            <v>no</v>
          </cell>
          <cell r="W320" t="str">
            <v>no</v>
          </cell>
          <cell r="X320" t="str">
            <v>Early</v>
          </cell>
          <cell r="Y320" t="str">
            <v>Mid</v>
          </cell>
          <cell r="Z320" t="str">
            <v/>
          </cell>
          <cell r="AC320" t="str">
            <v>X</v>
          </cell>
          <cell r="AD320" t="str">
            <v>Moderately attractive</v>
          </cell>
        </row>
        <row r="321">
          <cell r="B321" t="str">
            <v>Sunflower, Downy</v>
          </cell>
          <cell r="C321" t="str">
            <v>Helianthus mollis</v>
          </cell>
          <cell r="D321" t="str">
            <v>forb</v>
          </cell>
          <cell r="E321" t="str">
            <v>Yellow</v>
          </cell>
          <cell r="F321" t="str">
            <v>Aug - Sep</v>
          </cell>
          <cell r="G321" t="str">
            <v xml:space="preserve">60"      </v>
          </cell>
          <cell r="H321">
            <v>7000</v>
          </cell>
          <cell r="J321" t="str">
            <v>no</v>
          </cell>
          <cell r="K321" t="str">
            <v>no</v>
          </cell>
          <cell r="L321" t="str">
            <v>X</v>
          </cell>
          <cell r="M321" t="str">
            <v>X</v>
          </cell>
          <cell r="N321" t="str">
            <v>X</v>
          </cell>
          <cell r="O321" t="str">
            <v>no</v>
          </cell>
          <cell r="P321" t="str">
            <v>no</v>
          </cell>
          <cell r="Q321" t="str">
            <v>no</v>
          </cell>
          <cell r="V321" t="str">
            <v>yes</v>
          </cell>
          <cell r="W321" t="str">
            <v>yes</v>
          </cell>
          <cell r="X321" t="str">
            <v/>
          </cell>
          <cell r="Z321" t="str">
            <v>Late</v>
          </cell>
          <cell r="AC321" t="str">
            <v>X</v>
          </cell>
          <cell r="AD321" t="str">
            <v>Very attractive</v>
          </cell>
          <cell r="AE321" t="str">
            <v>Several specialist bees rely on these</v>
          </cell>
        </row>
        <row r="322">
          <cell r="B322" t="str">
            <v>Sunflower, Early</v>
          </cell>
          <cell r="C322" t="str">
            <v>Heliopsis helianthoides</v>
          </cell>
          <cell r="D322" t="str">
            <v>forb</v>
          </cell>
          <cell r="E322" t="str">
            <v>Yellow</v>
          </cell>
          <cell r="F322" t="str">
            <v>Jun - Sep</v>
          </cell>
          <cell r="G322" t="str">
            <v xml:space="preserve">60"      </v>
          </cell>
          <cell r="H322">
            <v>6300</v>
          </cell>
          <cell r="J322" t="str">
            <v>no</v>
          </cell>
          <cell r="K322" t="str">
            <v>no</v>
          </cell>
          <cell r="L322" t="str">
            <v>X</v>
          </cell>
          <cell r="M322" t="str">
            <v>X</v>
          </cell>
          <cell r="N322" t="str">
            <v>X</v>
          </cell>
          <cell r="O322" t="str">
            <v>no</v>
          </cell>
          <cell r="P322" t="str">
            <v>no</v>
          </cell>
          <cell r="Q322" t="str">
            <v>no</v>
          </cell>
          <cell r="V322" t="str">
            <v>no</v>
          </cell>
          <cell r="W322" t="str">
            <v>no</v>
          </cell>
          <cell r="X322" t="str">
            <v>Early</v>
          </cell>
          <cell r="Y322" t="str">
            <v>Mid</v>
          </cell>
          <cell r="Z322" t="str">
            <v>Late</v>
          </cell>
          <cell r="AC322" t="str">
            <v>X</v>
          </cell>
          <cell r="AD322" t="str">
            <v>Moderately attractive</v>
          </cell>
        </row>
        <row r="323">
          <cell r="B323" t="str">
            <v>Sunflower, Pale-leaved</v>
          </cell>
          <cell r="C323" t="str">
            <v>Helianthus strumosus</v>
          </cell>
          <cell r="D323" t="str">
            <v>forb</v>
          </cell>
          <cell r="E323" t="str">
            <v>Yellow</v>
          </cell>
          <cell r="F323" t="str">
            <v>Jul - Oct</v>
          </cell>
          <cell r="G323" t="str">
            <v xml:space="preserve">36"      </v>
          </cell>
          <cell r="H323">
            <v>4200</v>
          </cell>
          <cell r="J323" t="str">
            <v>?</v>
          </cell>
          <cell r="K323" t="str">
            <v>no</v>
          </cell>
          <cell r="L323" t="str">
            <v>X</v>
          </cell>
          <cell r="M323" t="str">
            <v>X</v>
          </cell>
          <cell r="N323" t="str">
            <v>X</v>
          </cell>
          <cell r="O323" t="str">
            <v>no</v>
          </cell>
          <cell r="P323" t="str">
            <v>?</v>
          </cell>
          <cell r="Q323" t="str">
            <v>?</v>
          </cell>
          <cell r="V323" t="str">
            <v>no</v>
          </cell>
          <cell r="W323" t="str">
            <v>no</v>
          </cell>
          <cell r="X323" t="str">
            <v/>
          </cell>
          <cell r="Y323" t="str">
            <v>Mid</v>
          </cell>
          <cell r="Z323" t="str">
            <v>Late</v>
          </cell>
          <cell r="AC323" t="str">
            <v>X</v>
          </cell>
          <cell r="AD323" t="str">
            <v>Very attractive</v>
          </cell>
          <cell r="AE323" t="str">
            <v>Several specialist bees rely on these</v>
          </cell>
        </row>
        <row r="324">
          <cell r="B324" t="str">
            <v>Sunflower, Prairie</v>
          </cell>
          <cell r="C324" t="str">
            <v>Helianthus pauciflorus</v>
          </cell>
          <cell r="D324" t="str">
            <v>forb</v>
          </cell>
          <cell r="E324" t="str">
            <v>Yellow</v>
          </cell>
          <cell r="F324" t="str">
            <v>Jul - Oct</v>
          </cell>
          <cell r="G324" t="str">
            <v>3’-5’</v>
          </cell>
          <cell r="H324">
            <v>15625</v>
          </cell>
          <cell r="J324" t="str">
            <v>?</v>
          </cell>
          <cell r="K324" t="str">
            <v>?</v>
          </cell>
          <cell r="L324" t="str">
            <v>?</v>
          </cell>
          <cell r="M324" t="str">
            <v>?</v>
          </cell>
          <cell r="N324" t="str">
            <v>?</v>
          </cell>
          <cell r="O324" t="str">
            <v>?</v>
          </cell>
          <cell r="P324" t="str">
            <v>?</v>
          </cell>
          <cell r="Q324" t="str">
            <v>?</v>
          </cell>
          <cell r="V324" t="str">
            <v>no</v>
          </cell>
          <cell r="W324" t="str">
            <v>no</v>
          </cell>
          <cell r="X324" t="str">
            <v/>
          </cell>
          <cell r="Y324" t="str">
            <v>Mid</v>
          </cell>
          <cell r="Z324" t="str">
            <v>Late</v>
          </cell>
          <cell r="AC324" t="str">
            <v>X</v>
          </cell>
          <cell r="AD324" t="str">
            <v>Very attractive</v>
          </cell>
          <cell r="AE324" t="str">
            <v>Several specialist bees rely on these</v>
          </cell>
        </row>
        <row r="325">
          <cell r="B325" t="str">
            <v>Sunflower, Saw-tooth</v>
          </cell>
          <cell r="C325" t="str">
            <v>Helianthus grosseserratus</v>
          </cell>
          <cell r="D325" t="str">
            <v>forb</v>
          </cell>
          <cell r="E325" t="str">
            <v>Yellow</v>
          </cell>
          <cell r="F325" t="str">
            <v>Aug - Oct</v>
          </cell>
          <cell r="G325" t="str">
            <v xml:space="preserve">96"      </v>
          </cell>
          <cell r="H325">
            <v>15000</v>
          </cell>
          <cell r="J325" t="str">
            <v>X</v>
          </cell>
          <cell r="K325" t="str">
            <v>X</v>
          </cell>
          <cell r="L325" t="str">
            <v>X</v>
          </cell>
          <cell r="M325" t="str">
            <v>X</v>
          </cell>
          <cell r="N325" t="str">
            <v>X</v>
          </cell>
          <cell r="O325" t="str">
            <v>no</v>
          </cell>
          <cell r="P325" t="str">
            <v>X</v>
          </cell>
          <cell r="Q325" t="str">
            <v>X</v>
          </cell>
          <cell r="V325" t="str">
            <v>yes</v>
          </cell>
          <cell r="W325" t="str">
            <v>yes</v>
          </cell>
          <cell r="X325" t="str">
            <v/>
          </cell>
          <cell r="Z325" t="str">
            <v>Late</v>
          </cell>
          <cell r="AC325" t="str">
            <v>X</v>
          </cell>
          <cell r="AD325" t="str">
            <v>Very attractive</v>
          </cell>
          <cell r="AE325" t="str">
            <v>Several specialist bees rely on these</v>
          </cell>
        </row>
        <row r="326">
          <cell r="B326" t="str">
            <v>Sunflower, Showy</v>
          </cell>
          <cell r="C326" t="str">
            <v>Helianthus rigidus</v>
          </cell>
          <cell r="D326" t="str">
            <v>forb</v>
          </cell>
          <cell r="E326" t="str">
            <v>Yellow</v>
          </cell>
          <cell r="F326" t="str">
            <v>Aug - Sep</v>
          </cell>
          <cell r="G326" t="str">
            <v>48"</v>
          </cell>
          <cell r="J326" t="str">
            <v>no</v>
          </cell>
          <cell r="K326" t="str">
            <v>no</v>
          </cell>
          <cell r="L326" t="str">
            <v>no</v>
          </cell>
          <cell r="M326" t="str">
            <v>X</v>
          </cell>
          <cell r="N326" t="str">
            <v>X</v>
          </cell>
          <cell r="O326" t="str">
            <v>X</v>
          </cell>
          <cell r="P326" t="str">
            <v>no</v>
          </cell>
          <cell r="Q326" t="str">
            <v>no</v>
          </cell>
          <cell r="V326" t="str">
            <v>yes</v>
          </cell>
          <cell r="W326" t="str">
            <v>no</v>
          </cell>
          <cell r="X326" t="str">
            <v/>
          </cell>
          <cell r="Z326" t="str">
            <v>Late</v>
          </cell>
          <cell r="AC326" t="str">
            <v>X</v>
          </cell>
          <cell r="AD326" t="str">
            <v>Very attractive</v>
          </cell>
          <cell r="AE326" t="str">
            <v>Several specialist bees rely on these</v>
          </cell>
        </row>
        <row r="327">
          <cell r="B327" t="str">
            <v>Sunflower, Tall</v>
          </cell>
          <cell r="C327" t="str">
            <v>Helianthus giganteus</v>
          </cell>
          <cell r="D327" t="str">
            <v>forb</v>
          </cell>
          <cell r="E327" t="str">
            <v>Yellow</v>
          </cell>
          <cell r="F327" t="str">
            <v>Jul - Sep</v>
          </cell>
          <cell r="G327" t="str">
            <v xml:space="preserve">96"      </v>
          </cell>
          <cell r="H327">
            <v>10000</v>
          </cell>
          <cell r="J327" t="str">
            <v>no</v>
          </cell>
          <cell r="K327" t="str">
            <v>X</v>
          </cell>
          <cell r="L327" t="str">
            <v>X</v>
          </cell>
          <cell r="M327" t="str">
            <v>no</v>
          </cell>
          <cell r="N327" t="str">
            <v>no</v>
          </cell>
          <cell r="O327" t="str">
            <v>no</v>
          </cell>
          <cell r="P327" t="str">
            <v>no</v>
          </cell>
          <cell r="Q327" t="str">
            <v>no</v>
          </cell>
          <cell r="V327" t="str">
            <v>yes</v>
          </cell>
          <cell r="W327" t="str">
            <v>no</v>
          </cell>
          <cell r="X327" t="str">
            <v/>
          </cell>
          <cell r="Y327" t="str">
            <v>Mid</v>
          </cell>
          <cell r="Z327" t="str">
            <v>Late</v>
          </cell>
          <cell r="AC327" t="str">
            <v>X</v>
          </cell>
          <cell r="AD327" t="str">
            <v>Very attractive</v>
          </cell>
          <cell r="AE327" t="str">
            <v>Several specialist bees rely on these</v>
          </cell>
        </row>
        <row r="328">
          <cell r="B328" t="str">
            <v>Sunflower, Western</v>
          </cell>
          <cell r="C328" t="str">
            <v>Helianthus occidentalis</v>
          </cell>
          <cell r="D328" t="str">
            <v>forb</v>
          </cell>
          <cell r="E328" t="str">
            <v>Yellow</v>
          </cell>
          <cell r="F328" t="str">
            <v>Jul - Sep</v>
          </cell>
          <cell r="G328" t="str">
            <v xml:space="preserve">36"      </v>
          </cell>
          <cell r="H328">
            <v>14000</v>
          </cell>
          <cell r="J328" t="str">
            <v>no</v>
          </cell>
          <cell r="K328" t="str">
            <v>no</v>
          </cell>
          <cell r="L328" t="str">
            <v>no</v>
          </cell>
          <cell r="M328" t="str">
            <v>X</v>
          </cell>
          <cell r="N328" t="str">
            <v>X</v>
          </cell>
          <cell r="O328" t="str">
            <v>X</v>
          </cell>
          <cell r="P328" t="str">
            <v>no</v>
          </cell>
          <cell r="Q328" t="str">
            <v>no</v>
          </cell>
          <cell r="V328" t="str">
            <v>yes</v>
          </cell>
          <cell r="W328" t="str">
            <v>yes</v>
          </cell>
          <cell r="X328" t="str">
            <v/>
          </cell>
          <cell r="Y328" t="str">
            <v>Mid</v>
          </cell>
          <cell r="Z328" t="str">
            <v>Late</v>
          </cell>
          <cell r="AC328" t="str">
            <v>X</v>
          </cell>
          <cell r="AD328" t="str">
            <v>Very attractive</v>
          </cell>
          <cell r="AE328" t="str">
            <v>Several specialist bees rely on these</v>
          </cell>
        </row>
        <row r="329">
          <cell r="B329" t="str">
            <v>Sunflower, Woodland</v>
          </cell>
          <cell r="C329" t="str">
            <v>Helianthus divaricatus</v>
          </cell>
          <cell r="D329" t="str">
            <v>forb</v>
          </cell>
          <cell r="E329" t="str">
            <v>Yellow</v>
          </cell>
          <cell r="F329" t="str">
            <v>Jul - Sep</v>
          </cell>
          <cell r="G329" t="str">
            <v xml:space="preserve">48"      </v>
          </cell>
          <cell r="H329">
            <v>4800</v>
          </cell>
          <cell r="J329" t="str">
            <v>?</v>
          </cell>
          <cell r="K329" t="str">
            <v>no</v>
          </cell>
          <cell r="L329" t="str">
            <v>no</v>
          </cell>
          <cell r="M329" t="str">
            <v>X</v>
          </cell>
          <cell r="N329" t="str">
            <v>X</v>
          </cell>
          <cell r="O329" t="str">
            <v>X</v>
          </cell>
          <cell r="P329" t="str">
            <v>?</v>
          </cell>
          <cell r="Q329" t="str">
            <v>?</v>
          </cell>
          <cell r="V329" t="str">
            <v>no</v>
          </cell>
          <cell r="W329" t="str">
            <v>no</v>
          </cell>
          <cell r="X329" t="str">
            <v/>
          </cell>
          <cell r="Y329" t="str">
            <v>Mid</v>
          </cell>
          <cell r="Z329" t="str">
            <v>Late</v>
          </cell>
          <cell r="AC329" t="str">
            <v>X</v>
          </cell>
          <cell r="AD329" t="str">
            <v>Very attractive</v>
          </cell>
          <cell r="AE329" t="str">
            <v>Several specialist bees rely on these</v>
          </cell>
        </row>
        <row r="330">
          <cell r="B330" t="str">
            <v>Sweet Flag</v>
          </cell>
          <cell r="C330" t="str">
            <v>Acorus calamus</v>
          </cell>
          <cell r="D330" t="str">
            <v>forb</v>
          </cell>
          <cell r="E330" t="str">
            <v>Green</v>
          </cell>
          <cell r="F330" t="str">
            <v>May - Jun</v>
          </cell>
          <cell r="G330" t="str">
            <v xml:space="preserve">24"      </v>
          </cell>
          <cell r="H330">
            <v>6600</v>
          </cell>
          <cell r="J330" t="str">
            <v>no</v>
          </cell>
          <cell r="K330" t="str">
            <v>X</v>
          </cell>
          <cell r="L330" t="str">
            <v>X</v>
          </cell>
          <cell r="M330" t="str">
            <v>no</v>
          </cell>
          <cell r="N330" t="str">
            <v>no</v>
          </cell>
          <cell r="O330" t="str">
            <v>no</v>
          </cell>
          <cell r="P330" t="str">
            <v>no</v>
          </cell>
          <cell r="Q330" t="str">
            <v>no</v>
          </cell>
          <cell r="V330" t="str">
            <v>yes</v>
          </cell>
          <cell r="W330" t="str">
            <v>no</v>
          </cell>
          <cell r="X330" t="str">
            <v>Early</v>
          </cell>
          <cell r="Y330" t="str">
            <v>Mid</v>
          </cell>
          <cell r="Z330" t="str">
            <v/>
          </cell>
          <cell r="AD330" t="str">
            <v>unknown</v>
          </cell>
        </row>
        <row r="331">
          <cell r="B331" t="str">
            <v>Thimbleweed</v>
          </cell>
          <cell r="C331" t="str">
            <v>Anemone cylindrica</v>
          </cell>
          <cell r="D331" t="str">
            <v>forb</v>
          </cell>
          <cell r="E331" t="str">
            <v>White</v>
          </cell>
          <cell r="F331" t="str">
            <v>May - Aug</v>
          </cell>
          <cell r="G331" t="str">
            <v xml:space="preserve">24"      </v>
          </cell>
          <cell r="H331">
            <v>26000</v>
          </cell>
          <cell r="J331" t="str">
            <v>no</v>
          </cell>
          <cell r="K331" t="str">
            <v>no</v>
          </cell>
          <cell r="L331" t="str">
            <v>no</v>
          </cell>
          <cell r="M331" t="str">
            <v>X</v>
          </cell>
          <cell r="N331" t="str">
            <v>X</v>
          </cell>
          <cell r="O331" t="str">
            <v>X</v>
          </cell>
          <cell r="P331" t="str">
            <v>no</v>
          </cell>
          <cell r="Q331" t="str">
            <v>no</v>
          </cell>
          <cell r="V331" t="str">
            <v>yes</v>
          </cell>
          <cell r="W331" t="str">
            <v>no</v>
          </cell>
          <cell r="X331" t="str">
            <v>Early</v>
          </cell>
          <cell r="Y331" t="str">
            <v>Mid</v>
          </cell>
          <cell r="Z331" t="str">
            <v>Late</v>
          </cell>
          <cell r="AD331" t="str">
            <v>unknown</v>
          </cell>
        </row>
        <row r="332">
          <cell r="B332" t="str">
            <v>Thimbleweed, Tall</v>
          </cell>
          <cell r="C332" t="str">
            <v>Anemone virginiana</v>
          </cell>
          <cell r="D332" t="str">
            <v>forb</v>
          </cell>
          <cell r="E332" t="str">
            <v>White</v>
          </cell>
          <cell r="F332" t="str">
            <v>Jun - Aug</v>
          </cell>
          <cell r="G332" t="str">
            <v xml:space="preserve">36"      </v>
          </cell>
          <cell r="H332">
            <v>28000</v>
          </cell>
          <cell r="J332" t="str">
            <v>no</v>
          </cell>
          <cell r="K332" t="str">
            <v>no</v>
          </cell>
          <cell r="L332" t="str">
            <v>no</v>
          </cell>
          <cell r="M332" t="str">
            <v>X</v>
          </cell>
          <cell r="N332" t="str">
            <v>X</v>
          </cell>
          <cell r="O332" t="str">
            <v>no</v>
          </cell>
          <cell r="P332" t="str">
            <v>no</v>
          </cell>
          <cell r="Q332" t="str">
            <v>no</v>
          </cell>
          <cell r="V332" t="str">
            <v>no</v>
          </cell>
          <cell r="W332" t="str">
            <v>no</v>
          </cell>
          <cell r="X332" t="str">
            <v>Early</v>
          </cell>
          <cell r="Y332" t="str">
            <v>Mid</v>
          </cell>
          <cell r="Z332" t="str">
            <v>Late</v>
          </cell>
          <cell r="AD332" t="str">
            <v>Low attraction</v>
          </cell>
        </row>
        <row r="333">
          <cell r="B333" t="str">
            <v>Tick Trefoil, Hoary</v>
          </cell>
          <cell r="C333" t="str">
            <v>Desmodium canescens</v>
          </cell>
          <cell r="D333" t="str">
            <v>legume</v>
          </cell>
          <cell r="E333" t="str">
            <v>Purple</v>
          </cell>
          <cell r="F333" t="str">
            <v>Jul - Sep</v>
          </cell>
          <cell r="G333" t="str">
            <v xml:space="preserve">48"      </v>
          </cell>
          <cell r="H333">
            <v>2800</v>
          </cell>
          <cell r="J333" t="str">
            <v>no</v>
          </cell>
          <cell r="K333" t="str">
            <v>no</v>
          </cell>
          <cell r="L333" t="str">
            <v>no</v>
          </cell>
          <cell r="M333" t="str">
            <v>X</v>
          </cell>
          <cell r="N333" t="str">
            <v>X</v>
          </cell>
          <cell r="O333" t="str">
            <v>X</v>
          </cell>
          <cell r="P333" t="str">
            <v>no</v>
          </cell>
          <cell r="Q333" t="str">
            <v>no</v>
          </cell>
          <cell r="V333" t="str">
            <v>yes</v>
          </cell>
          <cell r="W333" t="str">
            <v>yes</v>
          </cell>
          <cell r="X333" t="str">
            <v/>
          </cell>
          <cell r="Y333" t="str">
            <v>Mid</v>
          </cell>
          <cell r="Z333" t="str">
            <v>Late</v>
          </cell>
          <cell r="AD333" t="str">
            <v>Low attraction</v>
          </cell>
        </row>
        <row r="334">
          <cell r="B334" t="str">
            <v>Tick Trefoil, Illinois</v>
          </cell>
          <cell r="C334" t="str">
            <v>Desmodium illinoense</v>
          </cell>
          <cell r="D334" t="str">
            <v>legume</v>
          </cell>
          <cell r="E334" t="str">
            <v>Purple</v>
          </cell>
          <cell r="F334" t="str">
            <v>Jul - Sep</v>
          </cell>
          <cell r="G334" t="str">
            <v>3'-6'</v>
          </cell>
          <cell r="H334">
            <v>4300</v>
          </cell>
          <cell r="J334" t="str">
            <v>no</v>
          </cell>
          <cell r="K334" t="str">
            <v>no</v>
          </cell>
          <cell r="L334" t="str">
            <v>no</v>
          </cell>
          <cell r="M334" t="str">
            <v>X</v>
          </cell>
          <cell r="N334" t="str">
            <v>X</v>
          </cell>
          <cell r="O334" t="str">
            <v>X</v>
          </cell>
          <cell r="P334" t="str">
            <v>no</v>
          </cell>
          <cell r="Q334" t="str">
            <v>no</v>
          </cell>
          <cell r="V334" t="str">
            <v>yes</v>
          </cell>
          <cell r="W334" t="str">
            <v>yes</v>
          </cell>
          <cell r="X334" t="str">
            <v/>
          </cell>
          <cell r="Y334" t="str">
            <v>Mid</v>
          </cell>
          <cell r="Z334" t="str">
            <v>Late</v>
          </cell>
          <cell r="AD334" t="str">
            <v>Low attraction</v>
          </cell>
        </row>
        <row r="335">
          <cell r="B335" t="str">
            <v>Tick Trefoil, Sessile-leaf</v>
          </cell>
          <cell r="C335" t="str">
            <v>Desmodium sessilifolium</v>
          </cell>
          <cell r="D335" t="str">
            <v>legume</v>
          </cell>
          <cell r="E335" t="str">
            <v>Purple</v>
          </cell>
          <cell r="F335" t="str">
            <v>Jul - Sep</v>
          </cell>
          <cell r="G335" t="str">
            <v xml:space="preserve">48"      </v>
          </cell>
          <cell r="H335">
            <v>5000</v>
          </cell>
          <cell r="J335" t="str">
            <v>no</v>
          </cell>
          <cell r="K335" t="str">
            <v>no</v>
          </cell>
          <cell r="L335" t="str">
            <v>no</v>
          </cell>
          <cell r="M335" t="str">
            <v>no</v>
          </cell>
          <cell r="N335" t="str">
            <v>X</v>
          </cell>
          <cell r="O335" t="str">
            <v>X</v>
          </cell>
          <cell r="P335" t="str">
            <v>no</v>
          </cell>
          <cell r="Q335" t="str">
            <v>no</v>
          </cell>
          <cell r="V335" t="str">
            <v>yes</v>
          </cell>
          <cell r="W335" t="str">
            <v>no</v>
          </cell>
          <cell r="X335" t="str">
            <v/>
          </cell>
          <cell r="Y335" t="str">
            <v>Mid</v>
          </cell>
          <cell r="Z335" t="str">
            <v>Late</v>
          </cell>
          <cell r="AD335" t="str">
            <v>Low attraction</v>
          </cell>
        </row>
        <row r="336">
          <cell r="B336" t="str">
            <v>Tick Trefoil, Showy</v>
          </cell>
          <cell r="C336" t="str">
            <v>Desmodium canadense</v>
          </cell>
          <cell r="D336" t="str">
            <v>legume</v>
          </cell>
          <cell r="E336" t="str">
            <v>Purple</v>
          </cell>
          <cell r="F336" t="str">
            <v>Jun - Sep</v>
          </cell>
          <cell r="G336" t="str">
            <v xml:space="preserve">60"      </v>
          </cell>
          <cell r="H336">
            <v>5500</v>
          </cell>
          <cell r="J336" t="str">
            <v>no</v>
          </cell>
          <cell r="K336" t="str">
            <v>no</v>
          </cell>
          <cell r="L336" t="str">
            <v>X</v>
          </cell>
          <cell r="M336" t="str">
            <v>X</v>
          </cell>
          <cell r="N336" t="str">
            <v>X</v>
          </cell>
          <cell r="O336" t="str">
            <v>no</v>
          </cell>
          <cell r="P336" t="str">
            <v>no</v>
          </cell>
          <cell r="Q336" t="str">
            <v>no</v>
          </cell>
          <cell r="V336" t="str">
            <v>yes</v>
          </cell>
          <cell r="W336" t="str">
            <v>no</v>
          </cell>
          <cell r="X336" t="str">
            <v>Early</v>
          </cell>
          <cell r="Y336" t="str">
            <v>Mid</v>
          </cell>
          <cell r="Z336" t="str">
            <v>Late</v>
          </cell>
          <cell r="AD336" t="str">
            <v>Low attraction</v>
          </cell>
        </row>
        <row r="337">
          <cell r="B337" t="str">
            <v>Tobacco, Indian</v>
          </cell>
          <cell r="C337" t="str">
            <v>Lobelia inflata</v>
          </cell>
          <cell r="D337" t="str">
            <v>forb</v>
          </cell>
          <cell r="E337" t="str">
            <v>Light Blue</v>
          </cell>
          <cell r="F337" t="str">
            <v>Jun - Oct</v>
          </cell>
          <cell r="G337" t="str">
            <v xml:space="preserve">24"      </v>
          </cell>
          <cell r="H337">
            <v>500000</v>
          </cell>
          <cell r="J337" t="str">
            <v>?</v>
          </cell>
          <cell r="K337" t="str">
            <v>no</v>
          </cell>
          <cell r="L337" t="str">
            <v>X</v>
          </cell>
          <cell r="M337" t="str">
            <v>X</v>
          </cell>
          <cell r="N337" t="str">
            <v>X</v>
          </cell>
          <cell r="O337" t="str">
            <v>no</v>
          </cell>
          <cell r="P337" t="str">
            <v>?</v>
          </cell>
          <cell r="Q337" t="str">
            <v>?</v>
          </cell>
          <cell r="V337" t="str">
            <v>no</v>
          </cell>
          <cell r="W337" t="str">
            <v>no</v>
          </cell>
          <cell r="X337" t="str">
            <v>Early</v>
          </cell>
          <cell r="Y337" t="str">
            <v>Mid</v>
          </cell>
          <cell r="Z337" t="str">
            <v>Late</v>
          </cell>
          <cell r="AD337" t="str">
            <v>Low attraction</v>
          </cell>
        </row>
        <row r="338">
          <cell r="B338" t="str">
            <v>Turtlehead</v>
          </cell>
          <cell r="C338" t="str">
            <v>Chelone glabra</v>
          </cell>
          <cell r="D338" t="str">
            <v>forb</v>
          </cell>
          <cell r="E338" t="str">
            <v>Cream</v>
          </cell>
          <cell r="F338" t="str">
            <v>Aug - Sep</v>
          </cell>
          <cell r="G338" t="str">
            <v xml:space="preserve">60"      </v>
          </cell>
          <cell r="H338">
            <v>92000</v>
          </cell>
          <cell r="J338" t="str">
            <v>X</v>
          </cell>
          <cell r="K338" t="str">
            <v>X</v>
          </cell>
          <cell r="L338" t="str">
            <v>X</v>
          </cell>
          <cell r="M338" t="str">
            <v>no</v>
          </cell>
          <cell r="N338" t="str">
            <v>no</v>
          </cell>
          <cell r="O338" t="str">
            <v>no</v>
          </cell>
          <cell r="P338" t="str">
            <v>no</v>
          </cell>
          <cell r="Q338" t="str">
            <v>no</v>
          </cell>
          <cell r="V338" t="str">
            <v>yes</v>
          </cell>
          <cell r="W338" t="str">
            <v>no</v>
          </cell>
          <cell r="X338" t="str">
            <v/>
          </cell>
          <cell r="Z338" t="str">
            <v>Late</v>
          </cell>
          <cell r="AD338" t="str">
            <v>unknown</v>
          </cell>
        </row>
        <row r="339">
          <cell r="B339" t="str">
            <v>Turtlehead, Pink</v>
          </cell>
          <cell r="C339" t="str">
            <v>Chelone obliqua</v>
          </cell>
          <cell r="D339" t="str">
            <v>forb</v>
          </cell>
          <cell r="E339" t="str">
            <v>pink</v>
          </cell>
          <cell r="F339" t="str">
            <v>Aug - Sep</v>
          </cell>
          <cell r="G339" t="str">
            <v>36"</v>
          </cell>
          <cell r="J339" t="str">
            <v>X</v>
          </cell>
          <cell r="K339" t="str">
            <v>X</v>
          </cell>
          <cell r="L339" t="str">
            <v>X</v>
          </cell>
          <cell r="M339" t="str">
            <v>no</v>
          </cell>
          <cell r="N339" t="str">
            <v>no</v>
          </cell>
          <cell r="O339" t="str">
            <v>no</v>
          </cell>
          <cell r="P339" t="str">
            <v>no</v>
          </cell>
          <cell r="Q339" t="str">
            <v>no</v>
          </cell>
          <cell r="V339" t="str">
            <v>yes</v>
          </cell>
          <cell r="W339" t="str">
            <v>no</v>
          </cell>
          <cell r="X339" t="str">
            <v/>
          </cell>
          <cell r="Z339" t="str">
            <v>Late</v>
          </cell>
          <cell r="AD339" t="str">
            <v>unknown</v>
          </cell>
        </row>
        <row r="340">
          <cell r="B340" t="str">
            <v>Vervain, Blue</v>
          </cell>
          <cell r="C340" t="str">
            <v>Verbena hastata</v>
          </cell>
          <cell r="D340" t="str">
            <v>forb</v>
          </cell>
          <cell r="E340" t="str">
            <v>Blue</v>
          </cell>
          <cell r="F340" t="str">
            <v>Jul - Sep</v>
          </cell>
          <cell r="G340" t="str">
            <v xml:space="preserve">60"      </v>
          </cell>
          <cell r="H340">
            <v>93000</v>
          </cell>
          <cell r="J340" t="str">
            <v>X</v>
          </cell>
          <cell r="K340" t="str">
            <v>X</v>
          </cell>
          <cell r="L340" t="str">
            <v>X</v>
          </cell>
          <cell r="M340" t="str">
            <v>X</v>
          </cell>
          <cell r="N340" t="str">
            <v>no</v>
          </cell>
          <cell r="O340" t="str">
            <v>no</v>
          </cell>
          <cell r="P340" t="str">
            <v>no</v>
          </cell>
          <cell r="Q340" t="str">
            <v>no</v>
          </cell>
          <cell r="V340" t="str">
            <v>yes</v>
          </cell>
          <cell r="W340" t="str">
            <v>yes</v>
          </cell>
          <cell r="X340" t="str">
            <v/>
          </cell>
          <cell r="Y340" t="str">
            <v>Mid</v>
          </cell>
          <cell r="Z340" t="str">
            <v>Late</v>
          </cell>
          <cell r="AC340" t="str">
            <v>X</v>
          </cell>
          <cell r="AD340" t="str">
            <v>Very attractive</v>
          </cell>
        </row>
        <row r="341">
          <cell r="B341" t="str">
            <v>Vervain, Hoary</v>
          </cell>
          <cell r="C341" t="str">
            <v>Verbena stricta</v>
          </cell>
          <cell r="D341" t="str">
            <v>forb</v>
          </cell>
          <cell r="E341" t="str">
            <v>Dark Blue</v>
          </cell>
          <cell r="F341" t="str">
            <v>Jun - Sep</v>
          </cell>
          <cell r="G341" t="str">
            <v xml:space="preserve">24"      </v>
          </cell>
          <cell r="H341">
            <v>28000</v>
          </cell>
          <cell r="J341" t="str">
            <v>no</v>
          </cell>
          <cell r="K341" t="str">
            <v>no</v>
          </cell>
          <cell r="L341" t="str">
            <v>no</v>
          </cell>
          <cell r="M341" t="str">
            <v>no</v>
          </cell>
          <cell r="N341" t="str">
            <v>X</v>
          </cell>
          <cell r="O341" t="str">
            <v>X</v>
          </cell>
          <cell r="P341" t="str">
            <v>no</v>
          </cell>
          <cell r="Q341" t="str">
            <v>no</v>
          </cell>
          <cell r="V341" t="str">
            <v>yes</v>
          </cell>
          <cell r="W341" t="str">
            <v>no</v>
          </cell>
          <cell r="X341" t="str">
            <v>Early</v>
          </cell>
          <cell r="Y341" t="str">
            <v>Mid</v>
          </cell>
          <cell r="Z341" t="str">
            <v>Late</v>
          </cell>
          <cell r="AC341" t="str">
            <v>X</v>
          </cell>
          <cell r="AD341" t="str">
            <v>Very attractive</v>
          </cell>
        </row>
        <row r="342">
          <cell r="B342" t="str">
            <v>Vetchling, Marsh</v>
          </cell>
          <cell r="C342" t="str">
            <v>Lathyrus palustris</v>
          </cell>
          <cell r="D342" t="str">
            <v>legume</v>
          </cell>
          <cell r="E342" t="str">
            <v>Pink/Purple</v>
          </cell>
          <cell r="F342" t="str">
            <v>May-Sep</v>
          </cell>
          <cell r="G342" t="str">
            <v>1’</v>
          </cell>
          <cell r="H342">
            <v>750</v>
          </cell>
          <cell r="J342" t="str">
            <v>X</v>
          </cell>
          <cell r="K342" t="str">
            <v>X</v>
          </cell>
          <cell r="L342" t="str">
            <v>X</v>
          </cell>
          <cell r="M342" t="str">
            <v>no</v>
          </cell>
          <cell r="N342" t="str">
            <v>no</v>
          </cell>
          <cell r="O342" t="str">
            <v>no</v>
          </cell>
          <cell r="P342" t="str">
            <v>no</v>
          </cell>
          <cell r="Q342" t="str">
            <v>no</v>
          </cell>
          <cell r="V342" t="str">
            <v>yes</v>
          </cell>
          <cell r="W342" t="str">
            <v>no</v>
          </cell>
          <cell r="X342" t="str">
            <v>Early</v>
          </cell>
          <cell r="Y342" t="str">
            <v>Mid</v>
          </cell>
          <cell r="Z342" t="str">
            <v>Late</v>
          </cell>
          <cell r="AD342" t="str">
            <v>unknown</v>
          </cell>
        </row>
        <row r="343">
          <cell r="B343" t="str">
            <v>Violet, Bird's Foot</v>
          </cell>
          <cell r="C343" t="str">
            <v>Viola pedata</v>
          </cell>
          <cell r="D343" t="str">
            <v>forb</v>
          </cell>
          <cell r="E343" t="str">
            <v>Violet</v>
          </cell>
          <cell r="F343" t="str">
            <v>Apr - Aug</v>
          </cell>
          <cell r="G343" t="str">
            <v xml:space="preserve">3"      </v>
          </cell>
          <cell r="H343">
            <v>26000</v>
          </cell>
          <cell r="J343" t="str">
            <v>?</v>
          </cell>
          <cell r="K343" t="str">
            <v>no</v>
          </cell>
          <cell r="L343" t="str">
            <v>no</v>
          </cell>
          <cell r="M343" t="str">
            <v>no</v>
          </cell>
          <cell r="N343" t="str">
            <v>X</v>
          </cell>
          <cell r="O343" t="str">
            <v>X</v>
          </cell>
          <cell r="P343" t="str">
            <v>?</v>
          </cell>
          <cell r="Q343" t="str">
            <v>?</v>
          </cell>
          <cell r="V343" t="str">
            <v>no</v>
          </cell>
          <cell r="W343" t="str">
            <v>no</v>
          </cell>
          <cell r="X343" t="str">
            <v>Early</v>
          </cell>
          <cell r="Y343" t="str">
            <v>Mid</v>
          </cell>
          <cell r="Z343" t="str">
            <v>Late</v>
          </cell>
          <cell r="AD343" t="str">
            <v>Low attraction</v>
          </cell>
          <cell r="AE343" t="str">
            <v>Supports a pecialist uncommon bee</v>
          </cell>
        </row>
        <row r="344">
          <cell r="B344" t="str">
            <v>Violet, Lance-Leaved</v>
          </cell>
          <cell r="C344" t="str">
            <v>Viola lanceolata</v>
          </cell>
          <cell r="D344" t="str">
            <v>forb</v>
          </cell>
          <cell r="E344" t="str">
            <v>White</v>
          </cell>
          <cell r="F344" t="str">
            <v>Apr - Jun</v>
          </cell>
          <cell r="G344" t="str">
            <v>6”</v>
          </cell>
          <cell r="H344">
            <v>156250</v>
          </cell>
          <cell r="J344" t="str">
            <v>X</v>
          </cell>
          <cell r="K344" t="str">
            <v>X</v>
          </cell>
          <cell r="L344" t="str">
            <v>X</v>
          </cell>
          <cell r="M344" t="str">
            <v>no</v>
          </cell>
          <cell r="N344" t="str">
            <v>no</v>
          </cell>
          <cell r="O344" t="str">
            <v>no</v>
          </cell>
          <cell r="P344" t="str">
            <v>no</v>
          </cell>
          <cell r="Q344" t="str">
            <v>no</v>
          </cell>
          <cell r="V344" t="str">
            <v>no</v>
          </cell>
          <cell r="W344" t="str">
            <v>no</v>
          </cell>
          <cell r="X344" t="str">
            <v>Early</v>
          </cell>
          <cell r="Y344" t="str">
            <v>Mid</v>
          </cell>
          <cell r="Z344" t="str">
            <v/>
          </cell>
          <cell r="AD344" t="str">
            <v>Low attraction</v>
          </cell>
          <cell r="AE344" t="str">
            <v>Supports a pecialist uncommon bee</v>
          </cell>
        </row>
        <row r="345">
          <cell r="B345" t="str">
            <v>Water Lily, White</v>
          </cell>
          <cell r="C345" t="str">
            <v>Nymphaea odorata</v>
          </cell>
          <cell r="D345" t="str">
            <v>forb</v>
          </cell>
          <cell r="E345" t="str">
            <v>White</v>
          </cell>
          <cell r="F345" t="str">
            <v>May - Sep</v>
          </cell>
          <cell r="G345" t="str">
            <v>6”</v>
          </cell>
          <cell r="H345">
            <v>0</v>
          </cell>
          <cell r="J345" t="str">
            <v>?</v>
          </cell>
          <cell r="K345" t="str">
            <v>?</v>
          </cell>
          <cell r="L345" t="str">
            <v>?</v>
          </cell>
          <cell r="M345" t="str">
            <v>?</v>
          </cell>
          <cell r="N345" t="str">
            <v>?</v>
          </cell>
          <cell r="O345" t="str">
            <v>?</v>
          </cell>
          <cell r="P345" t="str">
            <v>?</v>
          </cell>
          <cell r="Q345" t="str">
            <v>?</v>
          </cell>
          <cell r="V345" t="str">
            <v>no</v>
          </cell>
          <cell r="W345" t="str">
            <v>no</v>
          </cell>
          <cell r="X345" t="str">
            <v>Early</v>
          </cell>
          <cell r="Y345" t="str">
            <v>Mid</v>
          </cell>
          <cell r="Z345" t="str">
            <v>Late</v>
          </cell>
          <cell r="AD345" t="str">
            <v>Low attraction</v>
          </cell>
        </row>
        <row r="346">
          <cell r="B346" t="str">
            <v>Water Parsnip, Tall</v>
          </cell>
          <cell r="C346" t="str">
            <v>Sium suave</v>
          </cell>
          <cell r="D346" t="str">
            <v>forb</v>
          </cell>
          <cell r="E346" t="str">
            <v>White</v>
          </cell>
          <cell r="F346" t="str">
            <v>Jul - Oct</v>
          </cell>
          <cell r="G346" t="str">
            <v xml:space="preserve">48"      </v>
          </cell>
          <cell r="H346">
            <v>9500</v>
          </cell>
          <cell r="J346" t="str">
            <v>X</v>
          </cell>
          <cell r="K346" t="str">
            <v>X</v>
          </cell>
          <cell r="L346" t="str">
            <v>X</v>
          </cell>
          <cell r="M346" t="str">
            <v>no</v>
          </cell>
          <cell r="N346" t="str">
            <v>no</v>
          </cell>
          <cell r="O346" t="str">
            <v>no</v>
          </cell>
          <cell r="P346" t="str">
            <v>no</v>
          </cell>
          <cell r="Q346" t="str">
            <v>no</v>
          </cell>
          <cell r="V346" t="str">
            <v>yes</v>
          </cell>
          <cell r="W346" t="str">
            <v>no</v>
          </cell>
          <cell r="X346" t="str">
            <v/>
          </cell>
          <cell r="Y346" t="str">
            <v>Mid</v>
          </cell>
          <cell r="Z346" t="str">
            <v>Late</v>
          </cell>
          <cell r="AC346" t="str">
            <v>X</v>
          </cell>
          <cell r="AD346" t="str">
            <v>Low to moderately attractive</v>
          </cell>
          <cell r="AE346" t="str">
            <v>attractive to natural enemies</v>
          </cell>
        </row>
        <row r="347">
          <cell r="B347" t="str">
            <v>Water Shield</v>
          </cell>
          <cell r="C347" t="str">
            <v>Brasenia schreberi</v>
          </cell>
          <cell r="D347" t="str">
            <v>forb</v>
          </cell>
          <cell r="E347" t="str">
            <v>Purple</v>
          </cell>
          <cell r="F347" t="str">
            <v>Jun - Jul</v>
          </cell>
          <cell r="G347" t="str">
            <v>6”-1’</v>
          </cell>
          <cell r="H347">
            <v>78125</v>
          </cell>
          <cell r="J347" t="str">
            <v>?</v>
          </cell>
          <cell r="K347" t="str">
            <v>?</v>
          </cell>
          <cell r="L347" t="str">
            <v>?</v>
          </cell>
          <cell r="M347" t="str">
            <v>?</v>
          </cell>
          <cell r="N347" t="str">
            <v>?</v>
          </cell>
          <cell r="O347" t="str">
            <v>?</v>
          </cell>
          <cell r="P347" t="str">
            <v>?</v>
          </cell>
          <cell r="Q347" t="str">
            <v>?</v>
          </cell>
          <cell r="V347" t="str">
            <v>no</v>
          </cell>
          <cell r="W347" t="str">
            <v>no</v>
          </cell>
          <cell r="X347" t="str">
            <v>Early</v>
          </cell>
          <cell r="Y347" t="str">
            <v>Mid</v>
          </cell>
          <cell r="Z347" t="str">
            <v/>
          </cell>
          <cell r="AD347" t="str">
            <v>Very low attraction</v>
          </cell>
          <cell r="AE347" t="str">
            <v>Honey bee visits for pollen</v>
          </cell>
        </row>
        <row r="348">
          <cell r="B348" t="str">
            <v>Wild Indigo, Blue</v>
          </cell>
          <cell r="C348" t="str">
            <v>Baptisia australis</v>
          </cell>
          <cell r="D348" t="str">
            <v>legume</v>
          </cell>
          <cell r="E348" t="str">
            <v>Blue</v>
          </cell>
          <cell r="F348" t="str">
            <v>May - Jul</v>
          </cell>
          <cell r="G348" t="str">
            <v xml:space="preserve">48"      </v>
          </cell>
          <cell r="H348">
            <v>1500</v>
          </cell>
          <cell r="J348" t="str">
            <v>no</v>
          </cell>
          <cell r="K348" t="str">
            <v>X</v>
          </cell>
          <cell r="L348" t="str">
            <v>X</v>
          </cell>
          <cell r="M348" t="str">
            <v>X</v>
          </cell>
          <cell r="N348" t="str">
            <v>no</v>
          </cell>
          <cell r="O348" t="str">
            <v>no</v>
          </cell>
          <cell r="P348" t="str">
            <v>no</v>
          </cell>
          <cell r="Q348" t="str">
            <v>no</v>
          </cell>
          <cell r="V348" t="str">
            <v>yes</v>
          </cell>
          <cell r="W348" t="str">
            <v>no</v>
          </cell>
          <cell r="X348" t="str">
            <v>Early</v>
          </cell>
          <cell r="Y348" t="str">
            <v>Mid</v>
          </cell>
          <cell r="Z348" t="str">
            <v/>
          </cell>
          <cell r="AC348" t="str">
            <v>X</v>
          </cell>
          <cell r="AD348" t="str">
            <v>Moderately attractive</v>
          </cell>
          <cell r="AE348" t="str">
            <v>Primarily attract long-tongued bees, esp. Bombus</v>
          </cell>
        </row>
        <row r="349">
          <cell r="B349" t="str">
            <v>Wild Indigo, Cream</v>
          </cell>
          <cell r="C349" t="str">
            <v>Baptisia bracteata</v>
          </cell>
          <cell r="D349" t="str">
            <v>legume</v>
          </cell>
          <cell r="E349" t="str">
            <v>Cream</v>
          </cell>
          <cell r="F349" t="str">
            <v>May - Jun</v>
          </cell>
          <cell r="G349" t="str">
            <v>3’-4’</v>
          </cell>
          <cell r="H349">
            <v>1700</v>
          </cell>
          <cell r="J349" t="str">
            <v>no</v>
          </cell>
          <cell r="K349" t="str">
            <v>no</v>
          </cell>
          <cell r="L349" t="str">
            <v>X</v>
          </cell>
          <cell r="M349" t="str">
            <v>X</v>
          </cell>
          <cell r="N349" t="str">
            <v>X</v>
          </cell>
          <cell r="O349" t="str">
            <v>X</v>
          </cell>
          <cell r="P349" t="str">
            <v>no</v>
          </cell>
          <cell r="Q349" t="str">
            <v>no</v>
          </cell>
          <cell r="V349" t="str">
            <v>yes</v>
          </cell>
          <cell r="W349" t="str">
            <v>no</v>
          </cell>
          <cell r="X349" t="str">
            <v>Early</v>
          </cell>
          <cell r="Y349" t="str">
            <v>Mid</v>
          </cell>
          <cell r="Z349" t="str">
            <v/>
          </cell>
          <cell r="AC349" t="str">
            <v>X</v>
          </cell>
          <cell r="AD349" t="str">
            <v>Moderately attractive</v>
          </cell>
          <cell r="AE349" t="str">
            <v>Primarily attract long-tongued bees, esp. Bombus</v>
          </cell>
        </row>
        <row r="350">
          <cell r="B350" t="str">
            <v>Wild Indigo, Small Yellow</v>
          </cell>
          <cell r="C350" t="str">
            <v>Baptisia tinctoria</v>
          </cell>
          <cell r="D350" t="str">
            <v>legume</v>
          </cell>
          <cell r="E350" t="str">
            <v>Yellow</v>
          </cell>
          <cell r="F350" t="str">
            <v>Jun - Aug</v>
          </cell>
          <cell r="G350" t="str">
            <v xml:space="preserve">24"      </v>
          </cell>
          <cell r="H350">
            <v>5000</v>
          </cell>
          <cell r="J350" t="str">
            <v>no</v>
          </cell>
          <cell r="K350" t="str">
            <v>no</v>
          </cell>
          <cell r="L350" t="str">
            <v>no</v>
          </cell>
          <cell r="M350" t="str">
            <v>X</v>
          </cell>
          <cell r="N350" t="str">
            <v>X</v>
          </cell>
          <cell r="O350" t="str">
            <v>X</v>
          </cell>
          <cell r="P350" t="str">
            <v>no</v>
          </cell>
          <cell r="Q350" t="str">
            <v>no</v>
          </cell>
          <cell r="V350" t="str">
            <v>yes</v>
          </cell>
          <cell r="W350" t="str">
            <v>no</v>
          </cell>
          <cell r="X350" t="str">
            <v>Early</v>
          </cell>
          <cell r="Y350" t="str">
            <v>Mid</v>
          </cell>
          <cell r="Z350" t="str">
            <v>Late</v>
          </cell>
          <cell r="AC350" t="str">
            <v>X</v>
          </cell>
          <cell r="AD350" t="str">
            <v>Moderately attractive</v>
          </cell>
          <cell r="AE350" t="str">
            <v>Primarily attract long-tongued bees, esp. Bombus</v>
          </cell>
        </row>
        <row r="351">
          <cell r="B351" t="str">
            <v>Wild Indigo, White</v>
          </cell>
          <cell r="C351" t="str">
            <v>Baptisia lactea</v>
          </cell>
          <cell r="D351" t="str">
            <v>legume</v>
          </cell>
          <cell r="E351" t="str">
            <v>White</v>
          </cell>
          <cell r="F351" t="str">
            <v>May - Aug</v>
          </cell>
          <cell r="G351" t="str">
            <v>3’-4’</v>
          </cell>
          <cell r="H351">
            <v>1600</v>
          </cell>
          <cell r="J351" t="str">
            <v>no</v>
          </cell>
          <cell r="K351" t="str">
            <v>no</v>
          </cell>
          <cell r="L351" t="str">
            <v>X</v>
          </cell>
          <cell r="M351" t="str">
            <v>X</v>
          </cell>
          <cell r="N351" t="str">
            <v>X</v>
          </cell>
          <cell r="O351" t="str">
            <v>X</v>
          </cell>
          <cell r="P351" t="str">
            <v>no</v>
          </cell>
          <cell r="Q351" t="str">
            <v>no</v>
          </cell>
          <cell r="V351" t="str">
            <v>yes</v>
          </cell>
          <cell r="W351" t="str">
            <v>no</v>
          </cell>
          <cell r="X351" t="str">
            <v>Early</v>
          </cell>
          <cell r="Y351" t="str">
            <v>Mid</v>
          </cell>
          <cell r="Z351" t="str">
            <v>Late</v>
          </cell>
          <cell r="AC351" t="str">
            <v>X</v>
          </cell>
          <cell r="AD351" t="str">
            <v>Moderately attractive</v>
          </cell>
          <cell r="AE351" t="str">
            <v>Primarily attract long-tongued bees, esp. Bombus</v>
          </cell>
        </row>
        <row r="352">
          <cell r="B352" t="str">
            <v>Wild Indigo, White</v>
          </cell>
          <cell r="C352" t="str">
            <v>Baptisia leucantha</v>
          </cell>
          <cell r="D352" t="str">
            <v>legume</v>
          </cell>
          <cell r="E352" t="str">
            <v>White</v>
          </cell>
          <cell r="F352" t="str">
            <v>Jun - Jul</v>
          </cell>
          <cell r="G352" t="str">
            <v xml:space="preserve">48"      </v>
          </cell>
          <cell r="H352">
            <v>1700</v>
          </cell>
          <cell r="J352" t="str">
            <v>no</v>
          </cell>
          <cell r="K352" t="str">
            <v>no</v>
          </cell>
          <cell r="L352" t="str">
            <v>X</v>
          </cell>
          <cell r="M352" t="str">
            <v>X</v>
          </cell>
          <cell r="N352" t="str">
            <v>X</v>
          </cell>
          <cell r="O352" t="str">
            <v>X</v>
          </cell>
          <cell r="P352" t="str">
            <v>no</v>
          </cell>
          <cell r="Q352" t="str">
            <v>no</v>
          </cell>
          <cell r="V352" t="str">
            <v>yes</v>
          </cell>
          <cell r="W352" t="str">
            <v>yes</v>
          </cell>
          <cell r="X352" t="str">
            <v>Early</v>
          </cell>
          <cell r="Y352" t="str">
            <v>Mid</v>
          </cell>
          <cell r="Z352" t="str">
            <v>Late</v>
          </cell>
          <cell r="AC352" t="str">
            <v>X</v>
          </cell>
          <cell r="AD352" t="str">
            <v>Moderately attractive</v>
          </cell>
          <cell r="AE352" t="str">
            <v>Primarily attract long-tongued bees, esp. Bombus</v>
          </cell>
        </row>
        <row r="353">
          <cell r="B353" t="str">
            <v>Wild Rye, Canada</v>
          </cell>
          <cell r="C353" t="str">
            <v>Elymus canadensis</v>
          </cell>
          <cell r="D353" t="str">
            <v>grass</v>
          </cell>
          <cell r="E353" t="str">
            <v xml:space="preserve">   </v>
          </cell>
          <cell r="F353" t="str">
            <v xml:space="preserve"> - </v>
          </cell>
          <cell r="G353" t="str">
            <v xml:space="preserve">60"      </v>
          </cell>
          <cell r="H353">
            <v>5200</v>
          </cell>
          <cell r="J353" t="str">
            <v>?</v>
          </cell>
          <cell r="K353" t="str">
            <v>no</v>
          </cell>
          <cell r="L353" t="str">
            <v>X</v>
          </cell>
          <cell r="M353" t="str">
            <v>X</v>
          </cell>
          <cell r="N353" t="str">
            <v>X</v>
          </cell>
          <cell r="O353" t="str">
            <v>X</v>
          </cell>
          <cell r="P353" t="str">
            <v>?</v>
          </cell>
          <cell r="Q353" t="str">
            <v>X</v>
          </cell>
          <cell r="V353" t="str">
            <v>no</v>
          </cell>
          <cell r="W353" t="str">
            <v>no</v>
          </cell>
          <cell r="X353" t="str">
            <v/>
          </cell>
          <cell r="Y353" t="str">
            <v/>
          </cell>
          <cell r="Z353" t="str">
            <v/>
          </cell>
          <cell r="AD353" t="str">
            <v>n/a</v>
          </cell>
          <cell r="AE353" t="str">
            <v>n/a</v>
          </cell>
        </row>
        <row r="354">
          <cell r="B354" t="str">
            <v>Wild Rye, Riverbank</v>
          </cell>
          <cell r="C354" t="str">
            <v>Elymus riparius</v>
          </cell>
          <cell r="D354" t="str">
            <v>grass</v>
          </cell>
          <cell r="E354" t="str">
            <v xml:space="preserve">   </v>
          </cell>
          <cell r="F354" t="str">
            <v xml:space="preserve"> - </v>
          </cell>
          <cell r="G354" t="str">
            <v xml:space="preserve">48"      </v>
          </cell>
          <cell r="H354">
            <v>2900</v>
          </cell>
          <cell r="J354" t="str">
            <v>?</v>
          </cell>
          <cell r="K354" t="str">
            <v>no</v>
          </cell>
          <cell r="L354" t="str">
            <v>X</v>
          </cell>
          <cell r="M354" t="str">
            <v>X</v>
          </cell>
          <cell r="N354" t="str">
            <v>no</v>
          </cell>
          <cell r="O354" t="str">
            <v>no</v>
          </cell>
          <cell r="P354" t="str">
            <v>X</v>
          </cell>
          <cell r="Q354" t="str">
            <v>X</v>
          </cell>
          <cell r="V354" t="str">
            <v>no</v>
          </cell>
          <cell r="W354" t="str">
            <v>no</v>
          </cell>
          <cell r="X354" t="str">
            <v/>
          </cell>
          <cell r="Y354" t="str">
            <v/>
          </cell>
          <cell r="Z354" t="str">
            <v/>
          </cell>
          <cell r="AD354" t="str">
            <v>n/a</v>
          </cell>
          <cell r="AE354" t="str">
            <v>n/a</v>
          </cell>
        </row>
        <row r="355">
          <cell r="B355" t="str">
            <v>Wild Rye, Silky</v>
          </cell>
          <cell r="C355" t="str">
            <v>Elymus villosus</v>
          </cell>
          <cell r="D355" t="str">
            <v>sedge/rush/grass</v>
          </cell>
          <cell r="E355" t="str">
            <v xml:space="preserve">   </v>
          </cell>
          <cell r="F355" t="str">
            <v xml:space="preserve"> - </v>
          </cell>
          <cell r="G355" t="str">
            <v xml:space="preserve">36"      </v>
          </cell>
          <cell r="H355">
            <v>5500</v>
          </cell>
          <cell r="J355" t="str">
            <v>?</v>
          </cell>
          <cell r="K355" t="str">
            <v>no</v>
          </cell>
          <cell r="L355" t="str">
            <v>X</v>
          </cell>
          <cell r="M355" t="str">
            <v>X</v>
          </cell>
          <cell r="N355" t="str">
            <v>X</v>
          </cell>
          <cell r="O355" t="str">
            <v>no</v>
          </cell>
          <cell r="P355" t="str">
            <v>?</v>
          </cell>
          <cell r="Q355" t="str">
            <v>?</v>
          </cell>
          <cell r="V355" t="str">
            <v>no</v>
          </cell>
          <cell r="W355" t="str">
            <v>no</v>
          </cell>
          <cell r="X355" t="str">
            <v/>
          </cell>
          <cell r="Y355" t="str">
            <v/>
          </cell>
          <cell r="Z355" t="str">
            <v/>
          </cell>
          <cell r="AD355" t="str">
            <v>n/a</v>
          </cell>
          <cell r="AE355" t="str">
            <v>n/a</v>
          </cell>
        </row>
        <row r="356">
          <cell r="B356" t="str">
            <v>Wild Rye, Virginia</v>
          </cell>
          <cell r="C356" t="str">
            <v>Elymus virginicus</v>
          </cell>
          <cell r="D356" t="str">
            <v>grass</v>
          </cell>
          <cell r="E356" t="str">
            <v xml:space="preserve">   </v>
          </cell>
          <cell r="F356" t="str">
            <v xml:space="preserve"> - </v>
          </cell>
          <cell r="G356" t="str">
            <v xml:space="preserve">48"      </v>
          </cell>
          <cell r="H356">
            <v>4200</v>
          </cell>
          <cell r="J356" t="str">
            <v>?</v>
          </cell>
          <cell r="K356" t="str">
            <v>X</v>
          </cell>
          <cell r="L356" t="str">
            <v>X</v>
          </cell>
          <cell r="M356" t="str">
            <v>X</v>
          </cell>
          <cell r="N356" t="str">
            <v>no</v>
          </cell>
          <cell r="O356" t="str">
            <v>no</v>
          </cell>
          <cell r="P356" t="str">
            <v>X</v>
          </cell>
          <cell r="Q356" t="str">
            <v>X</v>
          </cell>
          <cell r="V356" t="str">
            <v>no</v>
          </cell>
          <cell r="W356" t="str">
            <v>no</v>
          </cell>
          <cell r="X356" t="str">
            <v/>
          </cell>
          <cell r="Y356" t="str">
            <v/>
          </cell>
          <cell r="Z356" t="str">
            <v/>
          </cell>
          <cell r="AD356" t="str">
            <v>n/a</v>
          </cell>
          <cell r="AE356" t="str">
            <v>n/a</v>
          </cell>
        </row>
        <row r="357">
          <cell r="B357" t="str">
            <v>Willow Herb, Cinnamon</v>
          </cell>
          <cell r="C357" t="str">
            <v>Epilobium coloratum</v>
          </cell>
          <cell r="D357" t="str">
            <v>forb</v>
          </cell>
          <cell r="E357" t="str">
            <v>Pink</v>
          </cell>
          <cell r="F357" t="str">
            <v>Jun - Sep</v>
          </cell>
          <cell r="G357" t="str">
            <v xml:space="preserve">24"      </v>
          </cell>
          <cell r="H357">
            <v>250000</v>
          </cell>
          <cell r="J357" t="str">
            <v>no</v>
          </cell>
          <cell r="K357" t="str">
            <v>X</v>
          </cell>
          <cell r="L357" t="str">
            <v>X</v>
          </cell>
          <cell r="M357" t="str">
            <v>X</v>
          </cell>
          <cell r="N357" t="str">
            <v>no</v>
          </cell>
          <cell r="O357" t="str">
            <v>no</v>
          </cell>
          <cell r="P357" t="str">
            <v>no</v>
          </cell>
          <cell r="Q357" t="str">
            <v>no</v>
          </cell>
          <cell r="V357" t="str">
            <v>yes</v>
          </cell>
          <cell r="W357" t="str">
            <v>no</v>
          </cell>
          <cell r="X357" t="str">
            <v>Early</v>
          </cell>
          <cell r="Y357" t="str">
            <v>Mid</v>
          </cell>
          <cell r="Z357" t="str">
            <v>Late</v>
          </cell>
          <cell r="AD357" t="str">
            <v>unknown</v>
          </cell>
          <cell r="AE357" t="str">
            <v>unknown</v>
          </cell>
        </row>
        <row r="358">
          <cell r="B358" t="str">
            <v>Willow, Water</v>
          </cell>
          <cell r="C358" t="str">
            <v>Justicia americana</v>
          </cell>
          <cell r="D358" t="str">
            <v>forb</v>
          </cell>
          <cell r="E358" t="str">
            <v>Lavender</v>
          </cell>
          <cell r="F358" t="str">
            <v>Jun-Aug</v>
          </cell>
          <cell r="G358" t="str">
            <v>1’-2’</v>
          </cell>
          <cell r="H358">
            <v>75000</v>
          </cell>
          <cell r="J358" t="str">
            <v>?</v>
          </cell>
          <cell r="K358" t="str">
            <v>?</v>
          </cell>
          <cell r="L358" t="str">
            <v>?</v>
          </cell>
          <cell r="M358" t="str">
            <v>?</v>
          </cell>
          <cell r="N358" t="str">
            <v>?</v>
          </cell>
          <cell r="O358" t="str">
            <v>?</v>
          </cell>
          <cell r="P358" t="str">
            <v>?</v>
          </cell>
          <cell r="Q358" t="str">
            <v>?</v>
          </cell>
          <cell r="V358" t="str">
            <v>no</v>
          </cell>
          <cell r="W358" t="str">
            <v>no</v>
          </cell>
          <cell r="X358" t="str">
            <v>Early</v>
          </cell>
          <cell r="Y358" t="str">
            <v>Mid</v>
          </cell>
          <cell r="Z358" t="str">
            <v>Late</v>
          </cell>
          <cell r="AC358" t="str">
            <v>X</v>
          </cell>
          <cell r="AD358" t="str">
            <v>Very attractive</v>
          </cell>
        </row>
        <row r="359">
          <cell r="B359" t="str">
            <v>Wingstem</v>
          </cell>
          <cell r="C359" t="str">
            <v>Actinomeris alternifolia</v>
          </cell>
          <cell r="D359" t="str">
            <v>forb</v>
          </cell>
          <cell r="E359" t="str">
            <v>Yellow</v>
          </cell>
          <cell r="F359" t="str">
            <v>Jul - Sep</v>
          </cell>
          <cell r="G359" t="str">
            <v xml:space="preserve">96"      </v>
          </cell>
          <cell r="H359">
            <v>9000</v>
          </cell>
          <cell r="J359" t="str">
            <v>no</v>
          </cell>
          <cell r="K359" t="str">
            <v>X</v>
          </cell>
          <cell r="L359" t="str">
            <v>X</v>
          </cell>
          <cell r="M359" t="str">
            <v>X</v>
          </cell>
          <cell r="N359" t="str">
            <v>no</v>
          </cell>
          <cell r="O359" t="str">
            <v>no</v>
          </cell>
          <cell r="P359" t="str">
            <v>no</v>
          </cell>
          <cell r="Q359" t="str">
            <v>no</v>
          </cell>
          <cell r="V359" t="str">
            <v>yes</v>
          </cell>
          <cell r="W359" t="str">
            <v>no</v>
          </cell>
          <cell r="X359" t="str">
            <v/>
          </cell>
          <cell r="Y359" t="str">
            <v>Mid</v>
          </cell>
          <cell r="Z359" t="str">
            <v>Late</v>
          </cell>
          <cell r="AC359" t="str">
            <v>X</v>
          </cell>
          <cell r="AD359" t="str">
            <v>Moderately attractive</v>
          </cell>
        </row>
        <row r="360">
          <cell r="B360" t="str">
            <v>Wood Mint, Hairy</v>
          </cell>
          <cell r="C360" t="str">
            <v>Blephilia hirsuta</v>
          </cell>
          <cell r="D360" t="str">
            <v>forb</v>
          </cell>
          <cell r="E360" t="str">
            <v>White</v>
          </cell>
          <cell r="F360" t="str">
            <v>Jun - Sep</v>
          </cell>
          <cell r="G360" t="str">
            <v xml:space="preserve">36"      </v>
          </cell>
          <cell r="H360">
            <v>240000</v>
          </cell>
          <cell r="J360" t="str">
            <v>?</v>
          </cell>
          <cell r="K360" t="str">
            <v>no</v>
          </cell>
          <cell r="L360" t="str">
            <v>X</v>
          </cell>
          <cell r="M360" t="str">
            <v>X</v>
          </cell>
          <cell r="N360" t="str">
            <v>no</v>
          </cell>
          <cell r="O360" t="str">
            <v>no</v>
          </cell>
          <cell r="P360" t="str">
            <v>?</v>
          </cell>
          <cell r="Q360" t="str">
            <v>?</v>
          </cell>
          <cell r="V360" t="str">
            <v>no</v>
          </cell>
          <cell r="W360" t="str">
            <v>no</v>
          </cell>
          <cell r="X360" t="str">
            <v>Early</v>
          </cell>
          <cell r="Y360" t="str">
            <v>Mid</v>
          </cell>
          <cell r="Z360" t="str">
            <v>Late</v>
          </cell>
          <cell r="AC360" t="str">
            <v>X</v>
          </cell>
          <cell r="AD360" t="str">
            <v>Very attractive</v>
          </cell>
        </row>
        <row r="361">
          <cell r="B361" t="str">
            <v>Woolgrass</v>
          </cell>
          <cell r="C361" t="str">
            <v>Scirpus cyperinus</v>
          </cell>
          <cell r="D361" t="str">
            <v>sedge/rush/grass</v>
          </cell>
          <cell r="E361" t="str">
            <v xml:space="preserve">   </v>
          </cell>
          <cell r="F361" t="str">
            <v xml:space="preserve"> - </v>
          </cell>
          <cell r="G361" t="str">
            <v xml:space="preserve">60"      </v>
          </cell>
          <cell r="H361">
            <v>1700000</v>
          </cell>
          <cell r="J361" t="str">
            <v>?</v>
          </cell>
          <cell r="K361" t="str">
            <v>X</v>
          </cell>
          <cell r="L361" t="str">
            <v>X</v>
          </cell>
          <cell r="M361" t="str">
            <v>no</v>
          </cell>
          <cell r="N361" t="str">
            <v>no</v>
          </cell>
          <cell r="O361" t="str">
            <v>no</v>
          </cell>
          <cell r="P361" t="str">
            <v>?</v>
          </cell>
          <cell r="Q361" t="str">
            <v>?</v>
          </cell>
          <cell r="V361" t="str">
            <v>no</v>
          </cell>
          <cell r="W361" t="str">
            <v>no</v>
          </cell>
          <cell r="X361" t="str">
            <v/>
          </cell>
          <cell r="Y361" t="str">
            <v/>
          </cell>
          <cell r="Z361" t="str">
            <v/>
          </cell>
          <cell r="AD361" t="str">
            <v>n/a</v>
          </cell>
        </row>
      </sheetData>
      <sheetData sheetId="5">
        <row r="4">
          <cell r="E4" t="str">
            <v>Barley</v>
          </cell>
          <cell r="F4" t="str">
            <v>Barley</v>
          </cell>
          <cell r="G4" t="str">
            <v>Barley</v>
          </cell>
          <cell r="H4" t="str">
            <v>Barley</v>
          </cell>
          <cell r="I4" t="str">
            <v>Barley</v>
          </cell>
        </row>
        <row r="5">
          <cell r="E5" t="str">
            <v>Buckwheat</v>
          </cell>
          <cell r="F5" t="str">
            <v>Buckwheat</v>
          </cell>
          <cell r="G5" t="str">
            <v>Buckwheat</v>
          </cell>
          <cell r="H5" t="str">
            <v>Buckwheat</v>
          </cell>
          <cell r="I5" t="str">
            <v>Buckwheat</v>
          </cell>
        </row>
        <row r="6">
          <cell r="E6" t="str">
            <v>Clover, Balansa</v>
          </cell>
          <cell r="F6" t="str">
            <v>Clover, Balansa</v>
          </cell>
          <cell r="G6" t="str">
            <v>Clover, Balansa</v>
          </cell>
          <cell r="H6" t="str">
            <v>Clover, Balansa</v>
          </cell>
          <cell r="I6" t="str">
            <v>Clover, Balansa</v>
          </cell>
        </row>
        <row r="7">
          <cell r="E7" t="str">
            <v>Clover, Berseem</v>
          </cell>
          <cell r="F7" t="str">
            <v>Clover, Berseem</v>
          </cell>
          <cell r="G7" t="str">
            <v>Clover, Crimson</v>
          </cell>
          <cell r="H7" t="str">
            <v>Clover, Berseem</v>
          </cell>
          <cell r="I7" t="str">
            <v>Clover, Berseem</v>
          </cell>
        </row>
        <row r="8">
          <cell r="E8" t="str">
            <v>Clover, Crimson</v>
          </cell>
          <cell r="F8" t="str">
            <v>Clover, Crimson</v>
          </cell>
          <cell r="G8" t="str">
            <v>Clover, Red (cover crop)</v>
          </cell>
          <cell r="H8" t="str">
            <v>Clover, Crimson</v>
          </cell>
          <cell r="I8" t="str">
            <v>Clover, Crimson</v>
          </cell>
        </row>
        <row r="9">
          <cell r="E9" t="str">
            <v>Clover, Red (cover crop)</v>
          </cell>
          <cell r="F9" t="str">
            <v>Clover, Red (cover crop)</v>
          </cell>
          <cell r="G9" t="str">
            <v>Hemp, Sunn</v>
          </cell>
          <cell r="H9" t="str">
            <v>Clover, Red (cover crop)</v>
          </cell>
          <cell r="I9" t="str">
            <v>Clover, Red (cover crop)</v>
          </cell>
        </row>
        <row r="10">
          <cell r="E10" t="str">
            <v>Flax</v>
          </cell>
          <cell r="F10" t="str">
            <v>Flax</v>
          </cell>
          <cell r="G10" t="str">
            <v>Kale</v>
          </cell>
          <cell r="H10" t="str">
            <v>Flax</v>
          </cell>
          <cell r="I10" t="str">
            <v>Flax</v>
          </cell>
        </row>
        <row r="11">
          <cell r="E11" t="str">
            <v>Hemp, Sunn</v>
          </cell>
          <cell r="F11" t="str">
            <v>Hemp, Sunn</v>
          </cell>
          <cell r="G11" t="str">
            <v>Millet, Japanese</v>
          </cell>
          <cell r="H11" t="str">
            <v>Hemp, Sunn</v>
          </cell>
          <cell r="I11" t="str">
            <v>Hemp, Sunn</v>
          </cell>
        </row>
        <row r="12">
          <cell r="E12" t="str">
            <v>Kale</v>
          </cell>
          <cell r="F12" t="str">
            <v>Kale</v>
          </cell>
          <cell r="G12" t="str">
            <v>Millet, Pearl</v>
          </cell>
          <cell r="H12" t="str">
            <v>Kale</v>
          </cell>
          <cell r="I12" t="str">
            <v>Kale</v>
          </cell>
        </row>
        <row r="13">
          <cell r="E13" t="str">
            <v>Millet, Japanese</v>
          </cell>
          <cell r="F13" t="str">
            <v>Millet, Japanese</v>
          </cell>
          <cell r="G13" t="str">
            <v>Oats, (Spring &amp; Black)</v>
          </cell>
          <cell r="H13" t="str">
            <v>Millet, Japanese</v>
          </cell>
          <cell r="I13" t="str">
            <v>Millet, Japanese</v>
          </cell>
        </row>
        <row r="14">
          <cell r="E14" t="str">
            <v>Millet, Pearl</v>
          </cell>
          <cell r="F14" t="str">
            <v>Millet, Pearl</v>
          </cell>
          <cell r="G14" t="str">
            <v>Peas, (Field/Spring/Winter)</v>
          </cell>
          <cell r="H14" t="str">
            <v>Millet, Pearl</v>
          </cell>
          <cell r="I14" t="str">
            <v>Millet, Pearl</v>
          </cell>
        </row>
        <row r="15">
          <cell r="E15" t="str">
            <v>Oats, (Spring &amp; Black)</v>
          </cell>
          <cell r="F15" t="str">
            <v>Oats, (Spring &amp; Black)</v>
          </cell>
          <cell r="G15" t="str">
            <v>Pea, Cow</v>
          </cell>
          <cell r="H15" t="str">
            <v>Oats, (Spring &amp; Black)</v>
          </cell>
          <cell r="I15" t="str">
            <v>Oats, (Spring &amp; Black)</v>
          </cell>
        </row>
        <row r="16">
          <cell r="E16" t="str">
            <v>Peas, (Field/Spring/Winter)</v>
          </cell>
          <cell r="F16" t="str">
            <v>Peas, (Field/Spring/Winter)</v>
          </cell>
          <cell r="G16" t="str">
            <v>Phacelia</v>
          </cell>
          <cell r="H16" t="str">
            <v>Peas, (Field/Spring/Winter)</v>
          </cell>
          <cell r="I16" t="str">
            <v>Peas, (Field/Spring/Winter)</v>
          </cell>
        </row>
        <row r="17">
          <cell r="E17" t="str">
            <v>Pea, Cow</v>
          </cell>
          <cell r="F17" t="str">
            <v>Pea, Cow</v>
          </cell>
          <cell r="G17" t="str">
            <v>Radish, (Oil Seed)</v>
          </cell>
          <cell r="H17" t="str">
            <v>Pea, Cow</v>
          </cell>
          <cell r="I17" t="str">
            <v>Pea, Cow</v>
          </cell>
        </row>
        <row r="18">
          <cell r="E18" t="str">
            <v>Phacelia</v>
          </cell>
          <cell r="F18" t="str">
            <v>Phacelia</v>
          </cell>
          <cell r="G18" t="str">
            <v>Rapeseed</v>
          </cell>
          <cell r="H18" t="str">
            <v>Phacelia</v>
          </cell>
          <cell r="I18" t="str">
            <v>Phacelia</v>
          </cell>
        </row>
        <row r="19">
          <cell r="E19" t="str">
            <v>Radish, (Oil Seed)</v>
          </cell>
          <cell r="F19" t="str">
            <v>Radish, (Oil Seed)</v>
          </cell>
          <cell r="G19" t="str">
            <v>Rye, Winter Cereal</v>
          </cell>
          <cell r="H19" t="str">
            <v>Radish, (Oil Seed)</v>
          </cell>
          <cell r="I19" t="str">
            <v>Radish, (Oil Seed)</v>
          </cell>
        </row>
        <row r="20">
          <cell r="E20" t="str">
            <v>Rapeseed</v>
          </cell>
          <cell r="F20" t="str">
            <v>Rapeseed</v>
          </cell>
          <cell r="G20" t="str">
            <v>Ryegrass, Annual</v>
          </cell>
          <cell r="H20" t="str">
            <v>Rapeseed</v>
          </cell>
          <cell r="I20" t="str">
            <v>Rapeseed</v>
          </cell>
        </row>
        <row r="21">
          <cell r="E21" t="str">
            <v>Rye, Winter Cereal</v>
          </cell>
          <cell r="F21" t="str">
            <v>Rye, Winter Cereal</v>
          </cell>
          <cell r="G21" t="str">
            <v>Sorghum-sudangrass</v>
          </cell>
          <cell r="H21" t="str">
            <v>Rye, Winter Cereal</v>
          </cell>
          <cell r="I21" t="str">
            <v>Rye, Winter Cereal</v>
          </cell>
        </row>
        <row r="22">
          <cell r="E22" t="str">
            <v>Ryegrass, Annual</v>
          </cell>
          <cell r="F22" t="str">
            <v>Ryegrass, Annual</v>
          </cell>
          <cell r="G22" t="str">
            <v>Soybean, (Forage &amp; Field)</v>
          </cell>
          <cell r="H22" t="str">
            <v>Ryegrass, Annual</v>
          </cell>
          <cell r="I22" t="str">
            <v>Ryegrass, Annual</v>
          </cell>
        </row>
        <row r="23">
          <cell r="E23" t="str">
            <v>Sorghum-sudangrass</v>
          </cell>
          <cell r="F23" t="str">
            <v>Sorghum-sudangrass</v>
          </cell>
          <cell r="G23" t="str">
            <v>Sudangrass</v>
          </cell>
          <cell r="H23" t="str">
            <v>Sorghum-sudangrass</v>
          </cell>
          <cell r="I23" t="str">
            <v>Sorghum-sudangrass</v>
          </cell>
        </row>
        <row r="24">
          <cell r="E24" t="str">
            <v>Soybean, (Forage &amp; Field)</v>
          </cell>
          <cell r="F24" t="str">
            <v>Soybean, (Forage &amp; Field)</v>
          </cell>
          <cell r="G24" t="str">
            <v>Sunflower</v>
          </cell>
          <cell r="H24" t="str">
            <v>Soybean, (Forage &amp; Field)</v>
          </cell>
          <cell r="I24" t="str">
            <v>Soybean, (Forage &amp; Field)</v>
          </cell>
        </row>
        <row r="25">
          <cell r="E25" t="str">
            <v>Sudangrass</v>
          </cell>
          <cell r="F25" t="str">
            <v>Sudangrass</v>
          </cell>
          <cell r="G25" t="str">
            <v>Triticale</v>
          </cell>
          <cell r="H25" t="str">
            <v>Sudangrass</v>
          </cell>
          <cell r="I25" t="str">
            <v>Sudangrass</v>
          </cell>
        </row>
        <row r="26">
          <cell r="E26" t="str">
            <v>Sunflower</v>
          </cell>
          <cell r="F26" t="str">
            <v>Sunflower</v>
          </cell>
          <cell r="G26" t="str">
            <v>Turnips/Pasja</v>
          </cell>
          <cell r="H26" t="str">
            <v>Sunflower</v>
          </cell>
          <cell r="I26" t="str">
            <v>Sunflower</v>
          </cell>
        </row>
        <row r="27">
          <cell r="E27" t="str">
            <v>Triticale</v>
          </cell>
          <cell r="F27" t="str">
            <v>Triticale</v>
          </cell>
          <cell r="G27" t="str">
            <v>Vetch, Hairy</v>
          </cell>
          <cell r="H27" t="str">
            <v>Triticale</v>
          </cell>
          <cell r="I27" t="str">
            <v>Triticale</v>
          </cell>
        </row>
        <row r="28">
          <cell r="E28" t="str">
            <v>Turnips/Pasja</v>
          </cell>
          <cell r="F28" t="str">
            <v>Turnips/Pasja</v>
          </cell>
          <cell r="H28" t="str">
            <v>Turnips/Pasja</v>
          </cell>
          <cell r="I28" t="str">
            <v>Turnips/Pasja</v>
          </cell>
        </row>
        <row r="29">
          <cell r="E29" t="str">
            <v>Vetch, Hairy</v>
          </cell>
          <cell r="F29" t="str">
            <v>Vetch, Hairy</v>
          </cell>
          <cell r="H29" t="str">
            <v>Vetch, Hairy</v>
          </cell>
          <cell r="I29" t="str">
            <v>Vetch, Hairy</v>
          </cell>
        </row>
        <row r="30">
          <cell r="E30" t="str">
            <v>Wheat, (Winter &amp; Spelt)</v>
          </cell>
          <cell r="F30" t="str">
            <v>Wheat, (Winter &amp; Spelt)</v>
          </cell>
          <cell r="H30" t="str">
            <v>Wheat, (Winter &amp; Spelt)</v>
          </cell>
          <cell r="I30" t="str">
            <v>Wheat, (Winter &amp; Spelt)</v>
          </cell>
        </row>
      </sheetData>
      <sheetData sheetId="6">
        <row r="9">
          <cell r="B9">
            <v>0</v>
          </cell>
        </row>
        <row r="101">
          <cell r="B101" t="str">
            <v>Orchardgrass</v>
          </cell>
          <cell r="C101" t="e">
            <v>#REF!</v>
          </cell>
        </row>
        <row r="102">
          <cell r="B102" t="str">
            <v>Bluegrass, Kentucky</v>
          </cell>
          <cell r="C102" t="e">
            <v>#REF!</v>
          </cell>
        </row>
        <row r="112">
          <cell r="B112" t="str">
            <v>Clover, (Ladino type) White</v>
          </cell>
          <cell r="C112" t="e">
            <v>#REF!</v>
          </cell>
        </row>
        <row r="113">
          <cell r="B113" t="str">
            <v>Clover, (white dutch)</v>
          </cell>
          <cell r="C113" t="e">
            <v>#REF!</v>
          </cell>
        </row>
        <row r="114">
          <cell r="B114" t="str">
            <v>Clover, Alsike</v>
          </cell>
          <cell r="C114" t="e">
            <v>#REF!</v>
          </cell>
        </row>
        <row r="115">
          <cell r="B115" t="str">
            <v>Clover, Red</v>
          </cell>
          <cell r="C115" t="e">
            <v>#REF!</v>
          </cell>
        </row>
        <row r="116">
          <cell r="B116" t="str">
            <v>Birdsfoot Trefoil</v>
          </cell>
          <cell r="C116" t="e">
            <v>#REF!</v>
          </cell>
        </row>
      </sheetData>
      <sheetData sheetId="7"/>
      <sheetData sheetId="8">
        <row r="1">
          <cell r="A1" t="str">
            <v>VERY POORLY DRAINED</v>
          </cell>
          <cell r="B1">
            <v>34</v>
          </cell>
          <cell r="C1">
            <v>35</v>
          </cell>
          <cell r="E1" t="str">
            <v>NONE</v>
          </cell>
        </row>
        <row r="2">
          <cell r="A2" t="str">
            <v>POORLY DRAINED</v>
          </cell>
          <cell r="B2">
            <v>35</v>
          </cell>
          <cell r="C2">
            <v>36</v>
          </cell>
          <cell r="E2" t="str">
            <v>&lt;= 6.5</v>
          </cell>
        </row>
        <row r="3">
          <cell r="A3" t="str">
            <v>SOMEWHAT POORLY DRAINED</v>
          </cell>
          <cell r="B3">
            <v>36</v>
          </cell>
          <cell r="C3">
            <v>37</v>
          </cell>
          <cell r="E3" t="str">
            <v>&lt;= 6.4</v>
          </cell>
        </row>
        <row r="4">
          <cell r="A4" t="str">
            <v>MODERATELY WELL DRAINED</v>
          </cell>
          <cell r="B4">
            <v>37</v>
          </cell>
          <cell r="C4">
            <v>37</v>
          </cell>
          <cell r="E4" t="str">
            <v>&lt;= 6.3</v>
          </cell>
        </row>
        <row r="5">
          <cell r="A5" t="str">
            <v>WELL DRAINED</v>
          </cell>
          <cell r="B5">
            <v>38</v>
          </cell>
          <cell r="C5">
            <v>38</v>
          </cell>
          <cell r="E5" t="str">
            <v>&lt;= 6.2</v>
          </cell>
        </row>
        <row r="6">
          <cell r="A6" t="str">
            <v>EXCESSIVELY DRAINED</v>
          </cell>
          <cell r="B6">
            <v>39</v>
          </cell>
          <cell r="C6">
            <v>39</v>
          </cell>
          <cell r="E6" t="str">
            <v>&lt;= 6.1</v>
          </cell>
        </row>
        <row r="7">
          <cell r="A7" t="str">
            <v>MUCK</v>
          </cell>
          <cell r="B7">
            <v>40</v>
          </cell>
          <cell r="C7">
            <v>41</v>
          </cell>
          <cell r="E7" t="str">
            <v>&lt;= 6.0</v>
          </cell>
        </row>
        <row r="8">
          <cell r="E8" t="str">
            <v>&lt;= 5.9</v>
          </cell>
        </row>
        <row r="9">
          <cell r="E9" t="str">
            <v>&lt;= 5.8</v>
          </cell>
        </row>
        <row r="10">
          <cell r="E10" t="str">
            <v>&lt;= 5.7</v>
          </cell>
        </row>
        <row r="11">
          <cell r="A11" t="str">
            <v>VERY POORLY DRAINED</v>
          </cell>
          <cell r="B11">
            <v>9</v>
          </cell>
          <cell r="C11">
            <v>10</v>
          </cell>
          <cell r="E11" t="str">
            <v>&lt;= 5.6</v>
          </cell>
        </row>
        <row r="12">
          <cell r="A12" t="str">
            <v>POORLY DRAINED</v>
          </cell>
          <cell r="B12">
            <v>10</v>
          </cell>
          <cell r="C12">
            <v>11</v>
          </cell>
          <cell r="E12" t="str">
            <v>&lt;= 5.5</v>
          </cell>
        </row>
        <row r="13">
          <cell r="A13" t="str">
            <v>SOMEWHAT POORLY DRAINED</v>
          </cell>
          <cell r="B13">
            <v>11</v>
          </cell>
          <cell r="C13">
            <v>12</v>
          </cell>
          <cell r="E13" t="str">
            <v>&lt;= 5.4</v>
          </cell>
        </row>
        <row r="14">
          <cell r="A14" t="str">
            <v>MODERATELY WELL DRAINED</v>
          </cell>
          <cell r="B14">
            <v>12</v>
          </cell>
          <cell r="C14">
            <v>12</v>
          </cell>
          <cell r="E14" t="str">
            <v>&lt;= 5.3</v>
          </cell>
        </row>
        <row r="15">
          <cell r="A15" t="str">
            <v>WELL DRAINED</v>
          </cell>
          <cell r="B15">
            <v>13</v>
          </cell>
          <cell r="C15">
            <v>13</v>
          </cell>
          <cell r="E15" t="str">
            <v>&lt;= 5.2</v>
          </cell>
        </row>
        <row r="16">
          <cell r="A16" t="str">
            <v>EXCESSIVELY DRAINED</v>
          </cell>
          <cell r="B16">
            <v>14</v>
          </cell>
          <cell r="C16">
            <v>14</v>
          </cell>
          <cell r="E16" t="str">
            <v>&lt;= 5.1</v>
          </cell>
        </row>
        <row r="17">
          <cell r="A17" t="str">
            <v>MUCK</v>
          </cell>
          <cell r="B17">
            <v>15</v>
          </cell>
          <cell r="C17">
            <v>16</v>
          </cell>
          <cell r="E17" t="str">
            <v>&gt;= 6.5</v>
          </cell>
        </row>
        <row r="18">
          <cell r="E18" t="str">
            <v>&gt;= 6.6</v>
          </cell>
        </row>
        <row r="19">
          <cell r="E19" t="str">
            <v>&gt;= 6.7</v>
          </cell>
        </row>
        <row r="20">
          <cell r="E20" t="str">
            <v>&gt;= 6.8</v>
          </cell>
        </row>
        <row r="21">
          <cell r="A21" t="str">
            <v>VERY POORLY DRAINED</v>
          </cell>
          <cell r="B21">
            <v>8</v>
          </cell>
          <cell r="C21">
            <v>9</v>
          </cell>
          <cell r="E21" t="str">
            <v>&gt;= 6.9</v>
          </cell>
        </row>
        <row r="22">
          <cell r="A22" t="str">
            <v>POORLY DRAINED</v>
          </cell>
          <cell r="B22">
            <v>9</v>
          </cell>
          <cell r="C22">
            <v>10</v>
          </cell>
          <cell r="E22" t="str">
            <v>&gt;= 7.0</v>
          </cell>
        </row>
        <row r="23">
          <cell r="A23" t="str">
            <v>SOMEWHAT POORLY DRAINED</v>
          </cell>
          <cell r="B23">
            <v>10</v>
          </cell>
          <cell r="C23">
            <v>11</v>
          </cell>
          <cell r="E23" t="str">
            <v>&gt;= 7.1</v>
          </cell>
        </row>
        <row r="24">
          <cell r="A24" t="str">
            <v>MODERATELY WELL DRAINED</v>
          </cell>
          <cell r="B24">
            <v>11</v>
          </cell>
          <cell r="C24">
            <v>11</v>
          </cell>
          <cell r="E24" t="str">
            <v>&gt;= 7.2</v>
          </cell>
        </row>
        <row r="25">
          <cell r="A25" t="str">
            <v>WELL DRAINED</v>
          </cell>
          <cell r="B25">
            <v>12</v>
          </cell>
          <cell r="C25">
            <v>12</v>
          </cell>
          <cell r="E25" t="str">
            <v>&gt;= 7.3</v>
          </cell>
        </row>
        <row r="26">
          <cell r="A26" t="str">
            <v>EXCESSIVELY DRAINED</v>
          </cell>
          <cell r="B26">
            <v>13</v>
          </cell>
          <cell r="C26">
            <v>13</v>
          </cell>
          <cell r="E26" t="str">
            <v>&gt;= 7.4</v>
          </cell>
        </row>
        <row r="27">
          <cell r="A27" t="str">
            <v>MUCK</v>
          </cell>
          <cell r="B27">
            <v>14</v>
          </cell>
          <cell r="C27">
            <v>15</v>
          </cell>
          <cell r="E27" t="str">
            <v>&gt;= 7.5</v>
          </cell>
        </row>
        <row r="28">
          <cell r="E28" t="str">
            <v>&gt;= 7.6</v>
          </cell>
        </row>
        <row r="29">
          <cell r="E29" t="str">
            <v>&gt;= 7.7</v>
          </cell>
        </row>
        <row r="30">
          <cell r="E30" t="str">
            <v>&gt;= 7.8</v>
          </cell>
        </row>
        <row r="31">
          <cell r="E31" t="str">
            <v>&gt;= 7.9</v>
          </cell>
        </row>
        <row r="32">
          <cell r="E32" t="str">
            <v>&gt;= 8.0</v>
          </cell>
        </row>
        <row r="33">
          <cell r="E33" t="str">
            <v>&gt;= 8.1</v>
          </cell>
        </row>
        <row r="34">
          <cell r="E34" t="str">
            <v>&gt;= 8.2</v>
          </cell>
        </row>
        <row r="35">
          <cell r="E35" t="str">
            <v>&gt;= 8.3</v>
          </cell>
        </row>
        <row r="36">
          <cell r="E36" t="str">
            <v>&gt;= 8.4</v>
          </cell>
        </row>
        <row r="37">
          <cell r="E37" t="str">
            <v>&gt;= 8.5</v>
          </cell>
        </row>
        <row r="38">
          <cell r="E38" t="str">
            <v>&gt;= 8.6</v>
          </cell>
        </row>
        <row r="39">
          <cell r="E39" t="str">
            <v>&gt;= 8.7</v>
          </cell>
        </row>
        <row r="40">
          <cell r="E40" t="str">
            <v>&gt;= 8.8</v>
          </cell>
        </row>
        <row r="41">
          <cell r="E41" t="str">
            <v>&gt;= 8.9</v>
          </cell>
        </row>
        <row r="44">
          <cell r="A44" t="str">
            <v>N Source</v>
          </cell>
        </row>
        <row r="45">
          <cell r="A45" t="str">
            <v>N Scavenger</v>
          </cell>
        </row>
        <row r="46">
          <cell r="A46" t="str">
            <v>Soil Builder</v>
          </cell>
        </row>
        <row r="47">
          <cell r="A47" t="str">
            <v>Erosion Fighter</v>
          </cell>
        </row>
        <row r="48">
          <cell r="A48" t="str">
            <v>Weed Fighter</v>
          </cell>
        </row>
        <row r="49">
          <cell r="A49" t="str">
            <v>Quick Growth</v>
          </cell>
        </row>
        <row r="50">
          <cell r="A50" t="str">
            <v>Lasting Residue</v>
          </cell>
        </row>
        <row r="51">
          <cell r="A51" t="str">
            <v>Good Grazing</v>
          </cell>
        </row>
        <row r="52">
          <cell r="A52" t="str">
            <v>Forage Harvest Value</v>
          </cell>
        </row>
        <row r="53">
          <cell r="A53" t="str">
            <v>Grain/Seed Harvest Value</v>
          </cell>
        </row>
        <row r="54">
          <cell r="A54" t="str">
            <v>Interseed with Cash Crop</v>
          </cell>
        </row>
      </sheetData>
      <sheetData sheetId="9">
        <row r="2">
          <cell r="A2" t="str">
            <v>327 (CONSERVATION COVER) - general purpose</v>
          </cell>
          <cell r="B2">
            <v>8</v>
          </cell>
          <cell r="C2">
            <v>-35</v>
          </cell>
          <cell r="D2">
            <v>30</v>
          </cell>
          <cell r="E2">
            <v>-30</v>
          </cell>
          <cell r="F2">
            <v>30</v>
          </cell>
          <cell r="G2">
            <v>30</v>
          </cell>
          <cell r="H2">
            <v>-30</v>
          </cell>
          <cell r="I2">
            <v>-25</v>
          </cell>
          <cell r="J2">
            <v>0</v>
          </cell>
          <cell r="K2">
            <v>-25</v>
          </cell>
          <cell r="L2">
            <v>1</v>
          </cell>
          <cell r="M2">
            <v>1</v>
          </cell>
          <cell r="N2">
            <v>0</v>
          </cell>
          <cell r="O2">
            <v>0</v>
          </cell>
          <cell r="P2">
            <v>1</v>
          </cell>
          <cell r="Q2">
            <v>0</v>
          </cell>
          <cell r="R2">
            <v>0</v>
          </cell>
          <cell r="S2">
            <v>50</v>
          </cell>
          <cell r="T2">
            <v>0.5</v>
          </cell>
          <cell r="U2">
            <v>0.5</v>
          </cell>
        </row>
        <row r="3">
          <cell r="A3" t="str">
            <v>327 (CONSERVATION COVER) - general purpose + erosive</v>
          </cell>
          <cell r="B3">
            <v>8</v>
          </cell>
          <cell r="C3">
            <v>-35</v>
          </cell>
          <cell r="D3">
            <v>30</v>
          </cell>
          <cell r="E3">
            <v>-30</v>
          </cell>
          <cell r="F3">
            <v>30</v>
          </cell>
          <cell r="G3">
            <v>30</v>
          </cell>
          <cell r="H3">
            <v>-30</v>
          </cell>
          <cell r="I3">
            <v>-25</v>
          </cell>
          <cell r="J3">
            <v>0</v>
          </cell>
          <cell r="K3">
            <v>-25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47</v>
          </cell>
          <cell r="T3">
            <v>1</v>
          </cell>
          <cell r="U3">
            <v>0.75</v>
          </cell>
        </row>
        <row r="4">
          <cell r="A4" t="str">
            <v>327 (CONSERVATION COVER) - wildlife primary</v>
          </cell>
          <cell r="B4">
            <v>10</v>
          </cell>
          <cell r="C4">
            <v>-35</v>
          </cell>
          <cell r="D4">
            <v>30</v>
          </cell>
          <cell r="E4">
            <v>-30</v>
          </cell>
          <cell r="F4">
            <v>30</v>
          </cell>
          <cell r="G4">
            <v>30</v>
          </cell>
          <cell r="H4">
            <v>-30</v>
          </cell>
          <cell r="I4">
            <v>0</v>
          </cell>
          <cell r="J4">
            <v>0</v>
          </cell>
          <cell r="K4">
            <v>-50</v>
          </cell>
          <cell r="L4">
            <v>2</v>
          </cell>
          <cell r="M4">
            <v>2</v>
          </cell>
          <cell r="N4">
            <v>0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50</v>
          </cell>
          <cell r="T4">
            <v>0.5</v>
          </cell>
          <cell r="U4">
            <v>0.25</v>
          </cell>
        </row>
        <row r="5">
          <cell r="A5" t="str">
            <v>327 (CONSERVATION COVER) - wildlife + erosive/winter habitat</v>
          </cell>
          <cell r="B5">
            <v>9</v>
          </cell>
          <cell r="C5">
            <v>-35</v>
          </cell>
          <cell r="D5">
            <v>30</v>
          </cell>
          <cell r="E5">
            <v>-30</v>
          </cell>
          <cell r="F5">
            <v>30</v>
          </cell>
          <cell r="G5">
            <v>30</v>
          </cell>
          <cell r="H5">
            <v>-30</v>
          </cell>
          <cell r="I5">
            <v>0</v>
          </cell>
          <cell r="J5">
            <v>0</v>
          </cell>
          <cell r="K5">
            <v>-50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0</v>
          </cell>
          <cell r="S5">
            <v>47</v>
          </cell>
          <cell r="T5">
            <v>0.5</v>
          </cell>
          <cell r="U5">
            <v>0.5</v>
          </cell>
        </row>
        <row r="6">
          <cell r="A6" t="str">
            <v>327 (CONSERVATION COVER) - pollinator habitat</v>
          </cell>
          <cell r="B6">
            <v>10</v>
          </cell>
          <cell r="C6">
            <v>-35</v>
          </cell>
          <cell r="D6">
            <v>30</v>
          </cell>
          <cell r="E6">
            <v>-30</v>
          </cell>
          <cell r="F6">
            <v>30</v>
          </cell>
          <cell r="G6">
            <v>30</v>
          </cell>
          <cell r="H6">
            <v>-30</v>
          </cell>
          <cell r="I6">
            <v>0</v>
          </cell>
          <cell r="J6">
            <v>0</v>
          </cell>
          <cell r="K6">
            <v>-50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2</v>
          </cell>
          <cell r="Q6">
            <v>0</v>
          </cell>
          <cell r="R6">
            <v>0</v>
          </cell>
          <cell r="S6">
            <v>47</v>
          </cell>
          <cell r="T6">
            <v>0.5</v>
          </cell>
          <cell r="U6">
            <v>0.5</v>
          </cell>
        </row>
        <row r="7">
          <cell r="A7" t="str">
            <v>340 (COVER CROP)</v>
          </cell>
          <cell r="B7">
            <v>12</v>
          </cell>
          <cell r="C7">
            <v>-50</v>
          </cell>
          <cell r="D7">
            <v>150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47</v>
          </cell>
        </row>
        <row r="8">
          <cell r="A8" t="str">
            <v>342 (CRITICAL AREA)</v>
          </cell>
          <cell r="B8">
            <v>11</v>
          </cell>
          <cell r="C8">
            <v>-20</v>
          </cell>
          <cell r="D8">
            <v>300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-85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44</v>
          </cell>
          <cell r="T8">
            <v>3</v>
          </cell>
          <cell r="U8">
            <v>1</v>
          </cell>
        </row>
        <row r="9">
          <cell r="A9" t="str">
            <v>386 (FIELD BORDER)</v>
          </cell>
          <cell r="B9">
            <v>8</v>
          </cell>
          <cell r="C9">
            <v>-35</v>
          </cell>
          <cell r="D9">
            <v>30</v>
          </cell>
          <cell r="E9">
            <v>-30</v>
          </cell>
          <cell r="F9">
            <v>30</v>
          </cell>
          <cell r="G9">
            <v>30</v>
          </cell>
          <cell r="H9">
            <v>-30</v>
          </cell>
          <cell r="I9">
            <v>-25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47</v>
          </cell>
          <cell r="T9">
            <v>1</v>
          </cell>
          <cell r="U9">
            <v>1</v>
          </cell>
        </row>
        <row r="10">
          <cell r="A10" t="str">
            <v>386 (FIELD BORDER) - wildlife</v>
          </cell>
          <cell r="B10">
            <v>10</v>
          </cell>
          <cell r="C10">
            <v>-35</v>
          </cell>
          <cell r="D10">
            <v>30</v>
          </cell>
          <cell r="E10">
            <v>-30</v>
          </cell>
          <cell r="F10">
            <v>30</v>
          </cell>
          <cell r="G10">
            <v>30</v>
          </cell>
          <cell r="H10">
            <v>-30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50</v>
          </cell>
          <cell r="T10">
            <v>0.5</v>
          </cell>
          <cell r="U10">
            <v>0.25</v>
          </cell>
        </row>
        <row r="11">
          <cell r="A11" t="str">
            <v>386 (FIELD BORDER) - wildlife, erosive</v>
          </cell>
          <cell r="B11">
            <v>9</v>
          </cell>
          <cell r="C11">
            <v>-35</v>
          </cell>
          <cell r="D11">
            <v>30</v>
          </cell>
          <cell r="E11">
            <v>-30</v>
          </cell>
          <cell r="F11">
            <v>30</v>
          </cell>
          <cell r="G11">
            <v>30</v>
          </cell>
          <cell r="H11">
            <v>-30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47</v>
          </cell>
          <cell r="T11">
            <v>1</v>
          </cell>
          <cell r="U11">
            <v>1</v>
          </cell>
        </row>
        <row r="12">
          <cell r="A12" t="str">
            <v>393 (FILTER STRIP)</v>
          </cell>
          <cell r="B12">
            <v>7</v>
          </cell>
          <cell r="C12">
            <v>-10</v>
          </cell>
          <cell r="D12">
            <v>50</v>
          </cell>
          <cell r="E12">
            <v>0</v>
          </cell>
          <cell r="F12">
            <v>25</v>
          </cell>
          <cell r="G12">
            <v>0</v>
          </cell>
          <cell r="H12">
            <v>0</v>
          </cell>
          <cell r="I12">
            <v>-50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1</v>
          </cell>
          <cell r="U12">
            <v>1</v>
          </cell>
        </row>
        <row r="13">
          <cell r="A13" t="str">
            <v>412 (GRASSED WATERWAY)</v>
          </cell>
          <cell r="B13">
            <v>11</v>
          </cell>
          <cell r="C13">
            <v>-20</v>
          </cell>
          <cell r="D13">
            <v>300</v>
          </cell>
          <cell r="E13">
            <v>-50</v>
          </cell>
          <cell r="F13">
            <v>0</v>
          </cell>
          <cell r="G13">
            <v>0</v>
          </cell>
          <cell r="H13">
            <v>-50</v>
          </cell>
          <cell r="I13">
            <v>-85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44</v>
          </cell>
          <cell r="T13">
            <v>3</v>
          </cell>
          <cell r="U13">
            <v>1</v>
          </cell>
        </row>
        <row r="14">
          <cell r="A14" t="str">
            <v>512 (FORAGE AND BIOMASS PLANTING) - pasture</v>
          </cell>
          <cell r="B14">
            <v>6</v>
          </cell>
          <cell r="C14">
            <v>-20</v>
          </cell>
          <cell r="D14">
            <v>75</v>
          </cell>
          <cell r="E14">
            <v>-50</v>
          </cell>
          <cell r="F14">
            <v>30</v>
          </cell>
          <cell r="G14">
            <v>30</v>
          </cell>
          <cell r="H14">
            <v>-50</v>
          </cell>
          <cell r="I14">
            <v>-25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47</v>
          </cell>
          <cell r="T14">
            <v>1</v>
          </cell>
          <cell r="U14">
            <v>1</v>
          </cell>
        </row>
        <row r="15">
          <cell r="A15" t="str">
            <v>512 (FORAGE AND BIOMASS PLANTING) - hay</v>
          </cell>
          <cell r="B15">
            <v>6</v>
          </cell>
          <cell r="C15">
            <v>-20</v>
          </cell>
          <cell r="D15">
            <v>75</v>
          </cell>
          <cell r="E15">
            <v>-50</v>
          </cell>
          <cell r="F15">
            <v>50</v>
          </cell>
          <cell r="G15">
            <v>50</v>
          </cell>
          <cell r="H15">
            <v>-50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47</v>
          </cell>
          <cell r="T15">
            <v>1</v>
          </cell>
          <cell r="U15">
            <v>1</v>
          </cell>
        </row>
        <row r="16">
          <cell r="A16" t="str">
            <v>512 (FORAGE AND BIOMASS PLANTING) - annual forage</v>
          </cell>
          <cell r="B16">
            <v>12</v>
          </cell>
          <cell r="C16">
            <v>-50</v>
          </cell>
          <cell r="D16">
            <v>40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512 (FORAGE AND BIOMASS PLANTING) - biomass</v>
          </cell>
          <cell r="B17">
            <v>6</v>
          </cell>
          <cell r="C17">
            <v>-20</v>
          </cell>
          <cell r="D17">
            <v>75</v>
          </cell>
          <cell r="E17">
            <v>-50</v>
          </cell>
          <cell r="F17">
            <v>50</v>
          </cell>
          <cell r="G17">
            <v>10</v>
          </cell>
          <cell r="H17">
            <v>-100</v>
          </cell>
          <cell r="I17">
            <v>-25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47</v>
          </cell>
          <cell r="T17">
            <v>1</v>
          </cell>
          <cell r="U17">
            <v>1</v>
          </cell>
        </row>
        <row r="18">
          <cell r="A18" t="str">
            <v>512 (FORAGE AND BIOMASS PLANTING) - interseed</v>
          </cell>
          <cell r="B18">
            <v>6</v>
          </cell>
          <cell r="C18">
            <v>-50</v>
          </cell>
          <cell r="D18">
            <v>75</v>
          </cell>
          <cell r="E18">
            <v>-50</v>
          </cell>
          <cell r="F18">
            <v>50</v>
          </cell>
          <cell r="G18">
            <v>50</v>
          </cell>
          <cell r="H18">
            <v>-100</v>
          </cell>
          <cell r="I18">
            <v>-25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47</v>
          </cell>
          <cell r="T18">
            <v>1</v>
          </cell>
          <cell r="U18">
            <v>1</v>
          </cell>
        </row>
        <row r="19">
          <cell r="A19" t="str">
            <v>390 (RIPARIAN HERBACEOUS COVER)</v>
          </cell>
          <cell r="B19">
            <v>9</v>
          </cell>
          <cell r="C19">
            <v>-35</v>
          </cell>
          <cell r="D19">
            <v>30</v>
          </cell>
          <cell r="E19">
            <v>-30</v>
          </cell>
          <cell r="F19">
            <v>30</v>
          </cell>
          <cell r="G19">
            <v>30</v>
          </cell>
          <cell r="H19">
            <v>-30</v>
          </cell>
          <cell r="I19">
            <v>-25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50</v>
          </cell>
          <cell r="T19">
            <v>0.5</v>
          </cell>
          <cell r="U19">
            <v>0.5</v>
          </cell>
        </row>
        <row r="20">
          <cell r="A20" t="str">
            <v>645 (UPLAND WILDLIFE HABITAT MANAGEMENT) - wildlife primary</v>
          </cell>
          <cell r="B20">
            <v>10</v>
          </cell>
          <cell r="C20">
            <v>-35</v>
          </cell>
          <cell r="D20">
            <v>30</v>
          </cell>
          <cell r="E20">
            <v>-30</v>
          </cell>
          <cell r="F20">
            <v>30</v>
          </cell>
          <cell r="G20">
            <v>30</v>
          </cell>
          <cell r="H20">
            <v>-30</v>
          </cell>
          <cell r="I20">
            <v>0</v>
          </cell>
          <cell r="J20">
            <v>0</v>
          </cell>
          <cell r="K20">
            <v>-50</v>
          </cell>
          <cell r="L20">
            <v>2</v>
          </cell>
          <cell r="M20">
            <v>2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  <cell r="S20">
            <v>50</v>
          </cell>
          <cell r="T20">
            <v>0.5</v>
          </cell>
          <cell r="U20">
            <v>0.25</v>
          </cell>
        </row>
        <row r="21">
          <cell r="A21" t="str">
            <v>645 (UPLAND WILDLIFE HABITAT MANAGEMENT) - wildlife +erosive/winter habitat</v>
          </cell>
          <cell r="B21">
            <v>9</v>
          </cell>
          <cell r="C21">
            <v>-35</v>
          </cell>
          <cell r="D21">
            <v>30</v>
          </cell>
          <cell r="E21">
            <v>-30</v>
          </cell>
          <cell r="F21">
            <v>30</v>
          </cell>
          <cell r="G21">
            <v>30</v>
          </cell>
          <cell r="H21">
            <v>-30</v>
          </cell>
          <cell r="I21">
            <v>0</v>
          </cell>
          <cell r="J21">
            <v>0</v>
          </cell>
          <cell r="K21">
            <v>-50</v>
          </cell>
          <cell r="L21">
            <v>2</v>
          </cell>
          <cell r="M21">
            <v>2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  <cell r="S21">
            <v>47</v>
          </cell>
          <cell r="T21">
            <v>0.5</v>
          </cell>
          <cell r="U21">
            <v>0.5</v>
          </cell>
        </row>
        <row r="22">
          <cell r="A22" t="str">
            <v>645 (UPLAND WILDLIFE HABITAT MANAGEMENT) - pollinator habitat</v>
          </cell>
          <cell r="B22">
            <v>10</v>
          </cell>
          <cell r="C22">
            <v>-35</v>
          </cell>
          <cell r="D22">
            <v>30</v>
          </cell>
          <cell r="E22">
            <v>-30</v>
          </cell>
          <cell r="F22">
            <v>30</v>
          </cell>
          <cell r="G22">
            <v>30</v>
          </cell>
          <cell r="H22">
            <v>-30</v>
          </cell>
          <cell r="I22">
            <v>0</v>
          </cell>
          <cell r="J22">
            <v>0</v>
          </cell>
          <cell r="K22">
            <v>-50</v>
          </cell>
          <cell r="L22">
            <v>2</v>
          </cell>
          <cell r="M22">
            <v>2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  <cell r="S22">
            <v>47</v>
          </cell>
          <cell r="T22">
            <v>0.5</v>
          </cell>
          <cell r="U22">
            <v>0.5</v>
          </cell>
        </row>
        <row r="25">
          <cell r="C25">
            <v>-25</v>
          </cell>
          <cell r="D25">
            <v>10</v>
          </cell>
          <cell r="E25">
            <v>-20</v>
          </cell>
          <cell r="F25">
            <v>20</v>
          </cell>
          <cell r="G25">
            <v>20</v>
          </cell>
          <cell r="H25">
            <v>-20</v>
          </cell>
        </row>
      </sheetData>
      <sheetData sheetId="10">
        <row r="34">
          <cell r="A34" t="str">
            <v>Native Grasses/SmallCSG&gt;1m</v>
          </cell>
          <cell r="B34">
            <v>0.2</v>
          </cell>
        </row>
        <row r="35">
          <cell r="A35" t="str">
            <v>Small Legume/Forb</v>
          </cell>
          <cell r="B35">
            <v>0.2</v>
          </cell>
        </row>
        <row r="36">
          <cell r="A36" t="str">
            <v>Cool Season grass</v>
          </cell>
          <cell r="B36">
            <v>0.3</v>
          </cell>
        </row>
        <row r="37">
          <cell r="A37" t="str">
            <v>CSG&amp;WSG&lt;200K sds/# (large seed)</v>
          </cell>
          <cell r="B37">
            <v>0.4</v>
          </cell>
        </row>
        <row r="38">
          <cell r="A38" t="str">
            <v>Legumes/Forbs</v>
          </cell>
          <cell r="B38">
            <v>0.4</v>
          </cell>
        </row>
        <row r="39">
          <cell r="A39" t="str">
            <v>Legumes/Forbs &lt;100Ksds/#(large)</v>
          </cell>
          <cell r="B39">
            <v>0.6</v>
          </cell>
        </row>
        <row r="40">
          <cell r="A40" t="str">
            <v>Field Crops</v>
          </cell>
          <cell r="B40">
            <v>0.85</v>
          </cell>
        </row>
        <row r="41">
          <cell r="A41" t="str">
            <v>Hard/Dormant seed</v>
          </cell>
          <cell r="B41">
            <v>0.5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F5" t="str">
            <v/>
          </cell>
        </row>
        <row r="6">
          <cell r="AF6" t="str">
            <v/>
          </cell>
        </row>
        <row r="7">
          <cell r="AF7" t="str">
            <v/>
          </cell>
        </row>
        <row r="8">
          <cell r="AF8" t="str">
            <v/>
          </cell>
        </row>
        <row r="9">
          <cell r="AF9" t="str">
            <v/>
          </cell>
        </row>
        <row r="10">
          <cell r="AF10" t="str">
            <v/>
          </cell>
        </row>
        <row r="11">
          <cell r="AF11" t="str">
            <v/>
          </cell>
        </row>
        <row r="12">
          <cell r="AF12" t="str">
            <v/>
          </cell>
        </row>
        <row r="13">
          <cell r="AF13" t="str">
            <v/>
          </cell>
        </row>
        <row r="14">
          <cell r="AF14" t="str">
            <v/>
          </cell>
        </row>
        <row r="15">
          <cell r="AF15" t="str">
            <v/>
          </cell>
        </row>
        <row r="16">
          <cell r="AF16" t="str">
            <v/>
          </cell>
        </row>
        <row r="17">
          <cell r="AF17" t="str">
            <v/>
          </cell>
        </row>
        <row r="18">
          <cell r="AF18" t="str">
            <v/>
          </cell>
        </row>
      </sheetData>
      <sheetData sheetId="23">
        <row r="1">
          <cell r="B1" t="str">
            <v>Alfalfa</v>
          </cell>
          <cell r="C1" t="str">
            <v>Chicory (forage type)</v>
          </cell>
          <cell r="D1" t="str">
            <v>Clover, (Ladino type) White</v>
          </cell>
          <cell r="E1" t="str">
            <v>Clover, (white dutch)</v>
          </cell>
          <cell r="F1" t="str">
            <v>Clover, Alsike</v>
          </cell>
          <cell r="G1" t="str">
            <v>Clover, Red</v>
          </cell>
          <cell r="H1" t="str">
            <v>Clover, Sweet</v>
          </cell>
          <cell r="I1" t="str">
            <v>Ryegrass, Perennial</v>
          </cell>
          <cell r="J1" t="str">
            <v>Barley</v>
          </cell>
          <cell r="K1" t="str">
            <v>Buckwheat</v>
          </cell>
          <cell r="L1" t="str">
            <v>Clover, Balansa</v>
          </cell>
          <cell r="M1" t="str">
            <v>Clover, Berseem</v>
          </cell>
          <cell r="N1" t="str">
            <v>Clover, Crimson</v>
          </cell>
          <cell r="O1" t="str">
            <v>Clover, Red (cover crop)</v>
          </cell>
          <cell r="P1" t="str">
            <v>Crabgrass (red river)</v>
          </cell>
          <cell r="Q1" t="str">
            <v>Flax</v>
          </cell>
          <cell r="R1" t="str">
            <v>Kale</v>
          </cell>
          <cell r="S1" t="str">
            <v>Millet, Japanese</v>
          </cell>
          <cell r="T1" t="str">
            <v>Millet, Pearl</v>
          </cell>
          <cell r="U1" t="str">
            <v>Oats, (Spring &amp; Black)</v>
          </cell>
          <cell r="V1" t="str">
            <v>Peas, (Field/Spring/Winter)</v>
          </cell>
          <cell r="W1" t="str">
            <v>Pea, Cow</v>
          </cell>
          <cell r="X1" t="str">
            <v>Hemp, Sunn</v>
          </cell>
          <cell r="Y1" t="str">
            <v>Phacelia</v>
          </cell>
          <cell r="Z1" t="str">
            <v>Soybean, (Forage &amp; Field)</v>
          </cell>
          <cell r="AA1" t="str">
            <v>Sunflower</v>
          </cell>
          <cell r="AB1" t="str">
            <v>Radish, (Oil Seed)</v>
          </cell>
          <cell r="AC1" t="str">
            <v>Rapeseed</v>
          </cell>
          <cell r="AD1" t="str">
            <v>Rye, Winter Cereal</v>
          </cell>
          <cell r="AE1" t="str">
            <v>Ryegrass, Annual</v>
          </cell>
          <cell r="AF1" t="str">
            <v>Ryegrass, Perennial (forage only)</v>
          </cell>
          <cell r="AG1" t="str">
            <v>Sorghum-sudangrass</v>
          </cell>
          <cell r="AH1" t="str">
            <v>Sudangrass</v>
          </cell>
          <cell r="AI1" t="str">
            <v>Triticale</v>
          </cell>
          <cell r="AJ1" t="str">
            <v>Turnips/Pasja</v>
          </cell>
          <cell r="AK1" t="str">
            <v>Vetch, Hairy</v>
          </cell>
          <cell r="AL1" t="str">
            <v>Wheat, (Winter &amp; Spelt)</v>
          </cell>
        </row>
        <row r="2">
          <cell r="A2" t="str">
            <v>Alfalfa</v>
          </cell>
          <cell r="B2" t="str">
            <v>y</v>
          </cell>
          <cell r="C2" t="str">
            <v>y</v>
          </cell>
          <cell r="D2" t="str">
            <v>y</v>
          </cell>
          <cell r="E2" t="str">
            <v>y</v>
          </cell>
          <cell r="F2" t="str">
            <v>y</v>
          </cell>
          <cell r="G2" t="str">
            <v>y</v>
          </cell>
          <cell r="H2" t="str">
            <v>n</v>
          </cell>
          <cell r="I2" t="str">
            <v>y</v>
          </cell>
          <cell r="J2" t="str">
            <v>y</v>
          </cell>
          <cell r="K2" t="str">
            <v>y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n</v>
          </cell>
          <cell r="P2" t="str">
            <v>n</v>
          </cell>
          <cell r="Q2" t="str">
            <v>n</v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y</v>
          </cell>
          <cell r="V2" t="str">
            <v>n</v>
          </cell>
          <cell r="W2" t="str">
            <v>n</v>
          </cell>
          <cell r="X2" t="str">
            <v>n</v>
          </cell>
          <cell r="Y2" t="str">
            <v>n</v>
          </cell>
          <cell r="Z2" t="str">
            <v>n</v>
          </cell>
          <cell r="AA2" t="str">
            <v>n</v>
          </cell>
          <cell r="AB2" t="str">
            <v>n</v>
          </cell>
          <cell r="AC2" t="str">
            <v>n</v>
          </cell>
          <cell r="AD2" t="str">
            <v>n</v>
          </cell>
          <cell r="AE2" t="str">
            <v>y</v>
          </cell>
          <cell r="AF2" t="str">
            <v>y</v>
          </cell>
          <cell r="AG2" t="str">
            <v>y</v>
          </cell>
          <cell r="AH2" t="str">
            <v>n</v>
          </cell>
          <cell r="AI2" t="str">
            <v>y</v>
          </cell>
          <cell r="AJ2" t="str">
            <v>n</v>
          </cell>
          <cell r="AK2" t="str">
            <v>n</v>
          </cell>
          <cell r="AL2" t="str">
            <v>y</v>
          </cell>
        </row>
        <row r="3">
          <cell r="A3" t="str">
            <v>Chicory (forage type)</v>
          </cell>
          <cell r="B3" t="str">
            <v>y</v>
          </cell>
          <cell r="C3" t="str">
            <v>y</v>
          </cell>
          <cell r="D3" t="str">
            <v>y</v>
          </cell>
          <cell r="E3" t="str">
            <v>y</v>
          </cell>
          <cell r="F3" t="str">
            <v>y</v>
          </cell>
          <cell r="G3" t="str">
            <v>y</v>
          </cell>
          <cell r="H3" t="str">
            <v>n</v>
          </cell>
          <cell r="I3" t="str">
            <v>y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n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U3" t="str">
            <v>y</v>
          </cell>
          <cell r="V3" t="str">
            <v>n</v>
          </cell>
          <cell r="W3" t="str">
            <v>n</v>
          </cell>
          <cell r="X3" t="str">
            <v>n</v>
          </cell>
          <cell r="Y3" t="str">
            <v>n</v>
          </cell>
          <cell r="Z3" t="str">
            <v>n</v>
          </cell>
          <cell r="AA3" t="str">
            <v>n</v>
          </cell>
          <cell r="AB3" t="str">
            <v>n</v>
          </cell>
          <cell r="AC3" t="str">
            <v>n</v>
          </cell>
          <cell r="AD3" t="str">
            <v>n</v>
          </cell>
          <cell r="AE3" t="str">
            <v>y</v>
          </cell>
          <cell r="AF3" t="str">
            <v>y</v>
          </cell>
          <cell r="AG3" t="str">
            <v>y</v>
          </cell>
          <cell r="AH3" t="str">
            <v>n</v>
          </cell>
          <cell r="AI3" t="str">
            <v>y</v>
          </cell>
          <cell r="AJ3" t="str">
            <v>n</v>
          </cell>
          <cell r="AK3" t="str">
            <v>n</v>
          </cell>
          <cell r="AL3" t="str">
            <v>y</v>
          </cell>
        </row>
        <row r="4">
          <cell r="A4" t="str">
            <v>Clover, (Ladino type) White</v>
          </cell>
          <cell r="B4" t="str">
            <v>y</v>
          </cell>
          <cell r="C4" t="str">
            <v>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n</v>
          </cell>
          <cell r="I4" t="str">
            <v>y</v>
          </cell>
          <cell r="J4" t="str">
            <v>y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y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y</v>
          </cell>
          <cell r="AF4" t="str">
            <v>y</v>
          </cell>
          <cell r="AG4" t="str">
            <v>y</v>
          </cell>
          <cell r="AH4" t="str">
            <v>n</v>
          </cell>
          <cell r="AI4" t="str">
            <v>y</v>
          </cell>
          <cell r="AJ4" t="str">
            <v>n</v>
          </cell>
          <cell r="AK4" t="str">
            <v>n</v>
          </cell>
          <cell r="AL4" t="str">
            <v>y</v>
          </cell>
        </row>
        <row r="5">
          <cell r="A5" t="str">
            <v>Clover, (white dutch)</v>
          </cell>
          <cell r="B5" t="str">
            <v>y</v>
          </cell>
          <cell r="C5" t="str">
            <v>y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n</v>
          </cell>
          <cell r="I5" t="str">
            <v>y</v>
          </cell>
          <cell r="J5" t="str">
            <v>y</v>
          </cell>
          <cell r="K5" t="str">
            <v>n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n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y</v>
          </cell>
          <cell r="V5" t="str">
            <v>n</v>
          </cell>
          <cell r="W5" t="str">
            <v>n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n</v>
          </cell>
          <cell r="AB5" t="str">
            <v>n</v>
          </cell>
          <cell r="AC5" t="str">
            <v>n</v>
          </cell>
          <cell r="AD5" t="str">
            <v>n</v>
          </cell>
          <cell r="AE5" t="str">
            <v>y</v>
          </cell>
          <cell r="AF5" t="str">
            <v>y</v>
          </cell>
          <cell r="AG5" t="str">
            <v>y</v>
          </cell>
          <cell r="AH5" t="str">
            <v>n</v>
          </cell>
          <cell r="AI5" t="str">
            <v>y</v>
          </cell>
          <cell r="AJ5" t="str">
            <v>n</v>
          </cell>
          <cell r="AK5" t="str">
            <v>n</v>
          </cell>
          <cell r="AL5" t="str">
            <v>y</v>
          </cell>
        </row>
        <row r="6">
          <cell r="A6" t="str">
            <v>Clover, Alsike</v>
          </cell>
          <cell r="B6" t="str">
            <v>y</v>
          </cell>
          <cell r="C6" t="str">
            <v>y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n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n</v>
          </cell>
          <cell r="P6" t="str">
            <v>n</v>
          </cell>
          <cell r="Q6" t="str">
            <v>n</v>
          </cell>
          <cell r="R6" t="str">
            <v>n</v>
          </cell>
          <cell r="S6" t="str">
            <v>n</v>
          </cell>
          <cell r="T6" t="str">
            <v>n</v>
          </cell>
          <cell r="U6" t="str">
            <v>y</v>
          </cell>
          <cell r="V6" t="str">
            <v>n</v>
          </cell>
          <cell r="W6" t="str">
            <v>n</v>
          </cell>
          <cell r="X6" t="str">
            <v>n</v>
          </cell>
          <cell r="Y6" t="str">
            <v>n</v>
          </cell>
          <cell r="Z6" t="str">
            <v>n</v>
          </cell>
          <cell r="AA6" t="str">
            <v>n</v>
          </cell>
          <cell r="AB6" t="str">
            <v>n</v>
          </cell>
          <cell r="AC6" t="str">
            <v>n</v>
          </cell>
          <cell r="AD6" t="str">
            <v>n</v>
          </cell>
          <cell r="AE6" t="str">
            <v>y</v>
          </cell>
          <cell r="AF6" t="str">
            <v>y</v>
          </cell>
          <cell r="AG6" t="str">
            <v>y</v>
          </cell>
          <cell r="AH6" t="str">
            <v>n</v>
          </cell>
          <cell r="AI6" t="str">
            <v>y</v>
          </cell>
          <cell r="AJ6" t="str">
            <v>n</v>
          </cell>
          <cell r="AK6" t="str">
            <v>n</v>
          </cell>
          <cell r="AL6" t="str">
            <v>y</v>
          </cell>
        </row>
        <row r="7">
          <cell r="A7" t="str">
            <v>Clover, Red</v>
          </cell>
          <cell r="B7" t="str">
            <v>y</v>
          </cell>
          <cell r="C7" t="str">
            <v>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n</v>
          </cell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n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y</v>
          </cell>
          <cell r="V7" t="str">
            <v>n</v>
          </cell>
          <cell r="W7" t="str">
            <v>n</v>
          </cell>
          <cell r="X7" t="str">
            <v>n</v>
          </cell>
          <cell r="Y7" t="str">
            <v>n</v>
          </cell>
          <cell r="Z7" t="str">
            <v>n</v>
          </cell>
          <cell r="AA7" t="str">
            <v>n</v>
          </cell>
          <cell r="AB7" t="str">
            <v>n</v>
          </cell>
          <cell r="AC7" t="str">
            <v>n</v>
          </cell>
          <cell r="AD7" t="str">
            <v>n</v>
          </cell>
          <cell r="AE7" t="str">
            <v>y</v>
          </cell>
          <cell r="AF7" t="str">
            <v>y</v>
          </cell>
          <cell r="AG7" t="str">
            <v>y</v>
          </cell>
          <cell r="AH7" t="str">
            <v>n</v>
          </cell>
          <cell r="AI7" t="str">
            <v>y</v>
          </cell>
          <cell r="AJ7" t="str">
            <v>n</v>
          </cell>
          <cell r="AK7" t="str">
            <v>n</v>
          </cell>
          <cell r="AL7" t="str">
            <v>y</v>
          </cell>
        </row>
        <row r="8">
          <cell r="A8" t="str">
            <v>Clover, Sweet</v>
          </cell>
          <cell r="B8" t="str">
            <v>n</v>
          </cell>
          <cell r="C8" t="str">
            <v>n</v>
          </cell>
          <cell r="D8" t="str">
            <v>n</v>
          </cell>
          <cell r="E8" t="str">
            <v>n</v>
          </cell>
          <cell r="F8" t="str">
            <v>n</v>
          </cell>
          <cell r="G8" t="str">
            <v>n</v>
          </cell>
          <cell r="H8" t="str">
            <v>y</v>
          </cell>
          <cell r="I8" t="str">
            <v>n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n</v>
          </cell>
          <cell r="P8" t="str">
            <v>n</v>
          </cell>
          <cell r="Q8" t="str">
            <v>n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y</v>
          </cell>
          <cell r="V8" t="str">
            <v>n</v>
          </cell>
          <cell r="W8" t="str">
            <v>n</v>
          </cell>
          <cell r="X8" t="str">
            <v>n</v>
          </cell>
          <cell r="Y8" t="str">
            <v>n</v>
          </cell>
          <cell r="Z8" t="str">
            <v>n</v>
          </cell>
          <cell r="AA8" t="str">
            <v>n</v>
          </cell>
          <cell r="AB8" t="str">
            <v>n</v>
          </cell>
          <cell r="AC8" t="str">
            <v>n</v>
          </cell>
          <cell r="AD8" t="str">
            <v>n</v>
          </cell>
          <cell r="AE8" t="str">
            <v>y</v>
          </cell>
          <cell r="AF8" t="str">
            <v>n</v>
          </cell>
          <cell r="AG8" t="str">
            <v>y</v>
          </cell>
          <cell r="AH8" t="str">
            <v>n</v>
          </cell>
          <cell r="AI8" t="str">
            <v>y</v>
          </cell>
          <cell r="AJ8" t="str">
            <v>n</v>
          </cell>
          <cell r="AK8" t="str">
            <v>n</v>
          </cell>
          <cell r="AL8" t="str">
            <v>y</v>
          </cell>
        </row>
        <row r="9">
          <cell r="A9" t="str">
            <v>Ryegrass, Perennial</v>
          </cell>
          <cell r="B9" t="str">
            <v>y</v>
          </cell>
          <cell r="C9" t="str">
            <v>y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n</v>
          </cell>
          <cell r="I9" t="str">
            <v>y</v>
          </cell>
          <cell r="J9" t="str">
            <v>y</v>
          </cell>
          <cell r="K9" t="str">
            <v>y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n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y</v>
          </cell>
          <cell r="V9" t="str">
            <v>n</v>
          </cell>
          <cell r="W9" t="str">
            <v>n</v>
          </cell>
          <cell r="X9" t="str">
            <v>n</v>
          </cell>
          <cell r="Y9" t="str">
            <v>n</v>
          </cell>
          <cell r="Z9" t="str">
            <v>n</v>
          </cell>
          <cell r="AA9" t="str">
            <v>n</v>
          </cell>
          <cell r="AB9" t="str">
            <v>n</v>
          </cell>
          <cell r="AC9" t="str">
            <v>n</v>
          </cell>
          <cell r="AD9" t="str">
            <v>n</v>
          </cell>
          <cell r="AE9" t="str">
            <v>y</v>
          </cell>
          <cell r="AF9" t="str">
            <v>y</v>
          </cell>
          <cell r="AG9" t="str">
            <v>y</v>
          </cell>
          <cell r="AH9" t="str">
            <v>n</v>
          </cell>
          <cell r="AI9" t="str">
            <v>y</v>
          </cell>
          <cell r="AJ9" t="str">
            <v>n</v>
          </cell>
          <cell r="AK9" t="str">
            <v>n</v>
          </cell>
          <cell r="AL9" t="str">
            <v>y</v>
          </cell>
        </row>
        <row r="10">
          <cell r="A10" t="str">
            <v>Barley</v>
          </cell>
          <cell r="B10" t="str">
            <v>y</v>
          </cell>
          <cell r="C10" t="str">
            <v>y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  <cell r="M10" t="str">
            <v>y</v>
          </cell>
          <cell r="N10" t="str">
            <v>y</v>
          </cell>
          <cell r="O10" t="str">
            <v>y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y</v>
          </cell>
          <cell r="V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Z10" t="str">
            <v>y</v>
          </cell>
          <cell r="AA10" t="str">
            <v>y</v>
          </cell>
          <cell r="AB10" t="str">
            <v>y</v>
          </cell>
          <cell r="AC10" t="str">
            <v>y</v>
          </cell>
          <cell r="AD10" t="str">
            <v>y</v>
          </cell>
          <cell r="AE10" t="str">
            <v>n</v>
          </cell>
          <cell r="AF10" t="str">
            <v>y</v>
          </cell>
          <cell r="AG10" t="str">
            <v>n</v>
          </cell>
          <cell r="AH10" t="str">
            <v>n</v>
          </cell>
          <cell r="AI10" t="str">
            <v>y</v>
          </cell>
          <cell r="AJ10" t="str">
            <v>y</v>
          </cell>
          <cell r="AK10" t="str">
            <v>y</v>
          </cell>
          <cell r="AL10" t="str">
            <v>y</v>
          </cell>
        </row>
        <row r="11">
          <cell r="A11" t="str">
            <v>Buckwheat</v>
          </cell>
          <cell r="B11" t="str">
            <v>y</v>
          </cell>
          <cell r="C11" t="str">
            <v>n</v>
          </cell>
          <cell r="D11" t="str">
            <v>n</v>
          </cell>
          <cell r="E11" t="str">
            <v>n</v>
          </cell>
          <cell r="F11" t="str">
            <v>n</v>
          </cell>
          <cell r="G11" t="str">
            <v>n</v>
          </cell>
          <cell r="H11" t="str">
            <v>n</v>
          </cell>
          <cell r="I11" t="str">
            <v>n</v>
          </cell>
          <cell r="J11" t="str">
            <v>y</v>
          </cell>
          <cell r="K11" t="str">
            <v>y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V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y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  <cell r="AK11" t="str">
            <v>y</v>
          </cell>
          <cell r="AL11" t="str">
            <v>y</v>
          </cell>
        </row>
        <row r="12">
          <cell r="A12" t="str">
            <v>Clover, Balansa</v>
          </cell>
          <cell r="B12" t="str">
            <v>n</v>
          </cell>
          <cell r="C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 t="str">
            <v>n</v>
          </cell>
          <cell r="H12" t="str">
            <v>n</v>
          </cell>
          <cell r="I12" t="str">
            <v>n</v>
          </cell>
          <cell r="J12" t="str">
            <v>y</v>
          </cell>
          <cell r="K12" t="str">
            <v>y</v>
          </cell>
          <cell r="L12" t="str">
            <v>y</v>
          </cell>
          <cell r="M12" t="str">
            <v>y</v>
          </cell>
          <cell r="N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V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Z12" t="str">
            <v>y</v>
          </cell>
          <cell r="AA12" t="str">
            <v>y</v>
          </cell>
          <cell r="AB12" t="str">
            <v>y</v>
          </cell>
          <cell r="AC12" t="str">
            <v>y</v>
          </cell>
          <cell r="AD12" t="str">
            <v>y</v>
          </cell>
          <cell r="AE12" t="str">
            <v>y</v>
          </cell>
          <cell r="AF12" t="str">
            <v>y</v>
          </cell>
          <cell r="AG12" t="str">
            <v>y</v>
          </cell>
          <cell r="AH12" t="str">
            <v>y</v>
          </cell>
          <cell r="AI12" t="str">
            <v>y</v>
          </cell>
          <cell r="AJ12" t="str">
            <v>y</v>
          </cell>
          <cell r="AK12" t="str">
            <v>y</v>
          </cell>
          <cell r="AL12" t="str">
            <v>y</v>
          </cell>
        </row>
        <row r="13">
          <cell r="A13" t="str">
            <v>Clover, Berseem</v>
          </cell>
          <cell r="B13" t="str">
            <v>n</v>
          </cell>
          <cell r="C13" t="str">
            <v>n</v>
          </cell>
          <cell r="D13" t="str">
            <v>n</v>
          </cell>
          <cell r="E13" t="str">
            <v>n</v>
          </cell>
          <cell r="F13" t="str">
            <v>n</v>
          </cell>
          <cell r="G13" t="str">
            <v>n</v>
          </cell>
          <cell r="H13" t="str">
            <v>n</v>
          </cell>
          <cell r="I13" t="str">
            <v>n</v>
          </cell>
          <cell r="J13" t="str">
            <v>y</v>
          </cell>
          <cell r="K13" t="str">
            <v>y</v>
          </cell>
          <cell r="L13" t="str">
            <v>y</v>
          </cell>
          <cell r="M13" t="str">
            <v>y</v>
          </cell>
          <cell r="N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V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Z13" t="str">
            <v>y</v>
          </cell>
          <cell r="AA13" t="str">
            <v>y</v>
          </cell>
          <cell r="AB13" t="str">
            <v>y</v>
          </cell>
          <cell r="AC13" t="str">
            <v>y</v>
          </cell>
          <cell r="AD13" t="str">
            <v>y</v>
          </cell>
          <cell r="AE13" t="str">
            <v>y</v>
          </cell>
          <cell r="AF13" t="str">
            <v>y</v>
          </cell>
          <cell r="AG13" t="str">
            <v>y</v>
          </cell>
          <cell r="AH13" t="str">
            <v>y</v>
          </cell>
          <cell r="AI13" t="str">
            <v>y</v>
          </cell>
          <cell r="AJ13" t="str">
            <v>y</v>
          </cell>
          <cell r="AK13" t="str">
            <v>y</v>
          </cell>
          <cell r="AL13" t="str">
            <v>y</v>
          </cell>
        </row>
        <row r="14">
          <cell r="A14" t="str">
            <v>Clover, Crimson</v>
          </cell>
          <cell r="B14" t="str">
            <v>n</v>
          </cell>
          <cell r="C14" t="str">
            <v>n</v>
          </cell>
          <cell r="D14" t="str">
            <v>n</v>
          </cell>
          <cell r="E14" t="str">
            <v>n</v>
          </cell>
          <cell r="F14" t="str">
            <v>n</v>
          </cell>
          <cell r="G14" t="str">
            <v>n</v>
          </cell>
          <cell r="H14" t="str">
            <v>n</v>
          </cell>
          <cell r="I14" t="str">
            <v>n</v>
          </cell>
          <cell r="J14" t="str">
            <v>y</v>
          </cell>
          <cell r="K14" t="str">
            <v>y</v>
          </cell>
          <cell r="L14" t="str">
            <v>y</v>
          </cell>
          <cell r="M14" t="str">
            <v>y</v>
          </cell>
          <cell r="N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V14" t="str">
            <v>y</v>
          </cell>
          <cell r="W14" t="str">
            <v>y</v>
          </cell>
          <cell r="X14" t="str">
            <v>y</v>
          </cell>
          <cell r="Y14" t="str">
            <v>y</v>
          </cell>
          <cell r="Z14" t="str">
            <v>y</v>
          </cell>
          <cell r="AA14" t="str">
            <v>y</v>
          </cell>
          <cell r="AB14" t="str">
            <v>y</v>
          </cell>
          <cell r="AC14" t="str">
            <v>y</v>
          </cell>
          <cell r="AD14" t="str">
            <v>y</v>
          </cell>
          <cell r="AE14" t="str">
            <v>y</v>
          </cell>
          <cell r="AF14" t="str">
            <v>y</v>
          </cell>
          <cell r="AG14" t="str">
            <v>y</v>
          </cell>
          <cell r="AH14" t="str">
            <v>y</v>
          </cell>
          <cell r="AI14" t="str">
            <v>y</v>
          </cell>
          <cell r="AJ14" t="str">
            <v>y</v>
          </cell>
          <cell r="AK14" t="str">
            <v>y</v>
          </cell>
          <cell r="AL14" t="str">
            <v>y</v>
          </cell>
        </row>
        <row r="15">
          <cell r="A15" t="str">
            <v>Clover, Red (cover crop)</v>
          </cell>
          <cell r="B15" t="str">
            <v>n</v>
          </cell>
          <cell r="C15" t="str">
            <v>n</v>
          </cell>
          <cell r="D15" t="str">
            <v>n</v>
          </cell>
          <cell r="E15" t="str">
            <v>n</v>
          </cell>
          <cell r="F15" t="str">
            <v>n</v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y</v>
          </cell>
          <cell r="K15" t="str">
            <v>y</v>
          </cell>
          <cell r="L15" t="str">
            <v>y</v>
          </cell>
          <cell r="M15" t="str">
            <v>y</v>
          </cell>
          <cell r="N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V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Z15" t="str">
            <v>y</v>
          </cell>
          <cell r="AA15" t="str">
            <v>y</v>
          </cell>
          <cell r="AB15" t="str">
            <v>y</v>
          </cell>
          <cell r="AC15" t="str">
            <v>y</v>
          </cell>
          <cell r="AD15" t="str">
            <v>y</v>
          </cell>
          <cell r="AE15" t="str">
            <v>y</v>
          </cell>
          <cell r="AF15" t="str">
            <v>y</v>
          </cell>
          <cell r="AG15" t="str">
            <v>y</v>
          </cell>
          <cell r="AH15" t="str">
            <v>y</v>
          </cell>
          <cell r="AI15" t="str">
            <v>y</v>
          </cell>
          <cell r="AJ15" t="str">
            <v>y</v>
          </cell>
          <cell r="AK15" t="str">
            <v>y</v>
          </cell>
          <cell r="AL15" t="str">
            <v>y</v>
          </cell>
        </row>
        <row r="16">
          <cell r="A16" t="str">
            <v>Crabgrass (red river)</v>
          </cell>
          <cell r="B16" t="str">
            <v>n</v>
          </cell>
          <cell r="C16" t="str">
            <v>n</v>
          </cell>
          <cell r="D16" t="str">
            <v>n</v>
          </cell>
          <cell r="E16" t="str">
            <v>n</v>
          </cell>
          <cell r="F16" t="str">
            <v>n</v>
          </cell>
          <cell r="G16" t="str">
            <v>n</v>
          </cell>
          <cell r="H16" t="str">
            <v>n</v>
          </cell>
          <cell r="I16" t="str">
            <v>n</v>
          </cell>
          <cell r="J16" t="str">
            <v>n</v>
          </cell>
          <cell r="K16" t="str">
            <v>y</v>
          </cell>
          <cell r="L16" t="str">
            <v>y</v>
          </cell>
          <cell r="M16" t="str">
            <v>y</v>
          </cell>
          <cell r="N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V16" t="str">
            <v>n</v>
          </cell>
          <cell r="W16" t="str">
            <v>y</v>
          </cell>
          <cell r="X16" t="str">
            <v>y</v>
          </cell>
          <cell r="Y16" t="str">
            <v>y</v>
          </cell>
          <cell r="Z16" t="str">
            <v>y</v>
          </cell>
          <cell r="AA16" t="str">
            <v>y</v>
          </cell>
          <cell r="AB16" t="str">
            <v>y</v>
          </cell>
          <cell r="AC16" t="str">
            <v>y</v>
          </cell>
          <cell r="AD16" t="str">
            <v>n</v>
          </cell>
          <cell r="AE16" t="str">
            <v>y</v>
          </cell>
          <cell r="AF16" t="str">
            <v>y</v>
          </cell>
          <cell r="AG16" t="str">
            <v>n</v>
          </cell>
          <cell r="AH16" t="str">
            <v>n</v>
          </cell>
          <cell r="AI16" t="str">
            <v>n</v>
          </cell>
          <cell r="AJ16" t="str">
            <v>y</v>
          </cell>
          <cell r="AK16" t="str">
            <v>n</v>
          </cell>
          <cell r="AL16" t="str">
            <v>n</v>
          </cell>
        </row>
        <row r="17">
          <cell r="A17" t="str">
            <v>Flax</v>
          </cell>
          <cell r="B17" t="str">
            <v>y</v>
          </cell>
          <cell r="C17" t="str">
            <v>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 t="str">
            <v>y</v>
          </cell>
          <cell r="K17" t="str">
            <v>y</v>
          </cell>
          <cell r="L17" t="str">
            <v>y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V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Z17" t="str">
            <v>y</v>
          </cell>
          <cell r="AA17" t="str">
            <v>y</v>
          </cell>
          <cell r="AB17" t="str">
            <v>y</v>
          </cell>
          <cell r="AC17" t="str">
            <v>y</v>
          </cell>
          <cell r="AD17" t="str">
            <v>y</v>
          </cell>
          <cell r="AE17" t="str">
            <v>y</v>
          </cell>
          <cell r="AF17" t="str">
            <v>y</v>
          </cell>
          <cell r="AG17" t="str">
            <v>y</v>
          </cell>
          <cell r="AH17" t="str">
            <v>y</v>
          </cell>
          <cell r="AI17" t="str">
            <v>y</v>
          </cell>
          <cell r="AJ17" t="str">
            <v>y</v>
          </cell>
          <cell r="AK17" t="str">
            <v>y</v>
          </cell>
          <cell r="AL17" t="str">
            <v>y</v>
          </cell>
        </row>
        <row r="18">
          <cell r="A18" t="str">
            <v>Kale</v>
          </cell>
          <cell r="B18" t="str">
            <v>n</v>
          </cell>
          <cell r="C18" t="str">
            <v>n</v>
          </cell>
          <cell r="D18" t="str">
            <v>n</v>
          </cell>
          <cell r="E18" t="str">
            <v>n</v>
          </cell>
          <cell r="F18" t="str">
            <v>n</v>
          </cell>
          <cell r="G18" t="str">
            <v>n</v>
          </cell>
          <cell r="H18" t="str">
            <v>n</v>
          </cell>
          <cell r="I18" t="str">
            <v>n</v>
          </cell>
          <cell r="J18" t="str">
            <v>y</v>
          </cell>
          <cell r="K18" t="str">
            <v>y</v>
          </cell>
          <cell r="L18" t="str">
            <v>y</v>
          </cell>
          <cell r="M18" t="str">
            <v>y</v>
          </cell>
          <cell r="N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V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 t="str">
            <v>y</v>
          </cell>
          <cell r="AC18" t="str">
            <v>y</v>
          </cell>
          <cell r="AD18" t="str">
            <v>y</v>
          </cell>
          <cell r="AE18" t="str">
            <v>y</v>
          </cell>
          <cell r="AF18" t="str">
            <v>y</v>
          </cell>
          <cell r="AG18" t="str">
            <v>y</v>
          </cell>
          <cell r="AH18" t="str">
            <v>y</v>
          </cell>
          <cell r="AI18" t="str">
            <v>y</v>
          </cell>
          <cell r="AJ18" t="str">
            <v>y</v>
          </cell>
          <cell r="AK18" t="str">
            <v>y</v>
          </cell>
          <cell r="AL18" t="str">
            <v>y</v>
          </cell>
        </row>
        <row r="19">
          <cell r="A19" t="str">
            <v>Millet, Japanese</v>
          </cell>
          <cell r="B19" t="str">
            <v>n</v>
          </cell>
          <cell r="C19" t="str">
            <v>n</v>
          </cell>
          <cell r="D19" t="str">
            <v>n</v>
          </cell>
          <cell r="E19" t="str">
            <v>n</v>
          </cell>
          <cell r="F19" t="str">
            <v>n</v>
          </cell>
          <cell r="G19" t="str">
            <v>n</v>
          </cell>
          <cell r="H19" t="str">
            <v>n</v>
          </cell>
          <cell r="I19" t="str">
            <v>n</v>
          </cell>
          <cell r="J19" t="str">
            <v>n</v>
          </cell>
          <cell r="K19" t="str">
            <v>y</v>
          </cell>
          <cell r="L19" t="str">
            <v>y</v>
          </cell>
          <cell r="M19" t="str">
            <v>y</v>
          </cell>
          <cell r="N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Z19" t="str">
            <v>y</v>
          </cell>
          <cell r="AA19" t="str">
            <v>y</v>
          </cell>
          <cell r="AB19" t="str">
            <v>y</v>
          </cell>
          <cell r="AC19" t="str">
            <v>y</v>
          </cell>
          <cell r="AD19" t="str">
            <v>y</v>
          </cell>
          <cell r="AE19" t="str">
            <v>n</v>
          </cell>
          <cell r="AF19" t="str">
            <v>n</v>
          </cell>
          <cell r="AG19" t="str">
            <v>y</v>
          </cell>
          <cell r="AH19" t="str">
            <v>y</v>
          </cell>
          <cell r="AI19" t="str">
            <v>y</v>
          </cell>
          <cell r="AJ19" t="str">
            <v>y</v>
          </cell>
          <cell r="AK19" t="str">
            <v>y</v>
          </cell>
          <cell r="AL19" t="str">
            <v>y</v>
          </cell>
        </row>
        <row r="20">
          <cell r="A20" t="str">
            <v>Millet, Pearl</v>
          </cell>
          <cell r="B20" t="str">
            <v>n</v>
          </cell>
          <cell r="C20" t="str">
            <v>n</v>
          </cell>
          <cell r="D20" t="str">
            <v>n</v>
          </cell>
          <cell r="E20" t="str">
            <v>n</v>
          </cell>
          <cell r="F20" t="str">
            <v>n</v>
          </cell>
          <cell r="G20" t="str">
            <v>n</v>
          </cell>
          <cell r="H20" t="str">
            <v>n</v>
          </cell>
          <cell r="I20" t="str">
            <v>n</v>
          </cell>
          <cell r="J20" t="str">
            <v>n</v>
          </cell>
          <cell r="K20" t="str">
            <v>y</v>
          </cell>
          <cell r="L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R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Z20" t="str">
            <v>y</v>
          </cell>
          <cell r="AA20" t="str">
            <v>y</v>
          </cell>
          <cell r="AB20" t="str">
            <v>y</v>
          </cell>
          <cell r="AC20" t="str">
            <v>y</v>
          </cell>
          <cell r="AD20" t="str">
            <v>y</v>
          </cell>
          <cell r="AE20" t="str">
            <v>n</v>
          </cell>
          <cell r="AF20" t="str">
            <v>n</v>
          </cell>
          <cell r="AG20" t="str">
            <v>y</v>
          </cell>
          <cell r="AH20" t="str">
            <v>y</v>
          </cell>
          <cell r="AI20" t="str">
            <v>y</v>
          </cell>
          <cell r="AJ20" t="str">
            <v>y</v>
          </cell>
          <cell r="AK20" t="str">
            <v>y</v>
          </cell>
          <cell r="AL20" t="str">
            <v>y</v>
          </cell>
        </row>
        <row r="21">
          <cell r="A21" t="str">
            <v>Oats, (Spring &amp; Black)</v>
          </cell>
          <cell r="B21" t="str">
            <v>y</v>
          </cell>
          <cell r="C21" t="str">
            <v>y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 t="str">
            <v>y</v>
          </cell>
          <cell r="K21" t="str">
            <v>y</v>
          </cell>
          <cell r="L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R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V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Z21" t="str">
            <v>y</v>
          </cell>
          <cell r="AA21" t="str">
            <v>y</v>
          </cell>
          <cell r="AB21" t="str">
            <v>y</v>
          </cell>
          <cell r="AC21" t="str">
            <v>y</v>
          </cell>
          <cell r="AD21" t="str">
            <v>y</v>
          </cell>
          <cell r="AE21" t="str">
            <v>y</v>
          </cell>
          <cell r="AF21" t="str">
            <v>y</v>
          </cell>
          <cell r="AG21" t="str">
            <v>y</v>
          </cell>
          <cell r="AH21" t="str">
            <v>y</v>
          </cell>
          <cell r="AI21" t="str">
            <v>y</v>
          </cell>
          <cell r="AJ21" t="str">
            <v>y</v>
          </cell>
          <cell r="AK21" t="str">
            <v>y</v>
          </cell>
          <cell r="AL21" t="str">
            <v>y</v>
          </cell>
        </row>
        <row r="22">
          <cell r="A22" t="str">
            <v>Peas, (Field/Spring/Winter)</v>
          </cell>
          <cell r="B22" t="str">
            <v>n</v>
          </cell>
          <cell r="C22" t="str">
            <v>n</v>
          </cell>
          <cell r="D22" t="str">
            <v>n</v>
          </cell>
          <cell r="E22" t="str">
            <v>n</v>
          </cell>
          <cell r="F22" t="str">
            <v>n</v>
          </cell>
          <cell r="G22" t="str">
            <v>n</v>
          </cell>
          <cell r="H22" t="str">
            <v>n</v>
          </cell>
          <cell r="I22" t="str">
            <v>n</v>
          </cell>
          <cell r="J22" t="str">
            <v>y</v>
          </cell>
          <cell r="K22" t="str">
            <v>y</v>
          </cell>
          <cell r="L22" t="str">
            <v>y</v>
          </cell>
          <cell r="M22" t="str">
            <v>y</v>
          </cell>
          <cell r="N22" t="str">
            <v>y</v>
          </cell>
          <cell r="O22" t="str">
            <v>y</v>
          </cell>
          <cell r="P22" t="str">
            <v>n</v>
          </cell>
          <cell r="Q22" t="str">
            <v>y</v>
          </cell>
          <cell r="R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V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Z22" t="str">
            <v>y</v>
          </cell>
          <cell r="AA22" t="str">
            <v>y</v>
          </cell>
          <cell r="AB22" t="str">
            <v>y</v>
          </cell>
          <cell r="AC22" t="str">
            <v>Y</v>
          </cell>
          <cell r="AD22" t="str">
            <v>y</v>
          </cell>
          <cell r="AE22" t="str">
            <v>y</v>
          </cell>
          <cell r="AF22" t="str">
            <v>y</v>
          </cell>
          <cell r="AG22" t="str">
            <v>y</v>
          </cell>
          <cell r="AH22" t="str">
            <v>y</v>
          </cell>
          <cell r="AI22" t="str">
            <v>y</v>
          </cell>
          <cell r="AJ22" t="str">
            <v>y</v>
          </cell>
          <cell r="AK22" t="str">
            <v>y</v>
          </cell>
          <cell r="AL22" t="str">
            <v>y</v>
          </cell>
        </row>
        <row r="23">
          <cell r="A23" t="str">
            <v>Pea, Cow</v>
          </cell>
          <cell r="B23" t="str">
            <v>n</v>
          </cell>
          <cell r="C23" t="str">
            <v>n</v>
          </cell>
          <cell r="D23" t="str">
            <v>n</v>
          </cell>
          <cell r="E23" t="str">
            <v>n</v>
          </cell>
          <cell r="F23" t="str">
            <v>n</v>
          </cell>
          <cell r="G23" t="str">
            <v>n</v>
          </cell>
          <cell r="H23" t="str">
            <v>n</v>
          </cell>
          <cell r="I23" t="str">
            <v>n</v>
          </cell>
          <cell r="J23" t="str">
            <v>y</v>
          </cell>
          <cell r="K23" t="str">
            <v>y</v>
          </cell>
          <cell r="L23" t="str">
            <v>y</v>
          </cell>
          <cell r="M23" t="str">
            <v>y</v>
          </cell>
          <cell r="N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R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V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Z23" t="str">
            <v>y</v>
          </cell>
          <cell r="AA23" t="str">
            <v>y</v>
          </cell>
          <cell r="AB23" t="str">
            <v>y</v>
          </cell>
          <cell r="AC23" t="str">
            <v>y</v>
          </cell>
          <cell r="AD23" t="str">
            <v>y</v>
          </cell>
          <cell r="AE23" t="str">
            <v>y</v>
          </cell>
          <cell r="AF23" t="str">
            <v>n</v>
          </cell>
          <cell r="AG23" t="str">
            <v>y</v>
          </cell>
          <cell r="AH23" t="str">
            <v>y</v>
          </cell>
          <cell r="AI23" t="str">
            <v>y</v>
          </cell>
          <cell r="AJ23" t="str">
            <v>y</v>
          </cell>
          <cell r="AK23" t="str">
            <v>y</v>
          </cell>
          <cell r="AL23" t="str">
            <v>y</v>
          </cell>
        </row>
        <row r="24">
          <cell r="A24" t="str">
            <v>Hemp, Sunn</v>
          </cell>
          <cell r="B24" t="str">
            <v>y</v>
          </cell>
          <cell r="C24" t="str">
            <v>y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 t="str">
            <v>y</v>
          </cell>
          <cell r="K24" t="str">
            <v>y</v>
          </cell>
          <cell r="L24" t="str">
            <v>y</v>
          </cell>
          <cell r="M24" t="str">
            <v>y</v>
          </cell>
          <cell r="N24" t="str">
            <v>y</v>
          </cell>
          <cell r="O24" t="str">
            <v>y</v>
          </cell>
          <cell r="P24" t="str">
            <v>y</v>
          </cell>
          <cell r="Q24" t="str">
            <v>y</v>
          </cell>
          <cell r="R24" t="str">
            <v>y</v>
          </cell>
          <cell r="S24" t="str">
            <v>y</v>
          </cell>
          <cell r="T24" t="str">
            <v>y</v>
          </cell>
          <cell r="U24" t="str">
            <v>y</v>
          </cell>
          <cell r="V24" t="str">
            <v>y</v>
          </cell>
          <cell r="W24" t="str">
            <v>y</v>
          </cell>
          <cell r="X24" t="str">
            <v>y</v>
          </cell>
          <cell r="Y24" t="str">
            <v>y</v>
          </cell>
          <cell r="Z24" t="str">
            <v>y</v>
          </cell>
          <cell r="AA24" t="str">
            <v>y</v>
          </cell>
          <cell r="AB24" t="str">
            <v>y</v>
          </cell>
          <cell r="AC24" t="str">
            <v>y</v>
          </cell>
          <cell r="AD24" t="str">
            <v>y</v>
          </cell>
          <cell r="AE24" t="str">
            <v>y</v>
          </cell>
          <cell r="AF24" t="str">
            <v>y</v>
          </cell>
          <cell r="AG24" t="str">
            <v>y</v>
          </cell>
          <cell r="AH24" t="str">
            <v>y</v>
          </cell>
          <cell r="AI24" t="str">
            <v>y</v>
          </cell>
          <cell r="AJ24" t="str">
            <v>y</v>
          </cell>
          <cell r="AK24" t="str">
            <v>y</v>
          </cell>
          <cell r="AL24" t="str">
            <v>y</v>
          </cell>
        </row>
        <row r="25">
          <cell r="A25" t="str">
            <v>Phacelia</v>
          </cell>
          <cell r="B25" t="str">
            <v>y</v>
          </cell>
          <cell r="C25" t="str">
            <v>y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 t="str">
            <v>y</v>
          </cell>
          <cell r="L25" t="str">
            <v>y</v>
          </cell>
          <cell r="M25" t="str">
            <v>y</v>
          </cell>
          <cell r="N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R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V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Z25" t="str">
            <v>y</v>
          </cell>
          <cell r="AA25" t="str">
            <v>y</v>
          </cell>
          <cell r="AB25" t="str">
            <v>y</v>
          </cell>
          <cell r="AC25" t="str">
            <v>y</v>
          </cell>
          <cell r="AD25" t="str">
            <v>y</v>
          </cell>
          <cell r="AE25" t="str">
            <v>y</v>
          </cell>
          <cell r="AF25" t="str">
            <v>y</v>
          </cell>
          <cell r="AG25" t="str">
            <v>y</v>
          </cell>
          <cell r="AH25" t="str">
            <v>y</v>
          </cell>
          <cell r="AI25" t="str">
            <v>y</v>
          </cell>
          <cell r="AJ25" t="str">
            <v>y</v>
          </cell>
          <cell r="AK25" t="str">
            <v>y</v>
          </cell>
          <cell r="AL25" t="str">
            <v>y</v>
          </cell>
        </row>
        <row r="26">
          <cell r="A26" t="str">
            <v>Soybean, (Forage &amp; Field)</v>
          </cell>
          <cell r="B26" t="str">
            <v>y</v>
          </cell>
          <cell r="C26" t="str">
            <v>y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y</v>
          </cell>
          <cell r="K26" t="str">
            <v>y</v>
          </cell>
          <cell r="L26" t="str">
            <v>y</v>
          </cell>
          <cell r="M26" t="str">
            <v>y</v>
          </cell>
          <cell r="N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R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V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Z26" t="str">
            <v>y</v>
          </cell>
          <cell r="AA26" t="str">
            <v>y</v>
          </cell>
          <cell r="AB26" t="str">
            <v>y</v>
          </cell>
          <cell r="AC26" t="str">
            <v>y</v>
          </cell>
          <cell r="AD26" t="str">
            <v>y</v>
          </cell>
          <cell r="AE26" t="str">
            <v>y</v>
          </cell>
          <cell r="AF26" t="str">
            <v>y</v>
          </cell>
          <cell r="AG26" t="str">
            <v>y</v>
          </cell>
          <cell r="AH26" t="str">
            <v>y</v>
          </cell>
          <cell r="AI26" t="str">
            <v>y</v>
          </cell>
          <cell r="AJ26" t="str">
            <v>y</v>
          </cell>
          <cell r="AK26" t="str">
            <v>y</v>
          </cell>
          <cell r="AL26" t="str">
            <v>y</v>
          </cell>
        </row>
        <row r="27">
          <cell r="A27" t="str">
            <v>Sunflower</v>
          </cell>
          <cell r="B27" t="str">
            <v>y</v>
          </cell>
          <cell r="C27" t="str">
            <v>y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y</v>
          </cell>
          <cell r="K27" t="str">
            <v>y</v>
          </cell>
          <cell r="L27" t="str">
            <v>y</v>
          </cell>
          <cell r="M27" t="str">
            <v>y</v>
          </cell>
          <cell r="N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R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V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Z27" t="str">
            <v>y</v>
          </cell>
          <cell r="AA27" t="str">
            <v>y</v>
          </cell>
          <cell r="AB27" t="str">
            <v>y</v>
          </cell>
          <cell r="AC27" t="str">
            <v>y</v>
          </cell>
          <cell r="AD27" t="str">
            <v>y</v>
          </cell>
          <cell r="AE27" t="str">
            <v>y</v>
          </cell>
          <cell r="AF27" t="str">
            <v>y</v>
          </cell>
          <cell r="AG27" t="str">
            <v>y</v>
          </cell>
          <cell r="AH27" t="str">
            <v>y</v>
          </cell>
          <cell r="AI27" t="str">
            <v>y</v>
          </cell>
          <cell r="AJ27" t="str">
            <v>y</v>
          </cell>
          <cell r="AK27" t="str">
            <v>y</v>
          </cell>
          <cell r="AL27" t="str">
            <v>y</v>
          </cell>
        </row>
        <row r="28">
          <cell r="A28" t="str">
            <v>Radish, (Oil Seed)</v>
          </cell>
          <cell r="B28" t="str">
            <v>n</v>
          </cell>
          <cell r="C28" t="str">
            <v>n</v>
          </cell>
          <cell r="D28" t="str">
            <v>n</v>
          </cell>
          <cell r="E28" t="str">
            <v>n</v>
          </cell>
          <cell r="F28" t="str">
            <v>n</v>
          </cell>
          <cell r="G28" t="str">
            <v>n</v>
          </cell>
          <cell r="H28" t="str">
            <v>n</v>
          </cell>
          <cell r="I28" t="str">
            <v>n</v>
          </cell>
          <cell r="J28" t="str">
            <v>y</v>
          </cell>
          <cell r="K28" t="str">
            <v>y</v>
          </cell>
          <cell r="L28" t="str">
            <v>y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R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V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Z28" t="str">
            <v>y</v>
          </cell>
          <cell r="AA28" t="str">
            <v>y</v>
          </cell>
          <cell r="AB28" t="str">
            <v>y</v>
          </cell>
          <cell r="AC28" t="str">
            <v>y</v>
          </cell>
          <cell r="AD28" t="str">
            <v>y</v>
          </cell>
          <cell r="AE28" t="str">
            <v>y</v>
          </cell>
          <cell r="AF28" t="str">
            <v>y</v>
          </cell>
          <cell r="AG28" t="str">
            <v>y</v>
          </cell>
          <cell r="AH28" t="str">
            <v>y</v>
          </cell>
          <cell r="AI28" t="str">
            <v>y</v>
          </cell>
          <cell r="AJ28" t="str">
            <v>y</v>
          </cell>
          <cell r="AK28" t="str">
            <v>y</v>
          </cell>
          <cell r="AL28" t="str">
            <v>y</v>
          </cell>
        </row>
        <row r="29">
          <cell r="A29" t="str">
            <v>Rapeseed</v>
          </cell>
          <cell r="B29" t="str">
            <v>n</v>
          </cell>
          <cell r="C29" t="str">
            <v>n</v>
          </cell>
          <cell r="D29" t="str">
            <v>n</v>
          </cell>
          <cell r="E29" t="str">
            <v>n</v>
          </cell>
          <cell r="F29" t="str">
            <v>n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y</v>
          </cell>
          <cell r="K29" t="str">
            <v>y</v>
          </cell>
          <cell r="L29" t="str">
            <v>y</v>
          </cell>
          <cell r="M29" t="str">
            <v>y</v>
          </cell>
          <cell r="N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R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V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Z29" t="str">
            <v>y</v>
          </cell>
          <cell r="AA29" t="str">
            <v>y</v>
          </cell>
          <cell r="AB29" t="str">
            <v>y</v>
          </cell>
          <cell r="AC29" t="str">
            <v>y</v>
          </cell>
          <cell r="AD29" t="str">
            <v>Y</v>
          </cell>
          <cell r="AE29" t="str">
            <v>y</v>
          </cell>
          <cell r="AF29" t="str">
            <v>y</v>
          </cell>
          <cell r="AG29" t="str">
            <v>y</v>
          </cell>
          <cell r="AH29" t="str">
            <v>y</v>
          </cell>
          <cell r="AI29" t="str">
            <v>Y</v>
          </cell>
          <cell r="AJ29" t="str">
            <v>y</v>
          </cell>
          <cell r="AK29" t="str">
            <v>y</v>
          </cell>
          <cell r="AL29" t="str">
            <v>Y</v>
          </cell>
        </row>
        <row r="30">
          <cell r="A30" t="str">
            <v>Rye, Winter Cereal</v>
          </cell>
          <cell r="B30" t="str">
            <v>y</v>
          </cell>
          <cell r="C30" t="str">
            <v>y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 t="str">
            <v>y</v>
          </cell>
          <cell r="K30" t="str">
            <v>y</v>
          </cell>
          <cell r="L30" t="str">
            <v>y</v>
          </cell>
          <cell r="M30" t="str">
            <v>y</v>
          </cell>
          <cell r="N30" t="str">
            <v>y</v>
          </cell>
          <cell r="O30" t="str">
            <v>y</v>
          </cell>
          <cell r="P30" t="str">
            <v>n</v>
          </cell>
          <cell r="Q30" t="str">
            <v>y</v>
          </cell>
          <cell r="R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V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Z30" t="str">
            <v>y</v>
          </cell>
          <cell r="AA30" t="str">
            <v>y</v>
          </cell>
          <cell r="AB30" t="str">
            <v>y</v>
          </cell>
          <cell r="AC30" t="str">
            <v>Y</v>
          </cell>
          <cell r="AD30" t="str">
            <v>y</v>
          </cell>
          <cell r="AE30" t="str">
            <v>n</v>
          </cell>
          <cell r="AF30" t="str">
            <v>y</v>
          </cell>
          <cell r="AG30" t="str">
            <v>y</v>
          </cell>
          <cell r="AH30" t="str">
            <v>y</v>
          </cell>
          <cell r="AI30" t="str">
            <v>y</v>
          </cell>
          <cell r="AJ30" t="str">
            <v>y</v>
          </cell>
          <cell r="AK30" t="str">
            <v>y</v>
          </cell>
          <cell r="AL30" t="str">
            <v>y</v>
          </cell>
        </row>
        <row r="31">
          <cell r="A31" t="str">
            <v>Ryegrass, Annual</v>
          </cell>
          <cell r="B31" t="str">
            <v>y</v>
          </cell>
          <cell r="C31" t="str">
            <v>y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 t="str">
            <v>y</v>
          </cell>
          <cell r="K31" t="str">
            <v>y</v>
          </cell>
          <cell r="L31" t="str">
            <v>y</v>
          </cell>
          <cell r="M31" t="str">
            <v>y</v>
          </cell>
          <cell r="N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R31" t="str">
            <v>y</v>
          </cell>
          <cell r="S31" t="str">
            <v>n</v>
          </cell>
          <cell r="T31" t="str">
            <v>n</v>
          </cell>
          <cell r="U31" t="str">
            <v>y</v>
          </cell>
          <cell r="V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Z31" t="str">
            <v>y</v>
          </cell>
          <cell r="AA31" t="str">
            <v>y</v>
          </cell>
          <cell r="AB31" t="str">
            <v>y</v>
          </cell>
          <cell r="AC31" t="str">
            <v>y</v>
          </cell>
          <cell r="AD31" t="str">
            <v>n</v>
          </cell>
          <cell r="AE31" t="str">
            <v>y</v>
          </cell>
          <cell r="AF31" t="str">
            <v>y</v>
          </cell>
          <cell r="AG31" t="str">
            <v>y</v>
          </cell>
          <cell r="AH31" t="str">
            <v>y</v>
          </cell>
          <cell r="AI31" t="str">
            <v>y</v>
          </cell>
          <cell r="AJ31" t="str">
            <v>y</v>
          </cell>
          <cell r="AK31" t="str">
            <v>y</v>
          </cell>
          <cell r="AL31" t="str">
            <v>n</v>
          </cell>
        </row>
        <row r="32">
          <cell r="A32" t="str">
            <v>Ryegrass, Perennial (forage only)</v>
          </cell>
          <cell r="B32" t="str">
            <v>y</v>
          </cell>
          <cell r="C32" t="str">
            <v>y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n</v>
          </cell>
          <cell r="I32" t="str">
            <v>y</v>
          </cell>
          <cell r="J32" t="str">
            <v>y</v>
          </cell>
          <cell r="K32" t="str">
            <v>y</v>
          </cell>
          <cell r="L32" t="str">
            <v>y</v>
          </cell>
          <cell r="M32" t="str">
            <v>y</v>
          </cell>
          <cell r="N32" t="str">
            <v>y</v>
          </cell>
          <cell r="O32" t="str">
            <v>n</v>
          </cell>
          <cell r="P32" t="str">
            <v>y</v>
          </cell>
          <cell r="Q32" t="str">
            <v>y</v>
          </cell>
          <cell r="R32" t="str">
            <v>y</v>
          </cell>
          <cell r="S32" t="str">
            <v>n</v>
          </cell>
          <cell r="T32" t="str">
            <v>n</v>
          </cell>
          <cell r="U32" t="str">
            <v>y</v>
          </cell>
          <cell r="V32" t="str">
            <v>n</v>
          </cell>
          <cell r="W32" t="str">
            <v>n</v>
          </cell>
          <cell r="X32" t="str">
            <v>y</v>
          </cell>
          <cell r="Y32" t="str">
            <v>y</v>
          </cell>
          <cell r="Z32" t="str">
            <v>y</v>
          </cell>
          <cell r="AA32" t="str">
            <v>y</v>
          </cell>
          <cell r="AB32" t="str">
            <v>y</v>
          </cell>
          <cell r="AC32" t="str">
            <v>y</v>
          </cell>
          <cell r="AD32" t="str">
            <v>y</v>
          </cell>
          <cell r="AE32" t="str">
            <v>y</v>
          </cell>
          <cell r="AF32" t="str">
            <v>y</v>
          </cell>
          <cell r="AG32" t="str">
            <v>y</v>
          </cell>
          <cell r="AH32" t="str">
            <v>y</v>
          </cell>
          <cell r="AI32" t="str">
            <v>y</v>
          </cell>
          <cell r="AJ32" t="str">
            <v>n</v>
          </cell>
          <cell r="AK32" t="str">
            <v>n</v>
          </cell>
          <cell r="AL32" t="str">
            <v>y</v>
          </cell>
        </row>
        <row r="33">
          <cell r="A33" t="str">
            <v>Sorghum-sudangrass</v>
          </cell>
          <cell r="B33" t="str">
            <v>n</v>
          </cell>
          <cell r="C33" t="str">
            <v>n</v>
          </cell>
          <cell r="D33" t="str">
            <v>n</v>
          </cell>
          <cell r="E33" t="str">
            <v>n</v>
          </cell>
          <cell r="F33" t="str">
            <v>n</v>
          </cell>
          <cell r="G33" t="str">
            <v>n</v>
          </cell>
          <cell r="H33" t="str">
            <v>n</v>
          </cell>
          <cell r="I33" t="str">
            <v>n</v>
          </cell>
          <cell r="J33" t="str">
            <v>n</v>
          </cell>
          <cell r="K33" t="str">
            <v>y</v>
          </cell>
          <cell r="L33" t="str">
            <v>y</v>
          </cell>
          <cell r="M33" t="str">
            <v>y</v>
          </cell>
          <cell r="N33" t="str">
            <v>y</v>
          </cell>
          <cell r="O33" t="str">
            <v>y</v>
          </cell>
          <cell r="P33" t="str">
            <v>n</v>
          </cell>
          <cell r="Q33" t="str">
            <v>y</v>
          </cell>
          <cell r="R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V33" t="str">
            <v>y</v>
          </cell>
          <cell r="W33" t="str">
            <v>y</v>
          </cell>
          <cell r="X33" t="str">
            <v>y</v>
          </cell>
          <cell r="Y33" t="str">
            <v>y</v>
          </cell>
          <cell r="Z33" t="str">
            <v>y</v>
          </cell>
          <cell r="AA33" t="str">
            <v>y</v>
          </cell>
          <cell r="AB33" t="str">
            <v>y</v>
          </cell>
          <cell r="AC33" t="str">
            <v>y</v>
          </cell>
          <cell r="AD33" t="str">
            <v>y</v>
          </cell>
          <cell r="AE33" t="str">
            <v>n</v>
          </cell>
          <cell r="AF33" t="str">
            <v>y</v>
          </cell>
          <cell r="AG33" t="str">
            <v>y</v>
          </cell>
          <cell r="AH33" t="str">
            <v>y</v>
          </cell>
          <cell r="AI33" t="str">
            <v>y</v>
          </cell>
          <cell r="AJ33" t="str">
            <v>y</v>
          </cell>
          <cell r="AK33" t="str">
            <v>y</v>
          </cell>
          <cell r="AL33" t="str">
            <v>y</v>
          </cell>
        </row>
        <row r="34">
          <cell r="A34" t="str">
            <v>Sudangrass</v>
          </cell>
          <cell r="B34" t="str">
            <v>n</v>
          </cell>
          <cell r="C34" t="str">
            <v>n</v>
          </cell>
          <cell r="D34" t="str">
            <v>n</v>
          </cell>
          <cell r="E34" t="str">
            <v>n</v>
          </cell>
          <cell r="F34" t="str">
            <v>n</v>
          </cell>
          <cell r="G34" t="str">
            <v>n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y</v>
          </cell>
          <cell r="L34" t="str">
            <v>y</v>
          </cell>
          <cell r="M34" t="str">
            <v>y</v>
          </cell>
          <cell r="N34" t="str">
            <v>y</v>
          </cell>
          <cell r="O34" t="str">
            <v>y</v>
          </cell>
          <cell r="P34" t="str">
            <v>n</v>
          </cell>
          <cell r="Q34" t="str">
            <v>y</v>
          </cell>
          <cell r="R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V34" t="str">
            <v>y</v>
          </cell>
          <cell r="W34" t="str">
            <v>y</v>
          </cell>
          <cell r="X34" t="str">
            <v>y</v>
          </cell>
          <cell r="Y34" t="str">
            <v>y</v>
          </cell>
          <cell r="Z34" t="str">
            <v>y</v>
          </cell>
          <cell r="AA34" t="str">
            <v>y</v>
          </cell>
          <cell r="AB34" t="str">
            <v>y</v>
          </cell>
          <cell r="AC34" t="str">
            <v>y</v>
          </cell>
          <cell r="AD34" t="str">
            <v>y</v>
          </cell>
          <cell r="AE34" t="str">
            <v>n</v>
          </cell>
          <cell r="AF34" t="str">
            <v>n</v>
          </cell>
          <cell r="AG34" t="str">
            <v>y</v>
          </cell>
          <cell r="AH34" t="str">
            <v>y</v>
          </cell>
          <cell r="AI34" t="str">
            <v>y</v>
          </cell>
          <cell r="AJ34" t="str">
            <v>y</v>
          </cell>
          <cell r="AK34" t="str">
            <v>y</v>
          </cell>
          <cell r="AL34" t="str">
            <v>y</v>
          </cell>
        </row>
        <row r="35">
          <cell r="A35" t="str">
            <v>Triticale</v>
          </cell>
          <cell r="B35" t="str">
            <v>y</v>
          </cell>
          <cell r="C35" t="str">
            <v>y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 t="str">
            <v>y</v>
          </cell>
          <cell r="K35" t="str">
            <v>y</v>
          </cell>
          <cell r="L35" t="str">
            <v>y</v>
          </cell>
          <cell r="M35" t="str">
            <v>y</v>
          </cell>
          <cell r="N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R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V35" t="str">
            <v>y</v>
          </cell>
          <cell r="W35" t="str">
            <v>y</v>
          </cell>
          <cell r="X35" t="str">
            <v>y</v>
          </cell>
          <cell r="Y35" t="str">
            <v>y</v>
          </cell>
          <cell r="Z35" t="str">
            <v>y</v>
          </cell>
          <cell r="AA35" t="str">
            <v>y</v>
          </cell>
          <cell r="AB35" t="str">
            <v>y</v>
          </cell>
          <cell r="AC35" t="str">
            <v>Y</v>
          </cell>
          <cell r="AD35" t="str">
            <v>y</v>
          </cell>
          <cell r="AE35" t="str">
            <v>y</v>
          </cell>
          <cell r="AF35" t="str">
            <v>y</v>
          </cell>
          <cell r="AG35" t="str">
            <v>y</v>
          </cell>
          <cell r="AH35" t="str">
            <v>y</v>
          </cell>
          <cell r="AI35" t="str">
            <v>y</v>
          </cell>
          <cell r="AJ35" t="str">
            <v>y</v>
          </cell>
          <cell r="AK35" t="str">
            <v>y</v>
          </cell>
          <cell r="AL35" t="str">
            <v>y</v>
          </cell>
        </row>
        <row r="36">
          <cell r="A36" t="str">
            <v>Turnips/Pasja</v>
          </cell>
          <cell r="B36" t="str">
            <v>n</v>
          </cell>
          <cell r="C36" t="str">
            <v>n</v>
          </cell>
          <cell r="D36" t="str">
            <v>n</v>
          </cell>
          <cell r="E36" t="str">
            <v>n</v>
          </cell>
          <cell r="F36" t="str">
            <v>n</v>
          </cell>
          <cell r="G36" t="str">
            <v>n</v>
          </cell>
          <cell r="H36" t="str">
            <v>n</v>
          </cell>
          <cell r="I36" t="str">
            <v>n</v>
          </cell>
          <cell r="J36" t="str">
            <v>y</v>
          </cell>
          <cell r="K36" t="str">
            <v>y</v>
          </cell>
          <cell r="L36" t="str">
            <v>y</v>
          </cell>
          <cell r="M36" t="str">
            <v>y</v>
          </cell>
          <cell r="N36" t="str">
            <v>y</v>
          </cell>
          <cell r="O36" t="str">
            <v>y</v>
          </cell>
          <cell r="P36" t="str">
            <v>y</v>
          </cell>
          <cell r="Q36" t="str">
            <v>y</v>
          </cell>
          <cell r="R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V36" t="str">
            <v>y</v>
          </cell>
          <cell r="W36" t="str">
            <v>y</v>
          </cell>
          <cell r="X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 t="str">
            <v>y</v>
          </cell>
          <cell r="AC36" t="str">
            <v>y</v>
          </cell>
          <cell r="AD36" t="str">
            <v>y</v>
          </cell>
          <cell r="AE36" t="str">
            <v>y</v>
          </cell>
          <cell r="AF36" t="str">
            <v>y</v>
          </cell>
          <cell r="AG36" t="str">
            <v>y</v>
          </cell>
          <cell r="AH36" t="str">
            <v>y</v>
          </cell>
          <cell r="AI36" t="str">
            <v>y</v>
          </cell>
          <cell r="AJ36" t="str">
            <v>y</v>
          </cell>
          <cell r="AK36" t="str">
            <v>y</v>
          </cell>
          <cell r="AL36" t="str">
            <v>y</v>
          </cell>
        </row>
        <row r="37">
          <cell r="A37" t="str">
            <v>Vetch, Hairy</v>
          </cell>
          <cell r="B37" t="str">
            <v>n</v>
          </cell>
          <cell r="C37" t="str">
            <v>n</v>
          </cell>
          <cell r="D37" t="str">
            <v>n</v>
          </cell>
          <cell r="E37" t="str">
            <v>n</v>
          </cell>
          <cell r="F37" t="str">
            <v>n</v>
          </cell>
          <cell r="G37" t="str">
            <v>n</v>
          </cell>
          <cell r="H37" t="str">
            <v>n</v>
          </cell>
          <cell r="I37" t="str">
            <v>n</v>
          </cell>
          <cell r="J37" t="str">
            <v>y</v>
          </cell>
          <cell r="K37" t="str">
            <v>y</v>
          </cell>
          <cell r="L37" t="str">
            <v>y</v>
          </cell>
          <cell r="M37" t="str">
            <v>y</v>
          </cell>
          <cell r="N37" t="str">
            <v>y</v>
          </cell>
          <cell r="O37" t="str">
            <v>y</v>
          </cell>
          <cell r="P37" t="str">
            <v>n</v>
          </cell>
          <cell r="Q37" t="str">
            <v>y</v>
          </cell>
          <cell r="R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V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Z37" t="str">
            <v>y</v>
          </cell>
          <cell r="AA37" t="str">
            <v>y</v>
          </cell>
          <cell r="AB37" t="str">
            <v>y</v>
          </cell>
          <cell r="AC37" t="str">
            <v>y</v>
          </cell>
          <cell r="AD37" t="str">
            <v>y</v>
          </cell>
          <cell r="AE37" t="str">
            <v>y</v>
          </cell>
          <cell r="AF37" t="str">
            <v>n</v>
          </cell>
          <cell r="AG37" t="str">
            <v>y</v>
          </cell>
          <cell r="AH37" t="str">
            <v>y</v>
          </cell>
          <cell r="AI37" t="str">
            <v>y</v>
          </cell>
          <cell r="AJ37" t="str">
            <v>y</v>
          </cell>
          <cell r="AK37" t="str">
            <v>y</v>
          </cell>
          <cell r="AL37" t="str">
            <v>y</v>
          </cell>
        </row>
        <row r="38">
          <cell r="A38" t="str">
            <v>Wheat, (Winter &amp; Spelt)</v>
          </cell>
          <cell r="B38" t="str">
            <v>y</v>
          </cell>
          <cell r="C38" t="str">
            <v>y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y</v>
          </cell>
          <cell r="L38" t="str">
            <v>y</v>
          </cell>
          <cell r="M38" t="str">
            <v>y</v>
          </cell>
          <cell r="N38" t="str">
            <v>y</v>
          </cell>
          <cell r="O38" t="str">
            <v>y</v>
          </cell>
          <cell r="P38" t="str">
            <v>y</v>
          </cell>
          <cell r="Q38" t="str">
            <v>y</v>
          </cell>
          <cell r="R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V38" t="str">
            <v>y</v>
          </cell>
          <cell r="W38" t="str">
            <v>y</v>
          </cell>
          <cell r="X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 t="str">
            <v>y</v>
          </cell>
          <cell r="AC38" t="str">
            <v>Y</v>
          </cell>
          <cell r="AD38" t="str">
            <v>y</v>
          </cell>
          <cell r="AE38" t="str">
            <v>n</v>
          </cell>
          <cell r="AF38" t="str">
            <v>y</v>
          </cell>
          <cell r="AG38" t="str">
            <v>y</v>
          </cell>
          <cell r="AH38" t="str">
            <v>y</v>
          </cell>
          <cell r="AI38" t="str">
            <v>y</v>
          </cell>
          <cell r="AJ38" t="str">
            <v>y</v>
          </cell>
          <cell r="AK38" t="str">
            <v>y</v>
          </cell>
          <cell r="AL38" t="str">
            <v>y</v>
          </cell>
        </row>
      </sheetData>
      <sheetData sheetId="24">
        <row r="1">
          <cell r="B1" t="str">
            <v>legumes</v>
          </cell>
        </row>
        <row r="4">
          <cell r="C4" t="str">
            <v>Barley</v>
          </cell>
          <cell r="M4" t="str">
            <v>Barley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AP4" t="e">
            <v>#N/A</v>
          </cell>
          <cell r="AQ4" t="e">
            <v>#N/A</v>
          </cell>
          <cell r="AR4" t="e">
            <v>#N/A</v>
          </cell>
        </row>
        <row r="5">
          <cell r="C5" t="str">
            <v>Buckwheat</v>
          </cell>
          <cell r="M5" t="str">
            <v>Buckwheat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AP5" t="e">
            <v>#N/A</v>
          </cell>
          <cell r="AQ5" t="e">
            <v>#N/A</v>
          </cell>
          <cell r="AR5" t="e">
            <v>#N/A</v>
          </cell>
        </row>
        <row r="6">
          <cell r="C6" t="str">
            <v>Clover, Balansa</v>
          </cell>
          <cell r="M6" t="str">
            <v>Clover, Balansa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AP6" t="e">
            <v>#N/A</v>
          </cell>
          <cell r="AQ6" t="e">
            <v>#N/A</v>
          </cell>
          <cell r="AR6" t="e">
            <v>#N/A</v>
          </cell>
        </row>
        <row r="7">
          <cell r="C7" t="str">
            <v>Clover, Berseem</v>
          </cell>
          <cell r="M7" t="str">
            <v>Clover, Berseem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AP7" t="e">
            <v>#N/A</v>
          </cell>
          <cell r="AQ7" t="e">
            <v>#N/A</v>
          </cell>
          <cell r="AR7" t="e">
            <v>#N/A</v>
          </cell>
        </row>
        <row r="8">
          <cell r="C8" t="str">
            <v>Clover, Crimson</v>
          </cell>
          <cell r="M8" t="str">
            <v>Clover, Crimson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AP8" t="e">
            <v>#N/A</v>
          </cell>
          <cell r="AQ8" t="e">
            <v>#N/A</v>
          </cell>
          <cell r="AR8" t="e">
            <v>#N/A</v>
          </cell>
        </row>
        <row r="9">
          <cell r="C9" t="str">
            <v>Clover, Red (cover crop)</v>
          </cell>
          <cell r="M9" t="str">
            <v>Clover, Red (cover crop)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AP9" t="e">
            <v>#N/A</v>
          </cell>
          <cell r="AQ9" t="e">
            <v>#N/A</v>
          </cell>
          <cell r="AR9" t="e">
            <v>#N/A</v>
          </cell>
        </row>
        <row r="10">
          <cell r="C10" t="str">
            <v>Flax</v>
          </cell>
          <cell r="M10" t="str">
            <v>Flax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</row>
        <row r="11">
          <cell r="C11" t="str">
            <v>Hemp, Sunn</v>
          </cell>
          <cell r="M11" t="str">
            <v>Hemp, Sunn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</row>
        <row r="12">
          <cell r="C12" t="str">
            <v>Kale</v>
          </cell>
          <cell r="M12" t="str">
            <v>Kale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</row>
        <row r="13">
          <cell r="C13" t="str">
            <v>Millet, Japanese</v>
          </cell>
          <cell r="M13" t="str">
            <v>Millet, Japanese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</row>
        <row r="14">
          <cell r="C14" t="str">
            <v>Millet, Pearl</v>
          </cell>
          <cell r="M14" t="str">
            <v>Millet, Pearl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</row>
        <row r="15">
          <cell r="C15" t="str">
            <v>Oats, (Spring &amp; Black)</v>
          </cell>
          <cell r="M15" t="str">
            <v>Oats, (Spring &amp; Black)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</row>
        <row r="16">
          <cell r="C16" t="str">
            <v>Peas, (Field/Spring/Winter)</v>
          </cell>
          <cell r="M16" t="str">
            <v>Peas, (Field/Spring/Winter)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</row>
        <row r="17">
          <cell r="C17" t="str">
            <v>Pea, Cow</v>
          </cell>
          <cell r="M17" t="str">
            <v>Pea, Cow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</row>
        <row r="18">
          <cell r="C18" t="str">
            <v>Phacelia</v>
          </cell>
          <cell r="M18" t="str">
            <v>Phacelia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</row>
        <row r="19">
          <cell r="C19" t="str">
            <v>Radish, (Oil Seed)</v>
          </cell>
          <cell r="M19" t="str">
            <v>Radish, (Oil Seed)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</row>
        <row r="20">
          <cell r="C20" t="str">
            <v>Rapeseed</v>
          </cell>
          <cell r="M20" t="str">
            <v>Rapeseed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</row>
        <row r="21">
          <cell r="C21" t="str">
            <v>Rye, Winter Cereal</v>
          </cell>
          <cell r="M21" t="str">
            <v>Rye, Winter Cereal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</row>
        <row r="22">
          <cell r="C22" t="str">
            <v>Ryegrass, Annual</v>
          </cell>
          <cell r="M22" t="str">
            <v>Ryegrass, Annual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</row>
        <row r="23">
          <cell r="C23" t="str">
            <v>Sorghum-sudangrass</v>
          </cell>
          <cell r="M23" t="str">
            <v>Sorghum-sudangrass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</row>
        <row r="24">
          <cell r="C24" t="str">
            <v>Soybean, (Forage &amp; Field)</v>
          </cell>
          <cell r="M24" t="str">
            <v>Soybean, (Forage &amp; Field)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</row>
        <row r="25">
          <cell r="C25" t="str">
            <v>Sudangrass</v>
          </cell>
          <cell r="M25" t="str">
            <v>Sudangrass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</row>
        <row r="26">
          <cell r="C26" t="str">
            <v>Sunflower</v>
          </cell>
          <cell r="M26" t="str">
            <v>Sunflower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</row>
        <row r="27">
          <cell r="C27" t="str">
            <v>Triticale</v>
          </cell>
          <cell r="M27" t="str">
            <v>Triticale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</row>
        <row r="28">
          <cell r="C28" t="str">
            <v>Turnips/Pasja</v>
          </cell>
          <cell r="M28" t="str">
            <v>Turnips/Pasja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</row>
        <row r="29">
          <cell r="C29" t="str">
            <v>Vetch, Hairy</v>
          </cell>
          <cell r="M29" t="str">
            <v>Vetch, Hairy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</row>
        <row r="30">
          <cell r="C30" t="str">
            <v>Wheat, (Winter &amp; Spelt)</v>
          </cell>
          <cell r="M30" t="str">
            <v>Wheat, (Winter &amp; Spelt)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</row>
        <row r="31"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AP31" t="str">
            <v/>
          </cell>
          <cell r="AQ31" t="str">
            <v/>
          </cell>
          <cell r="AR31" t="str">
            <v/>
          </cell>
        </row>
        <row r="32"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AP32" t="str">
            <v/>
          </cell>
          <cell r="AQ32" t="str">
            <v/>
          </cell>
          <cell r="AR32" t="str">
            <v/>
          </cell>
        </row>
        <row r="33"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AP33" t="str">
            <v/>
          </cell>
          <cell r="AQ33" t="str">
            <v/>
          </cell>
          <cell r="AR33" t="str">
            <v/>
          </cell>
        </row>
        <row r="34"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AP34" t="str">
            <v/>
          </cell>
          <cell r="AQ34" t="str">
            <v/>
          </cell>
          <cell r="AR34" t="str">
            <v/>
          </cell>
        </row>
        <row r="35"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AP35" t="str">
            <v/>
          </cell>
          <cell r="AQ35" t="str">
            <v/>
          </cell>
          <cell r="AR35" t="str">
            <v/>
          </cell>
        </row>
        <row r="36"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AP36" t="str">
            <v/>
          </cell>
          <cell r="AQ36" t="str">
            <v/>
          </cell>
          <cell r="AR36" t="str">
            <v/>
          </cell>
        </row>
        <row r="37"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AP37" t="str">
            <v/>
          </cell>
          <cell r="AQ37" t="str">
            <v/>
          </cell>
          <cell r="AR37" t="str">
            <v/>
          </cell>
        </row>
        <row r="38"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AP38" t="str">
            <v/>
          </cell>
          <cell r="AQ38" t="str">
            <v/>
          </cell>
          <cell r="AR38" t="str">
            <v/>
          </cell>
        </row>
        <row r="39"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AP39" t="str">
            <v/>
          </cell>
          <cell r="AQ39" t="str">
            <v/>
          </cell>
          <cell r="AR39" t="str">
            <v/>
          </cell>
        </row>
        <row r="40"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AP40" t="str">
            <v/>
          </cell>
          <cell r="AQ40" t="str">
            <v/>
          </cell>
          <cell r="AR40" t="str">
            <v/>
          </cell>
        </row>
        <row r="41"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AP41" t="str">
            <v/>
          </cell>
          <cell r="AQ41" t="str">
            <v/>
          </cell>
          <cell r="AR41" t="str">
            <v/>
          </cell>
        </row>
        <row r="42"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AP42" t="str">
            <v/>
          </cell>
          <cell r="AQ42" t="str">
            <v/>
          </cell>
          <cell r="AR42" t="str">
            <v/>
          </cell>
        </row>
        <row r="43"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AP43" t="str">
            <v/>
          </cell>
          <cell r="AQ43" t="str">
            <v/>
          </cell>
          <cell r="AR43" t="str">
            <v/>
          </cell>
        </row>
        <row r="44"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AP44" t="str">
            <v/>
          </cell>
          <cell r="AQ44" t="str">
            <v/>
          </cell>
          <cell r="AR44" t="str">
            <v/>
          </cell>
        </row>
        <row r="45"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AP45" t="str">
            <v/>
          </cell>
          <cell r="AQ45" t="str">
            <v/>
          </cell>
          <cell r="AR45" t="str">
            <v/>
          </cell>
        </row>
        <row r="46"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AP46" t="str">
            <v/>
          </cell>
          <cell r="AQ46" t="str">
            <v/>
          </cell>
          <cell r="AR46" t="str">
            <v/>
          </cell>
        </row>
        <row r="47"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AP47" t="str">
            <v/>
          </cell>
          <cell r="AQ47" t="str">
            <v/>
          </cell>
          <cell r="AR47" t="str">
            <v/>
          </cell>
        </row>
        <row r="48"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AP48" t="str">
            <v/>
          </cell>
          <cell r="AQ48" t="str">
            <v/>
          </cell>
          <cell r="AR48" t="str">
            <v/>
          </cell>
        </row>
        <row r="49"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AP49" t="str">
            <v/>
          </cell>
          <cell r="AQ49" t="str">
            <v/>
          </cell>
          <cell r="AR49" t="str">
            <v/>
          </cell>
        </row>
        <row r="50"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AP50" t="str">
            <v/>
          </cell>
          <cell r="AQ50" t="str">
            <v/>
          </cell>
          <cell r="AR50" t="str">
            <v/>
          </cell>
        </row>
        <row r="51"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AP51" t="str">
            <v/>
          </cell>
          <cell r="AQ51" t="str">
            <v/>
          </cell>
          <cell r="AR51" t="str">
            <v/>
          </cell>
        </row>
        <row r="52"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AP52" t="str">
            <v/>
          </cell>
          <cell r="AQ52" t="str">
            <v/>
          </cell>
          <cell r="AR52" t="str">
            <v/>
          </cell>
        </row>
        <row r="53"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AP53" t="str">
            <v/>
          </cell>
          <cell r="AQ53" t="str">
            <v/>
          </cell>
          <cell r="AR53" t="str">
            <v/>
          </cell>
        </row>
        <row r="54"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AP54" t="str">
            <v/>
          </cell>
          <cell r="AQ54" t="str">
            <v/>
          </cell>
          <cell r="AR54" t="str">
            <v/>
          </cell>
        </row>
        <row r="55"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AP55" t="str">
            <v/>
          </cell>
          <cell r="AQ55" t="str">
            <v/>
          </cell>
          <cell r="AR55" t="str">
            <v/>
          </cell>
        </row>
        <row r="56"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AP56" t="str">
            <v/>
          </cell>
          <cell r="AQ56" t="str">
            <v/>
          </cell>
          <cell r="AR56" t="str">
            <v/>
          </cell>
        </row>
        <row r="57"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AP57" t="str">
            <v/>
          </cell>
          <cell r="AQ57" t="str">
            <v/>
          </cell>
          <cell r="AR57" t="str">
            <v/>
          </cell>
        </row>
        <row r="58"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AP58" t="str">
            <v/>
          </cell>
          <cell r="AQ58" t="str">
            <v/>
          </cell>
          <cell r="AR58" t="str">
            <v/>
          </cell>
        </row>
        <row r="59"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AP59" t="str">
            <v/>
          </cell>
          <cell r="AQ59" t="str">
            <v/>
          </cell>
          <cell r="AR59" t="str">
            <v/>
          </cell>
        </row>
        <row r="60"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AP60" t="str">
            <v/>
          </cell>
          <cell r="AQ60" t="str">
            <v/>
          </cell>
          <cell r="AR60" t="str">
            <v/>
          </cell>
        </row>
        <row r="61"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AP61" t="str">
            <v/>
          </cell>
          <cell r="AQ61" t="str">
            <v/>
          </cell>
          <cell r="AR61" t="str">
            <v/>
          </cell>
        </row>
        <row r="62"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AP62" t="str">
            <v/>
          </cell>
          <cell r="AQ62" t="str">
            <v/>
          </cell>
          <cell r="AR62" t="str">
            <v/>
          </cell>
        </row>
        <row r="63"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AP63" t="str">
            <v/>
          </cell>
          <cell r="AQ63" t="str">
            <v/>
          </cell>
          <cell r="AR63" t="str">
            <v/>
          </cell>
        </row>
        <row r="64"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AP64" t="str">
            <v/>
          </cell>
          <cell r="AQ64" t="str">
            <v/>
          </cell>
          <cell r="AR64" t="str">
            <v/>
          </cell>
        </row>
        <row r="65"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AP65" t="str">
            <v/>
          </cell>
          <cell r="AQ65" t="str">
            <v/>
          </cell>
          <cell r="AR65" t="str">
            <v/>
          </cell>
        </row>
        <row r="66"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AP66" t="str">
            <v/>
          </cell>
          <cell r="AQ66" t="str">
            <v/>
          </cell>
          <cell r="AR66" t="str">
            <v/>
          </cell>
        </row>
        <row r="67"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AP67" t="str">
            <v/>
          </cell>
          <cell r="AQ67" t="str">
            <v/>
          </cell>
          <cell r="AR67" t="str">
            <v/>
          </cell>
        </row>
        <row r="68"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AP68" t="str">
            <v/>
          </cell>
          <cell r="AQ68" t="str">
            <v/>
          </cell>
          <cell r="AR68" t="str">
            <v/>
          </cell>
        </row>
        <row r="69"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AP69" t="str">
            <v/>
          </cell>
          <cell r="AQ69" t="str">
            <v/>
          </cell>
          <cell r="AR69" t="str">
            <v/>
          </cell>
        </row>
        <row r="70"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AP70" t="str">
            <v/>
          </cell>
          <cell r="AQ70" t="str">
            <v/>
          </cell>
          <cell r="AR70" t="str">
            <v/>
          </cell>
        </row>
        <row r="71"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AP71" t="str">
            <v/>
          </cell>
          <cell r="AQ71" t="str">
            <v/>
          </cell>
          <cell r="AR71" t="str">
            <v/>
          </cell>
        </row>
        <row r="72"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AP72" t="str">
            <v/>
          </cell>
          <cell r="AQ72" t="str">
            <v/>
          </cell>
          <cell r="AR72" t="str">
            <v/>
          </cell>
        </row>
        <row r="73"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AP73" t="str">
            <v/>
          </cell>
          <cell r="AQ73" t="str">
            <v/>
          </cell>
          <cell r="AR73" t="str">
            <v/>
          </cell>
        </row>
        <row r="74"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AP74" t="str">
            <v/>
          </cell>
          <cell r="AQ74" t="str">
            <v/>
          </cell>
          <cell r="AR74" t="str">
            <v/>
          </cell>
        </row>
        <row r="75"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AP75" t="str">
            <v/>
          </cell>
          <cell r="AQ75" t="str">
            <v/>
          </cell>
          <cell r="AR75" t="str">
            <v/>
          </cell>
        </row>
        <row r="76"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AP76" t="str">
            <v/>
          </cell>
          <cell r="AQ76" t="str">
            <v/>
          </cell>
          <cell r="AR76" t="str">
            <v/>
          </cell>
        </row>
        <row r="77"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AP77" t="str">
            <v/>
          </cell>
          <cell r="AQ77" t="str">
            <v/>
          </cell>
          <cell r="AR77" t="str">
            <v/>
          </cell>
        </row>
        <row r="78"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AP78" t="str">
            <v/>
          </cell>
          <cell r="AQ78" t="str">
            <v/>
          </cell>
          <cell r="AR78" t="str">
            <v/>
          </cell>
        </row>
        <row r="79"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AP79" t="str">
            <v/>
          </cell>
          <cell r="AQ79" t="str">
            <v/>
          </cell>
          <cell r="AR79" t="str">
            <v/>
          </cell>
        </row>
        <row r="80"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AP80" t="str">
            <v/>
          </cell>
          <cell r="AQ80" t="str">
            <v/>
          </cell>
          <cell r="AR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AP81" t="str">
            <v/>
          </cell>
          <cell r="AQ81" t="str">
            <v/>
          </cell>
          <cell r="AR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AP82" t="str">
            <v/>
          </cell>
          <cell r="AQ82" t="str">
            <v/>
          </cell>
          <cell r="AR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AP83" t="str">
            <v/>
          </cell>
          <cell r="AQ83" t="str">
            <v/>
          </cell>
          <cell r="AR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AP84" t="str">
            <v/>
          </cell>
          <cell r="AQ84" t="str">
            <v/>
          </cell>
          <cell r="AR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AP85" t="str">
            <v/>
          </cell>
          <cell r="AQ85" t="str">
            <v/>
          </cell>
          <cell r="AR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AP86" t="str">
            <v/>
          </cell>
          <cell r="AQ86" t="str">
            <v/>
          </cell>
          <cell r="AR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AP87" t="str">
            <v/>
          </cell>
          <cell r="AQ87" t="str">
            <v/>
          </cell>
          <cell r="AR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AP88" t="str">
            <v/>
          </cell>
          <cell r="AQ88" t="str">
            <v/>
          </cell>
          <cell r="AR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AP89" t="str">
            <v/>
          </cell>
          <cell r="AQ89" t="str">
            <v/>
          </cell>
          <cell r="AR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AP90" t="str">
            <v/>
          </cell>
          <cell r="AQ90" t="str">
            <v/>
          </cell>
          <cell r="AR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AP91" t="str">
            <v/>
          </cell>
          <cell r="AQ91" t="str">
            <v/>
          </cell>
          <cell r="AR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AP92" t="str">
            <v/>
          </cell>
          <cell r="AQ92" t="str">
            <v/>
          </cell>
          <cell r="AR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AP93" t="str">
            <v/>
          </cell>
          <cell r="AQ93" t="str">
            <v/>
          </cell>
          <cell r="AR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AP94" t="str">
            <v/>
          </cell>
          <cell r="AQ94" t="str">
            <v/>
          </cell>
          <cell r="AR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AP95" t="str">
            <v/>
          </cell>
          <cell r="AQ95" t="str">
            <v/>
          </cell>
          <cell r="AR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AP96" t="str">
            <v/>
          </cell>
          <cell r="AQ96" t="str">
            <v/>
          </cell>
          <cell r="AR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AP97" t="str">
            <v/>
          </cell>
          <cell r="AQ97" t="str">
            <v/>
          </cell>
          <cell r="AR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AP98" t="str">
            <v/>
          </cell>
          <cell r="AQ98" t="str">
            <v/>
          </cell>
          <cell r="AR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AP99" t="str">
            <v/>
          </cell>
          <cell r="AQ99" t="str">
            <v/>
          </cell>
          <cell r="AR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AP100" t="str">
            <v/>
          </cell>
          <cell r="AQ100" t="str">
            <v/>
          </cell>
          <cell r="AR100" t="str">
            <v/>
          </cell>
        </row>
      </sheetData>
      <sheetData sheetId="25">
        <row r="2">
          <cell r="U2" t="str">
            <v/>
          </cell>
        </row>
        <row r="3">
          <cell r="U3" t="str">
            <v/>
          </cell>
        </row>
        <row r="4">
          <cell r="U4" t="str">
            <v/>
          </cell>
        </row>
        <row r="5">
          <cell r="U5" t="str">
            <v/>
          </cell>
        </row>
        <row r="6">
          <cell r="U6" t="str">
            <v/>
          </cell>
        </row>
        <row r="7">
          <cell r="U7" t="str">
            <v/>
          </cell>
        </row>
        <row r="8">
          <cell r="U8" t="str">
            <v/>
          </cell>
        </row>
        <row r="9">
          <cell r="U9" t="str">
            <v/>
          </cell>
        </row>
        <row r="10">
          <cell r="U10" t="str">
            <v/>
          </cell>
        </row>
        <row r="11">
          <cell r="U11" t="str">
            <v/>
          </cell>
        </row>
        <row r="12">
          <cell r="U12" t="str">
            <v/>
          </cell>
        </row>
        <row r="13">
          <cell r="U13" t="str">
            <v/>
          </cell>
        </row>
        <row r="14">
          <cell r="U14" t="str">
            <v/>
          </cell>
        </row>
        <row r="15">
          <cell r="U15" t="str">
            <v/>
          </cell>
        </row>
      </sheetData>
      <sheetData sheetId="26">
        <row r="4">
          <cell r="F4" t="str">
            <v>rates from existing standards</v>
          </cell>
          <cell r="M4" t="str">
            <v>Calculated from sheet 4</v>
          </cell>
          <cell r="AQ4" t="str">
            <v>6-9 wks</v>
          </cell>
          <cell r="AR4" t="str">
            <v>9-52 wks</v>
          </cell>
          <cell r="AS4" t="str">
            <v>2 yrs</v>
          </cell>
          <cell r="AT4" t="str">
            <v>6-9 wks</v>
          </cell>
          <cell r="AU4" t="str">
            <v>9-52 wks</v>
          </cell>
          <cell r="AV4" t="str">
            <v xml:space="preserve">2 yrs </v>
          </cell>
          <cell r="AW4" t="str">
            <v>6-9 wks</v>
          </cell>
          <cell r="AX4" t="str">
            <v>9-52 wks</v>
          </cell>
          <cell r="AY4" t="str">
            <v>2 yrs</v>
          </cell>
        </row>
        <row r="5">
          <cell r="A5" t="str">
            <v>Barley</v>
          </cell>
          <cell r="B5" t="str">
            <v>Hordeum vulgare</v>
          </cell>
          <cell r="C5" t="str">
            <v>Nurse/Cover</v>
          </cell>
          <cell r="D5" t="str">
            <v>Winter Annual</v>
          </cell>
          <cell r="E5">
            <v>100</v>
          </cell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>
            <v>69.183529411764695</v>
          </cell>
          <cell r="M5">
            <v>69.183529411764695</v>
          </cell>
          <cell r="N5">
            <v>92.244705882352932</v>
          </cell>
          <cell r="P5">
            <v>69.183529411764695</v>
          </cell>
          <cell r="Q5" t="str">
            <v>Bunch</v>
          </cell>
          <cell r="R5" t="str">
            <v>Medium-Tall</v>
          </cell>
          <cell r="S5" t="str">
            <v>Field Crops</v>
          </cell>
          <cell r="T5" t="str">
            <v>no</v>
          </cell>
          <cell r="U5" t="str">
            <v>Yes</v>
          </cell>
          <cell r="V5" t="str">
            <v>NA</v>
          </cell>
          <cell r="W5" t="str">
            <v>Brief</v>
          </cell>
          <cell r="X5" t="str">
            <v>3-6</v>
          </cell>
          <cell r="Y5">
            <v>5.5</v>
          </cell>
          <cell r="Z5">
            <v>8.4</v>
          </cell>
          <cell r="AB5" t="str">
            <v>Yes</v>
          </cell>
          <cell r="AC5" t="str">
            <v>Good</v>
          </cell>
          <cell r="AD5" t="str">
            <v>Annual</v>
          </cell>
          <cell r="AE5" t="str">
            <v xml:space="preserve">Entire </v>
          </cell>
          <cell r="AF5" t="str">
            <v>6-12</v>
          </cell>
          <cell r="AG5">
            <v>12000</v>
          </cell>
          <cell r="AJ5" t="str">
            <v>x</v>
          </cell>
          <cell r="AK5" t="str">
            <v>x</v>
          </cell>
          <cell r="AL5" t="str">
            <v>x</v>
          </cell>
          <cell r="AM5" t="str">
            <v>x</v>
          </cell>
          <cell r="AO5" t="str">
            <v>x</v>
          </cell>
          <cell r="AP5" t="str">
            <v>No</v>
          </cell>
          <cell r="AT5">
            <v>21.599999999999998</v>
          </cell>
          <cell r="AU5">
            <v>10.799999999999999</v>
          </cell>
          <cell r="AZ5">
            <v>1.25</v>
          </cell>
          <cell r="BK5">
            <v>30</v>
          </cell>
        </row>
        <row r="6">
          <cell r="A6" t="str">
            <v>Buckwheat</v>
          </cell>
          <cell r="B6" t="str">
            <v>Eriogonum Michx</v>
          </cell>
          <cell r="C6" t="str">
            <v>Nurse/Cover</v>
          </cell>
          <cell r="D6" t="str">
            <v>Summer Annual</v>
          </cell>
          <cell r="E6">
            <v>100</v>
          </cell>
          <cell r="F6" t="str">
            <v>NA</v>
          </cell>
          <cell r="G6" t="str">
            <v>NA</v>
          </cell>
          <cell r="H6" t="str">
            <v>NA</v>
          </cell>
          <cell r="I6">
            <v>40</v>
          </cell>
          <cell r="J6">
            <v>23.061176470588233</v>
          </cell>
          <cell r="K6" t="str">
            <v>NA</v>
          </cell>
          <cell r="L6">
            <v>23.061176470588233</v>
          </cell>
          <cell r="M6">
            <v>23.061176470588233</v>
          </cell>
          <cell r="N6">
            <v>30.748235294117645</v>
          </cell>
          <cell r="P6">
            <v>23.061176470588233</v>
          </cell>
          <cell r="Q6" t="str">
            <v>Bunch</v>
          </cell>
          <cell r="R6" t="str">
            <v>Medium</v>
          </cell>
          <cell r="S6" t="str">
            <v>Field Crops</v>
          </cell>
          <cell r="T6" t="str">
            <v>no</v>
          </cell>
          <cell r="U6" t="str">
            <v>Yes</v>
          </cell>
          <cell r="V6" t="str">
            <v>Yes</v>
          </cell>
          <cell r="W6" t="str">
            <v>No</v>
          </cell>
          <cell r="Y6">
            <v>5</v>
          </cell>
          <cell r="Z6">
            <v>7.2</v>
          </cell>
          <cell r="AB6" t="str">
            <v>No</v>
          </cell>
          <cell r="AC6" t="str">
            <v>Poor</v>
          </cell>
          <cell r="AD6" t="str">
            <v>Annual</v>
          </cell>
          <cell r="AE6" t="str">
            <v xml:space="preserve">Entire </v>
          </cell>
          <cell r="AG6">
            <v>20000</v>
          </cell>
          <cell r="AJ6" t="str">
            <v>x</v>
          </cell>
          <cell r="AK6" t="str">
            <v>x</v>
          </cell>
          <cell r="AL6" t="str">
            <v>x</v>
          </cell>
          <cell r="AM6" t="str">
            <v>x</v>
          </cell>
          <cell r="AO6" t="str">
            <v>x</v>
          </cell>
          <cell r="AP6" t="str">
            <v>No</v>
          </cell>
          <cell r="AT6">
            <v>12</v>
          </cell>
          <cell r="AU6">
            <v>12</v>
          </cell>
          <cell r="AZ6">
            <v>1.25</v>
          </cell>
          <cell r="BC6" t="str">
            <v>x</v>
          </cell>
          <cell r="BD6" t="str">
            <v>Medium</v>
          </cell>
          <cell r="BE6" t="str">
            <v>Very attractive to natural enemies</v>
          </cell>
          <cell r="BK6">
            <v>20</v>
          </cell>
        </row>
        <row r="7">
          <cell r="A7" t="str">
            <v>Clover, Balansa</v>
          </cell>
          <cell r="B7" t="str">
            <v>Trifolium michelianum Savi</v>
          </cell>
          <cell r="C7" t="str">
            <v>Cover</v>
          </cell>
          <cell r="D7" t="str">
            <v>Cool Season</v>
          </cell>
          <cell r="E7">
            <v>60</v>
          </cell>
          <cell r="F7" t="str">
            <v>NA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>
            <v>2.9403000000000001</v>
          </cell>
          <cell r="M7">
            <v>2.9403000000000001</v>
          </cell>
          <cell r="N7">
            <v>3.9204000000000003</v>
          </cell>
          <cell r="P7">
            <v>2.9403000000000001</v>
          </cell>
          <cell r="Q7" t="str">
            <v>Bunch</v>
          </cell>
          <cell r="R7" t="str">
            <v>Short</v>
          </cell>
          <cell r="S7" t="str">
            <v>Legumes/Forbs</v>
          </cell>
          <cell r="T7" t="str">
            <v>no</v>
          </cell>
          <cell r="U7" t="str">
            <v>Yes</v>
          </cell>
          <cell r="V7" t="str">
            <v>Yes</v>
          </cell>
          <cell r="W7" t="str">
            <v>Brief</v>
          </cell>
          <cell r="X7" t="str">
            <v>3-6</v>
          </cell>
          <cell r="Y7">
            <v>4.5</v>
          </cell>
          <cell r="Z7">
            <v>8.3000000000000007</v>
          </cell>
          <cell r="AB7" t="str">
            <v>Yes</v>
          </cell>
          <cell r="AC7" t="str">
            <v>Excellent</v>
          </cell>
          <cell r="AD7" t="str">
            <v>Annual</v>
          </cell>
          <cell r="AE7" t="str">
            <v xml:space="preserve">Entire </v>
          </cell>
          <cell r="AG7">
            <v>500000</v>
          </cell>
          <cell r="AI7" t="str">
            <v>x</v>
          </cell>
          <cell r="AJ7" t="str">
            <v>x</v>
          </cell>
          <cell r="AK7" t="str">
            <v>x</v>
          </cell>
          <cell r="AL7" t="str">
            <v>x</v>
          </cell>
          <cell r="AO7" t="str">
            <v>x</v>
          </cell>
          <cell r="AP7" t="str">
            <v>No</v>
          </cell>
          <cell r="AT7">
            <v>18</v>
          </cell>
          <cell r="AU7">
            <v>18</v>
          </cell>
          <cell r="AZ7">
            <v>1.25</v>
          </cell>
          <cell r="BC7" t="str">
            <v>x</v>
          </cell>
          <cell r="BD7" t="str">
            <v>Medium</v>
          </cell>
          <cell r="BE7" t="str">
            <v>Attractive to bumble bees, honey bees, and many beneficials</v>
          </cell>
          <cell r="BK7">
            <v>15</v>
          </cell>
        </row>
        <row r="8">
          <cell r="A8" t="str">
            <v>Clover, Berseem</v>
          </cell>
          <cell r="B8" t="str">
            <v>Trifolium alexandrinum</v>
          </cell>
          <cell r="C8" t="str">
            <v>Cover</v>
          </cell>
          <cell r="D8" t="str">
            <v>Cool Season</v>
          </cell>
          <cell r="E8">
            <v>60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>
            <v>10.971268656716418</v>
          </cell>
          <cell r="M8">
            <v>10.971268656716418</v>
          </cell>
          <cell r="N8">
            <v>14.628358208955223</v>
          </cell>
          <cell r="P8">
            <v>10.971268656716418</v>
          </cell>
          <cell r="Q8" t="str">
            <v>Bunch</v>
          </cell>
          <cell r="R8" t="str">
            <v>Short</v>
          </cell>
          <cell r="S8" t="str">
            <v>Legumes/Forbs</v>
          </cell>
          <cell r="T8" t="str">
            <v>no</v>
          </cell>
          <cell r="U8" t="str">
            <v>Yes</v>
          </cell>
          <cell r="V8" t="str">
            <v>Yes</v>
          </cell>
          <cell r="W8" t="str">
            <v>No</v>
          </cell>
          <cell r="Y8">
            <v>6</v>
          </cell>
          <cell r="Z8">
            <v>7.5</v>
          </cell>
          <cell r="AB8" t="str">
            <v>Yes</v>
          </cell>
          <cell r="AC8" t="str">
            <v>Excellent</v>
          </cell>
          <cell r="AD8" t="str">
            <v>Annual</v>
          </cell>
          <cell r="AE8" t="str">
            <v xml:space="preserve">Entire </v>
          </cell>
          <cell r="AG8">
            <v>134000</v>
          </cell>
          <cell r="AK8" t="str">
            <v>x</v>
          </cell>
          <cell r="AL8" t="str">
            <v>x</v>
          </cell>
          <cell r="AO8" t="str">
            <v>x</v>
          </cell>
          <cell r="AP8" t="str">
            <v>No</v>
          </cell>
          <cell r="AT8">
            <v>18</v>
          </cell>
          <cell r="AU8">
            <v>18</v>
          </cell>
          <cell r="AZ8">
            <v>1.25</v>
          </cell>
          <cell r="BC8" t="str">
            <v>x</v>
          </cell>
          <cell r="BD8" t="str">
            <v>Medium</v>
          </cell>
          <cell r="BE8" t="str">
            <v>Attractive to bumble bees, honey bees, and many beneficials</v>
          </cell>
          <cell r="BK8">
            <v>15</v>
          </cell>
        </row>
        <row r="9">
          <cell r="A9" t="str">
            <v>Clover, Crimson</v>
          </cell>
          <cell r="B9" t="str">
            <v>Trifolium ambiguum</v>
          </cell>
          <cell r="C9" t="str">
            <v>Cover</v>
          </cell>
          <cell r="D9" t="str">
            <v>Cool Season</v>
          </cell>
          <cell r="E9">
            <v>100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>
            <v>9.8010000000000002</v>
          </cell>
          <cell r="M9">
            <v>9.8010000000000002</v>
          </cell>
          <cell r="N9">
            <v>13.068</v>
          </cell>
          <cell r="P9">
            <v>9.8010000000000002</v>
          </cell>
          <cell r="Q9" t="str">
            <v>Bunch</v>
          </cell>
          <cell r="R9" t="str">
            <v>Short</v>
          </cell>
          <cell r="S9" t="str">
            <v>Legumes/Forbs</v>
          </cell>
          <cell r="T9" t="str">
            <v>no</v>
          </cell>
          <cell r="U9" t="str">
            <v>Yes</v>
          </cell>
          <cell r="V9" t="str">
            <v>Yes</v>
          </cell>
          <cell r="W9" t="str">
            <v>No</v>
          </cell>
          <cell r="Y9">
            <v>5.5</v>
          </cell>
          <cell r="Z9">
            <v>7.3</v>
          </cell>
          <cell r="AB9" t="str">
            <v>Yes</v>
          </cell>
          <cell r="AC9" t="str">
            <v>Excellent</v>
          </cell>
          <cell r="AD9" t="str">
            <v>Annual</v>
          </cell>
          <cell r="AE9" t="str">
            <v xml:space="preserve">Entire </v>
          </cell>
          <cell r="AG9">
            <v>150000</v>
          </cell>
          <cell r="AI9" t="str">
            <v>x</v>
          </cell>
          <cell r="AJ9" t="str">
            <v>x</v>
          </cell>
          <cell r="AK9" t="str">
            <v>x</v>
          </cell>
          <cell r="AL9" t="str">
            <v>x</v>
          </cell>
          <cell r="AO9" t="str">
            <v>x</v>
          </cell>
          <cell r="AP9" t="str">
            <v>No</v>
          </cell>
          <cell r="AT9">
            <v>18</v>
          </cell>
          <cell r="AU9">
            <v>18</v>
          </cell>
          <cell r="AZ9">
            <v>1.25</v>
          </cell>
          <cell r="BC9" t="str">
            <v>x</v>
          </cell>
          <cell r="BD9" t="str">
            <v>Medium</v>
          </cell>
          <cell r="BE9" t="str">
            <v>Attractive to bumble bees, honey bees, and many beneficials</v>
          </cell>
          <cell r="BK9">
            <v>15</v>
          </cell>
        </row>
        <row r="10">
          <cell r="A10" t="str">
            <v>Clover, Red (cover crop)</v>
          </cell>
          <cell r="B10" t="str">
            <v>Trifolium pratense</v>
          </cell>
          <cell r="C10" t="str">
            <v>Cover</v>
          </cell>
          <cell r="D10" t="str">
            <v>Warm Season</v>
          </cell>
          <cell r="E10">
            <v>100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>
            <v>5.346000000000001</v>
          </cell>
          <cell r="M10">
            <v>5.346000000000001</v>
          </cell>
          <cell r="N10">
            <v>7.128000000000001</v>
          </cell>
          <cell r="O10">
            <v>14.256000000000002</v>
          </cell>
          <cell r="P10">
            <v>5.346000000000001</v>
          </cell>
          <cell r="Q10" t="str">
            <v>Bunch</v>
          </cell>
          <cell r="R10" t="str">
            <v>Short</v>
          </cell>
          <cell r="S10" t="str">
            <v>Legumes/Forbs</v>
          </cell>
          <cell r="T10" t="str">
            <v>no</v>
          </cell>
          <cell r="U10" t="str">
            <v>No</v>
          </cell>
          <cell r="V10" t="str">
            <v>Yes</v>
          </cell>
          <cell r="W10" t="str">
            <v>Long</v>
          </cell>
          <cell r="X10" t="str">
            <v>7-15</v>
          </cell>
          <cell r="Y10">
            <v>5.5</v>
          </cell>
          <cell r="Z10">
            <v>8.4</v>
          </cell>
          <cell r="AB10" t="str">
            <v>No</v>
          </cell>
          <cell r="AC10" t="str">
            <v>Good</v>
          </cell>
          <cell r="AD10" t="str">
            <v>Perennial</v>
          </cell>
          <cell r="AE10" t="str">
            <v xml:space="preserve">Entire </v>
          </cell>
          <cell r="AF10" t="str">
            <v>2-3</v>
          </cell>
          <cell r="AG10">
            <v>275000</v>
          </cell>
          <cell r="AJ10" t="str">
            <v>x</v>
          </cell>
          <cell r="AK10" t="str">
            <v>x</v>
          </cell>
          <cell r="AL10" t="str">
            <v>x</v>
          </cell>
          <cell r="AM10" t="str">
            <v>x</v>
          </cell>
          <cell r="AP10" t="str">
            <v>No</v>
          </cell>
          <cell r="AQ10">
            <v>21.599999999999998</v>
          </cell>
          <cell r="AR10">
            <v>10.799999999999999</v>
          </cell>
          <cell r="AS10">
            <v>8.1</v>
          </cell>
          <cell r="AT10">
            <v>18</v>
          </cell>
          <cell r="AU10">
            <v>9</v>
          </cell>
          <cell r="AV10">
            <v>6.75</v>
          </cell>
          <cell r="AW10">
            <v>14.256000000000002</v>
          </cell>
          <cell r="AX10">
            <v>7.128000000000001</v>
          </cell>
          <cell r="AY10">
            <v>5.346000000000001</v>
          </cell>
          <cell r="AZ10">
            <v>1.25</v>
          </cell>
          <cell r="BC10" t="str">
            <v>x</v>
          </cell>
          <cell r="BD10" t="str">
            <v xml:space="preserve">Medium </v>
          </cell>
          <cell r="BE10" t="str">
            <v>Esp. bumble bees</v>
          </cell>
          <cell r="BK10">
            <v>15</v>
          </cell>
        </row>
        <row r="11">
          <cell r="A11" t="str">
            <v>Flax</v>
          </cell>
          <cell r="B11" t="str">
            <v>Linum usitatissimum</v>
          </cell>
          <cell r="C11" t="str">
            <v>Cover</v>
          </cell>
          <cell r="D11" t="str">
            <v>Summer Annual</v>
          </cell>
          <cell r="E11">
            <v>25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>
            <v>8.3303467082197109</v>
          </cell>
          <cell r="M11">
            <v>8.3303467082197109</v>
          </cell>
          <cell r="N11">
            <v>11.107128944292947</v>
          </cell>
          <cell r="P11">
            <v>8.3303467082197109</v>
          </cell>
          <cell r="Q11" t="str">
            <v>Bunch</v>
          </cell>
          <cell r="R11" t="str">
            <v>Short</v>
          </cell>
          <cell r="S11" t="str">
            <v>Field Crops</v>
          </cell>
          <cell r="T11" t="str">
            <v>no</v>
          </cell>
          <cell r="U11" t="str">
            <v>No</v>
          </cell>
          <cell r="V11" t="str">
            <v>No</v>
          </cell>
          <cell r="W11" t="str">
            <v>No</v>
          </cell>
          <cell r="Y11">
            <v>5.6</v>
          </cell>
          <cell r="Z11">
            <v>7.5</v>
          </cell>
          <cell r="AB11" t="str">
            <v>No</v>
          </cell>
          <cell r="AC11" t="str">
            <v>Poor</v>
          </cell>
          <cell r="AD11" t="str">
            <v>Annual</v>
          </cell>
          <cell r="AE11" t="str">
            <v xml:space="preserve">Entire </v>
          </cell>
          <cell r="AG11">
            <v>83050</v>
          </cell>
          <cell r="AK11" t="str">
            <v>x</v>
          </cell>
          <cell r="AL11" t="str">
            <v>x</v>
          </cell>
          <cell r="AP11" t="str">
            <v>No</v>
          </cell>
          <cell r="AT11">
            <v>18</v>
          </cell>
          <cell r="AU11">
            <v>18</v>
          </cell>
          <cell r="AZ11">
            <v>1.25</v>
          </cell>
        </row>
        <row r="12">
          <cell r="A12" t="str">
            <v>Hemp, Sunn</v>
          </cell>
          <cell r="B12" t="str">
            <v>Crotalaria juncea L.</v>
          </cell>
          <cell r="C12" t="str">
            <v>Cover</v>
          </cell>
          <cell r="D12" t="str">
            <v>Summer Annual</v>
          </cell>
          <cell r="E12">
            <v>30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>
            <v>41.929411764705883</v>
          </cell>
          <cell r="M12">
            <v>41.929411764705883</v>
          </cell>
          <cell r="N12">
            <v>55.905882352941177</v>
          </cell>
          <cell r="P12">
            <v>41.929411764705883</v>
          </cell>
          <cell r="Q12" t="str">
            <v>Bunch</v>
          </cell>
          <cell r="R12" t="str">
            <v>Tall</v>
          </cell>
          <cell r="S12" t="str">
            <v>Field Crops</v>
          </cell>
          <cell r="T12" t="str">
            <v>no</v>
          </cell>
          <cell r="U12" t="str">
            <v>No</v>
          </cell>
          <cell r="V12" t="str">
            <v>Yes</v>
          </cell>
          <cell r="W12" t="str">
            <v>No</v>
          </cell>
          <cell r="Y12">
            <v>5</v>
          </cell>
          <cell r="Z12">
            <v>7.5</v>
          </cell>
          <cell r="AB12" t="str">
            <v>No</v>
          </cell>
          <cell r="AC12" t="str">
            <v>Good</v>
          </cell>
          <cell r="AD12" t="str">
            <v>Annual</v>
          </cell>
          <cell r="AE12" t="str">
            <v xml:space="preserve">Entire </v>
          </cell>
          <cell r="AG12">
            <v>5500</v>
          </cell>
          <cell r="AJ12" t="str">
            <v>x</v>
          </cell>
          <cell r="AK12" t="str">
            <v>x</v>
          </cell>
          <cell r="AL12" t="str">
            <v>x</v>
          </cell>
          <cell r="AM12" t="str">
            <v>x</v>
          </cell>
          <cell r="AO12" t="str">
            <v>x</v>
          </cell>
          <cell r="AP12" t="str">
            <v>No</v>
          </cell>
          <cell r="AT12">
            <v>6</v>
          </cell>
          <cell r="AU12">
            <v>6</v>
          </cell>
          <cell r="AZ12">
            <v>1.25</v>
          </cell>
        </row>
        <row r="13">
          <cell r="A13" t="str">
            <v>Kale</v>
          </cell>
          <cell r="B13" t="str">
            <v>Brassica oleracea</v>
          </cell>
          <cell r="C13" t="str">
            <v>Cover</v>
          </cell>
          <cell r="D13" t="str">
            <v>Summer Annual</v>
          </cell>
          <cell r="E13">
            <v>60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>
            <v>2.9756356736242884</v>
          </cell>
          <cell r="M13">
            <v>2.9756356736242884</v>
          </cell>
          <cell r="N13">
            <v>3.9675142314990515</v>
          </cell>
          <cell r="P13">
            <v>2.9756356736242884</v>
          </cell>
          <cell r="Q13" t="str">
            <v>Bunch</v>
          </cell>
          <cell r="R13" t="str">
            <v>Medium</v>
          </cell>
          <cell r="S13" t="str">
            <v>Field Crops</v>
          </cell>
          <cell r="T13" t="str">
            <v>no</v>
          </cell>
          <cell r="W13" t="str">
            <v>No</v>
          </cell>
          <cell r="Y13">
            <v>5.0999999999999996</v>
          </cell>
          <cell r="Z13">
            <v>7.3</v>
          </cell>
          <cell r="AB13" t="str">
            <v>No</v>
          </cell>
          <cell r="AC13" t="str">
            <v>Excellent</v>
          </cell>
          <cell r="AD13" t="str">
            <v>Annual</v>
          </cell>
          <cell r="AE13" t="str">
            <v xml:space="preserve">Entire </v>
          </cell>
          <cell r="AG13">
            <v>155000</v>
          </cell>
          <cell r="AJ13" t="str">
            <v>x</v>
          </cell>
          <cell r="AK13" t="str">
            <v>x</v>
          </cell>
          <cell r="AL13" t="str">
            <v>x</v>
          </cell>
          <cell r="AO13" t="str">
            <v>x</v>
          </cell>
          <cell r="AP13" t="str">
            <v>No</v>
          </cell>
          <cell r="AT13">
            <v>12</v>
          </cell>
          <cell r="AU13">
            <v>12</v>
          </cell>
          <cell r="AZ13">
            <v>1.25</v>
          </cell>
          <cell r="BC13" t="str">
            <v>x</v>
          </cell>
          <cell r="BD13" t="str">
            <v>Medium</v>
          </cell>
          <cell r="BK13">
            <v>19</v>
          </cell>
        </row>
        <row r="14">
          <cell r="A14" t="str">
            <v>Millet, Japanese</v>
          </cell>
          <cell r="B14" t="str">
            <v>Echinochloa spp.</v>
          </cell>
          <cell r="C14" t="str">
            <v>Cover</v>
          </cell>
          <cell r="D14" t="str">
            <v>Summer Annual</v>
          </cell>
          <cell r="E14">
            <v>100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>
            <v>1.4878178368121442</v>
          </cell>
          <cell r="M14">
            <v>1.4878178368121442</v>
          </cell>
          <cell r="N14">
            <v>1.9837571157495257</v>
          </cell>
          <cell r="P14">
            <v>1.4878178368121442</v>
          </cell>
          <cell r="Q14" t="str">
            <v>Bunch</v>
          </cell>
          <cell r="R14" t="str">
            <v>Tall</v>
          </cell>
          <cell r="S14" t="str">
            <v>Field Crops</v>
          </cell>
          <cell r="T14" t="str">
            <v>no</v>
          </cell>
          <cell r="U14" t="str">
            <v>Yes</v>
          </cell>
          <cell r="V14" t="str">
            <v>No?</v>
          </cell>
          <cell r="W14" t="str">
            <v>No</v>
          </cell>
          <cell r="Y14">
            <v>5.6</v>
          </cell>
          <cell r="Z14">
            <v>8.4</v>
          </cell>
          <cell r="AB14" t="str">
            <v>No</v>
          </cell>
          <cell r="AC14" t="str">
            <v>Fair-Good</v>
          </cell>
          <cell r="AD14" t="str">
            <v>Annual</v>
          </cell>
          <cell r="AE14" t="str">
            <v xml:space="preserve">Entire </v>
          </cell>
          <cell r="AG14">
            <v>155000</v>
          </cell>
          <cell r="AI14" t="str">
            <v>x</v>
          </cell>
          <cell r="AJ14" t="str">
            <v>x</v>
          </cell>
          <cell r="AK14" t="str">
            <v>x</v>
          </cell>
          <cell r="AN14" t="str">
            <v>x</v>
          </cell>
          <cell r="AO14" t="str">
            <v>x</v>
          </cell>
          <cell r="AP14" t="str">
            <v>No</v>
          </cell>
          <cell r="AT14">
            <v>6</v>
          </cell>
          <cell r="AU14">
            <v>6</v>
          </cell>
          <cell r="AZ14">
            <v>1.25</v>
          </cell>
          <cell r="BK14">
            <v>48</v>
          </cell>
        </row>
        <row r="15">
          <cell r="A15" t="str">
            <v>Millet, Pearl</v>
          </cell>
          <cell r="B15" t="str">
            <v>Pennisetum glaucum</v>
          </cell>
          <cell r="C15" t="str">
            <v>Cover</v>
          </cell>
          <cell r="D15" t="str">
            <v>Summer Annual</v>
          </cell>
          <cell r="E15">
            <v>100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>
            <v>2.6205882352941177</v>
          </cell>
          <cell r="M15">
            <v>2.6205882352941177</v>
          </cell>
          <cell r="N15">
            <v>3.4941176470588236</v>
          </cell>
          <cell r="P15">
            <v>2.6205882352941177</v>
          </cell>
          <cell r="Q15" t="str">
            <v>Bunch</v>
          </cell>
          <cell r="R15" t="str">
            <v>Tall</v>
          </cell>
          <cell r="S15" t="str">
            <v>Field Crops</v>
          </cell>
          <cell r="T15" t="str">
            <v>no</v>
          </cell>
          <cell r="U15" t="str">
            <v>Yes</v>
          </cell>
          <cell r="V15" t="str">
            <v>No</v>
          </cell>
          <cell r="W15" t="str">
            <v>No</v>
          </cell>
          <cell r="Y15">
            <v>5.6</v>
          </cell>
          <cell r="Z15">
            <v>8.4</v>
          </cell>
          <cell r="AB15" t="str">
            <v>No</v>
          </cell>
          <cell r="AC15" t="str">
            <v>Poor-Fair</v>
          </cell>
          <cell r="AD15" t="str">
            <v>Annual</v>
          </cell>
          <cell r="AE15" t="str">
            <v xml:space="preserve">Entire </v>
          </cell>
          <cell r="AG15">
            <v>88000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x</v>
          </cell>
          <cell r="AN15" t="str">
            <v>x</v>
          </cell>
          <cell r="AO15" t="str">
            <v>x</v>
          </cell>
          <cell r="AP15" t="str">
            <v>No</v>
          </cell>
          <cell r="AT15">
            <v>6</v>
          </cell>
          <cell r="AU15">
            <v>6</v>
          </cell>
          <cell r="AZ15">
            <v>1.25</v>
          </cell>
          <cell r="BK15">
            <v>48</v>
          </cell>
        </row>
        <row r="16">
          <cell r="A16" t="str">
            <v>Oats, (Spring &amp; Black)</v>
          </cell>
          <cell r="B16" t="str">
            <v>Avena sativa</v>
          </cell>
          <cell r="C16" t="str">
            <v>Nurse/Cover</v>
          </cell>
          <cell r="D16" t="str">
            <v>Summer Annual</v>
          </cell>
          <cell r="E16">
            <v>100</v>
          </cell>
          <cell r="F16" t="str">
            <v>NA</v>
          </cell>
          <cell r="G16" t="str">
            <v>NA</v>
          </cell>
          <cell r="H16" t="str">
            <v>NA</v>
          </cell>
          <cell r="I16">
            <v>40</v>
          </cell>
          <cell r="J16">
            <v>53.218099547511315</v>
          </cell>
          <cell r="K16" t="str">
            <v>NA</v>
          </cell>
          <cell r="L16">
            <v>53.218099547511315</v>
          </cell>
          <cell r="M16">
            <v>53.218099547511315</v>
          </cell>
          <cell r="N16">
            <v>70.95746606334842</v>
          </cell>
          <cell r="P16">
            <v>53.218099547511315</v>
          </cell>
          <cell r="Q16" t="str">
            <v>Bunch</v>
          </cell>
          <cell r="R16" t="str">
            <v>Medium-Tall</v>
          </cell>
          <cell r="S16" t="str">
            <v>Field Crops</v>
          </cell>
          <cell r="T16" t="str">
            <v>no</v>
          </cell>
          <cell r="U16" t="str">
            <v>Yes</v>
          </cell>
          <cell r="V16" t="str">
            <v>NA</v>
          </cell>
          <cell r="W16" t="str">
            <v>Brief</v>
          </cell>
          <cell r="X16" t="str">
            <v>3-6</v>
          </cell>
          <cell r="Y16">
            <v>5.0999999999999996</v>
          </cell>
          <cell r="Z16">
            <v>8.4</v>
          </cell>
          <cell r="AB16" t="str">
            <v>No</v>
          </cell>
          <cell r="AC16" t="str">
            <v>Good</v>
          </cell>
          <cell r="AD16" t="str">
            <v>Annual</v>
          </cell>
          <cell r="AE16" t="str">
            <v xml:space="preserve">Entire </v>
          </cell>
          <cell r="AF16" t="str">
            <v>3-6</v>
          </cell>
          <cell r="AG16">
            <v>13000</v>
          </cell>
          <cell r="AJ16" t="str">
            <v>x</v>
          </cell>
          <cell r="AK16" t="str">
            <v>x</v>
          </cell>
          <cell r="AL16" t="str">
            <v>x</v>
          </cell>
          <cell r="AM16" t="str">
            <v>x</v>
          </cell>
          <cell r="AN16" t="str">
            <v>x</v>
          </cell>
          <cell r="AO16" t="str">
            <v>x</v>
          </cell>
          <cell r="AP16" t="str">
            <v>No</v>
          </cell>
          <cell r="AT16">
            <v>18</v>
          </cell>
          <cell r="AU16">
            <v>9</v>
          </cell>
          <cell r="AZ16">
            <v>1.25</v>
          </cell>
          <cell r="BK16">
            <v>30</v>
          </cell>
        </row>
        <row r="17">
          <cell r="A17" t="str">
            <v>Peas, (Field/Spring/Winter)</v>
          </cell>
          <cell r="B17" t="str">
            <v>Pisum sativum subsp. arvense</v>
          </cell>
          <cell r="C17" t="str">
            <v>Cover</v>
          </cell>
          <cell r="D17" t="str">
            <v>Winter Annual</v>
          </cell>
          <cell r="E17">
            <v>100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>
            <v>49.416806722689074</v>
          </cell>
          <cell r="M17">
            <v>49.416806722689074</v>
          </cell>
          <cell r="N17">
            <v>65.889075630252094</v>
          </cell>
          <cell r="P17">
            <v>49.416806722689074</v>
          </cell>
          <cell r="Q17" t="str">
            <v>Spreading</v>
          </cell>
          <cell r="R17" t="str">
            <v>Medium-Tall</v>
          </cell>
          <cell r="S17" t="str">
            <v>Field Crops</v>
          </cell>
          <cell r="T17" t="str">
            <v>no</v>
          </cell>
          <cell r="U17" t="str">
            <v>No</v>
          </cell>
          <cell r="V17" t="str">
            <v>Yes</v>
          </cell>
          <cell r="W17" t="str">
            <v>No</v>
          </cell>
          <cell r="Y17">
            <v>5.6</v>
          </cell>
          <cell r="Z17">
            <v>8.4</v>
          </cell>
          <cell r="AB17" t="str">
            <v>No</v>
          </cell>
          <cell r="AC17" t="str">
            <v>Good</v>
          </cell>
          <cell r="AD17" t="str">
            <v>Annual</v>
          </cell>
          <cell r="AE17" t="str">
            <v xml:space="preserve">Entire </v>
          </cell>
          <cell r="AG17">
            <v>3500</v>
          </cell>
          <cell r="AJ17" t="str">
            <v>x</v>
          </cell>
          <cell r="AK17" t="str">
            <v>x</v>
          </cell>
          <cell r="AO17" t="str">
            <v>x</v>
          </cell>
          <cell r="AP17" t="str">
            <v>No</v>
          </cell>
          <cell r="AQ17">
            <v>10.799999999999999</v>
          </cell>
          <cell r="AR17">
            <v>5.3999999999999995</v>
          </cell>
          <cell r="AS17" t="str">
            <v>NA</v>
          </cell>
          <cell r="AT17">
            <v>4.5</v>
          </cell>
          <cell r="AU17">
            <v>4.5</v>
          </cell>
          <cell r="AV17" t="str">
            <v>NA</v>
          </cell>
          <cell r="AW17">
            <v>4.5</v>
          </cell>
          <cell r="AX17">
            <v>2.25</v>
          </cell>
          <cell r="AY17" t="str">
            <v>NA</v>
          </cell>
          <cell r="AZ17">
            <v>1.25</v>
          </cell>
          <cell r="BD17" t="str">
            <v>Low</v>
          </cell>
          <cell r="BE17" t="str">
            <v>Considered self pollinating</v>
          </cell>
          <cell r="BK17">
            <v>25</v>
          </cell>
        </row>
        <row r="18">
          <cell r="A18" t="str">
            <v>Pea, Cow</v>
          </cell>
          <cell r="B18" t="str">
            <v>Vigna unguiculata</v>
          </cell>
          <cell r="C18" t="str">
            <v>Cover</v>
          </cell>
          <cell r="D18" t="str">
            <v>Summer Annual</v>
          </cell>
          <cell r="E18">
            <v>100</v>
          </cell>
          <cell r="F18" t="str">
            <v>NA</v>
          </cell>
          <cell r="G18" t="str">
            <v>NA</v>
          </cell>
          <cell r="H18" t="str">
            <v>NA</v>
          </cell>
          <cell r="I18">
            <v>40</v>
          </cell>
          <cell r="J18" t="str">
            <v>NA</v>
          </cell>
          <cell r="K18" t="str">
            <v>NA</v>
          </cell>
          <cell r="L18">
            <v>40.036764705882355</v>
          </cell>
          <cell r="M18">
            <v>40.036764705882355</v>
          </cell>
          <cell r="N18">
            <v>53.382352941176471</v>
          </cell>
          <cell r="P18">
            <v>40.036764705882355</v>
          </cell>
          <cell r="Q18" t="str">
            <v>Spreading</v>
          </cell>
          <cell r="R18" t="str">
            <v>Medium-Tall</v>
          </cell>
          <cell r="S18" t="str">
            <v>Field Crops</v>
          </cell>
          <cell r="T18" t="str">
            <v>no</v>
          </cell>
          <cell r="W18" t="str">
            <v>No</v>
          </cell>
          <cell r="Y18">
            <v>5.6</v>
          </cell>
          <cell r="Z18">
            <v>8.4</v>
          </cell>
          <cell r="AB18" t="str">
            <v>No</v>
          </cell>
          <cell r="AC18" t="str">
            <v>Good</v>
          </cell>
          <cell r="AD18" t="str">
            <v>Annual</v>
          </cell>
          <cell r="AE18" t="str">
            <v xml:space="preserve">Entire </v>
          </cell>
          <cell r="AG18">
            <v>3600</v>
          </cell>
          <cell r="AJ18" t="str">
            <v>x</v>
          </cell>
          <cell r="AK18" t="str">
            <v>x</v>
          </cell>
          <cell r="AL18" t="str">
            <v>x</v>
          </cell>
          <cell r="AO18" t="str">
            <v>x</v>
          </cell>
          <cell r="AP18" t="str">
            <v>No</v>
          </cell>
          <cell r="AT18">
            <v>3.75</v>
          </cell>
          <cell r="AU18">
            <v>3.75</v>
          </cell>
          <cell r="AZ18">
            <v>1.25</v>
          </cell>
          <cell r="BD18" t="str">
            <v>Low</v>
          </cell>
          <cell r="BE18" t="str">
            <v>Occasionally visited by generalist long tongue bees</v>
          </cell>
          <cell r="BK18">
            <v>20</v>
          </cell>
        </row>
        <row r="19">
          <cell r="A19" t="str">
            <v>Phacelia</v>
          </cell>
          <cell r="B19" t="str">
            <v>Phacelia tanacetifolia Benth.</v>
          </cell>
          <cell r="C19" t="str">
            <v>Cover</v>
          </cell>
          <cell r="D19" t="str">
            <v>Summer Annual</v>
          </cell>
          <cell r="E19">
            <v>30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>
            <v>2.0498823529411765</v>
          </cell>
          <cell r="M19">
            <v>2.0498823529411765</v>
          </cell>
          <cell r="N19">
            <v>2.7331764705882353</v>
          </cell>
          <cell r="P19">
            <v>2.0498823529411765</v>
          </cell>
          <cell r="Q19" t="str">
            <v>Bunch</v>
          </cell>
          <cell r="R19" t="str">
            <v>Medium</v>
          </cell>
          <cell r="S19" t="str">
            <v>Field Crops</v>
          </cell>
          <cell r="T19" t="str">
            <v>no</v>
          </cell>
          <cell r="U19" t="str">
            <v>Yes</v>
          </cell>
          <cell r="V19" t="str">
            <v>No</v>
          </cell>
          <cell r="W19" t="str">
            <v>No</v>
          </cell>
          <cell r="Y19">
            <v>5.6</v>
          </cell>
          <cell r="Z19">
            <v>7.3</v>
          </cell>
          <cell r="AB19" t="str">
            <v>Yes</v>
          </cell>
          <cell r="AC19" t="str">
            <v>Good</v>
          </cell>
          <cell r="AD19" t="str">
            <v>Annual</v>
          </cell>
          <cell r="AE19" t="str">
            <v xml:space="preserve">Entire </v>
          </cell>
          <cell r="AG19">
            <v>225000</v>
          </cell>
          <cell r="AJ19" t="str">
            <v>x</v>
          </cell>
          <cell r="AK19" t="str">
            <v>x</v>
          </cell>
          <cell r="AL19" t="str">
            <v>x</v>
          </cell>
          <cell r="AO19" t="str">
            <v>x</v>
          </cell>
          <cell r="AP19" t="str">
            <v>No</v>
          </cell>
          <cell r="AT19">
            <v>12</v>
          </cell>
          <cell r="AU19">
            <v>12</v>
          </cell>
          <cell r="AZ19">
            <v>1.25</v>
          </cell>
        </row>
        <row r="20">
          <cell r="A20" t="str">
            <v>Radish, (Oil Seed)</v>
          </cell>
          <cell r="B20" t="str">
            <v>Raphanus sativus</v>
          </cell>
          <cell r="C20" t="str">
            <v>Cover</v>
          </cell>
          <cell r="D20" t="str">
            <v>Summer Annual</v>
          </cell>
          <cell r="E20">
            <v>60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>
            <v>5.9131221719457017</v>
          </cell>
          <cell r="M20">
            <v>5.9131221719457017</v>
          </cell>
          <cell r="N20">
            <v>7.8841628959276022</v>
          </cell>
          <cell r="P20">
            <v>5.9131221719457017</v>
          </cell>
          <cell r="Q20" t="str">
            <v>Bunch w/extensive tillers</v>
          </cell>
          <cell r="R20" t="str">
            <v>Medium</v>
          </cell>
          <cell r="S20" t="str">
            <v>Field Crops</v>
          </cell>
          <cell r="T20" t="str">
            <v>no</v>
          </cell>
          <cell r="U20" t="str">
            <v>Yes</v>
          </cell>
          <cell r="V20" t="str">
            <v>Yes</v>
          </cell>
          <cell r="W20" t="str">
            <v>No</v>
          </cell>
          <cell r="Y20">
            <v>5.6</v>
          </cell>
          <cell r="Z20">
            <v>8.4</v>
          </cell>
          <cell r="AB20" t="str">
            <v>Yes</v>
          </cell>
          <cell r="AC20" t="str">
            <v>Good</v>
          </cell>
          <cell r="AD20" t="str">
            <v>Annual</v>
          </cell>
          <cell r="AE20" t="str">
            <v xml:space="preserve">Entire </v>
          </cell>
          <cell r="AG20">
            <v>52000</v>
          </cell>
          <cell r="AJ20" t="str">
            <v>x</v>
          </cell>
          <cell r="AK20" t="str">
            <v>x</v>
          </cell>
          <cell r="AL20" t="str">
            <v>x</v>
          </cell>
          <cell r="AO20" t="str">
            <v>x</v>
          </cell>
          <cell r="AP20" t="str">
            <v>No</v>
          </cell>
          <cell r="AT20">
            <v>8</v>
          </cell>
          <cell r="AU20">
            <v>8</v>
          </cell>
          <cell r="AZ20">
            <v>1.25</v>
          </cell>
          <cell r="BC20" t="str">
            <v>x</v>
          </cell>
          <cell r="BD20" t="str">
            <v>Medium to high</v>
          </cell>
          <cell r="BE20" t="str">
            <v>Very attractive to natural enemies, small generalist bees</v>
          </cell>
          <cell r="BK20">
            <v>19</v>
          </cell>
        </row>
        <row r="21">
          <cell r="A21" t="str">
            <v>Rapeseed</v>
          </cell>
          <cell r="B21" t="str">
            <v>Brassica napus</v>
          </cell>
          <cell r="C21" t="str">
            <v>Cover</v>
          </cell>
          <cell r="D21" t="str">
            <v>Summer Annual</v>
          </cell>
          <cell r="E21">
            <v>60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>
            <v>2.9377294866991388</v>
          </cell>
          <cell r="M21">
            <v>2.9377294866991388</v>
          </cell>
          <cell r="N21">
            <v>3.9169726489321848</v>
          </cell>
          <cell r="P21">
            <v>2.9377294866991388</v>
          </cell>
          <cell r="Q21" t="str">
            <v>Bunch</v>
          </cell>
          <cell r="R21" t="str">
            <v>Medium</v>
          </cell>
          <cell r="S21" t="str">
            <v>Field Crops</v>
          </cell>
          <cell r="T21" t="str">
            <v>no</v>
          </cell>
          <cell r="U21" t="str">
            <v>Yes</v>
          </cell>
          <cell r="V21" t="str">
            <v>No</v>
          </cell>
          <cell r="W21" t="str">
            <v>No</v>
          </cell>
          <cell r="Y21">
            <v>5.6</v>
          </cell>
          <cell r="Z21">
            <v>7.3</v>
          </cell>
          <cell r="AB21" t="str">
            <v>Yes</v>
          </cell>
          <cell r="AC21" t="str">
            <v>Good</v>
          </cell>
          <cell r="AD21" t="str">
            <v>Annual</v>
          </cell>
          <cell r="AE21" t="str">
            <v xml:space="preserve">Entire </v>
          </cell>
          <cell r="AG21">
            <v>157000</v>
          </cell>
          <cell r="AJ21" t="str">
            <v>x</v>
          </cell>
          <cell r="AK21" t="str">
            <v>x</v>
          </cell>
          <cell r="AL21" t="str">
            <v>x</v>
          </cell>
          <cell r="AO21" t="str">
            <v>x</v>
          </cell>
          <cell r="AP21" t="str">
            <v>No</v>
          </cell>
          <cell r="AT21">
            <v>12</v>
          </cell>
          <cell r="AU21">
            <v>12</v>
          </cell>
          <cell r="AZ21">
            <v>1.25</v>
          </cell>
          <cell r="BC21" t="str">
            <v>x</v>
          </cell>
          <cell r="BD21" t="str">
            <v>Medium</v>
          </cell>
          <cell r="BK21">
            <v>19</v>
          </cell>
        </row>
        <row r="22">
          <cell r="A22" t="str">
            <v>Rye, Winter Cereal</v>
          </cell>
          <cell r="B22" t="str">
            <v>Secale cereale</v>
          </cell>
          <cell r="C22" t="str">
            <v>Nurse/Cover</v>
          </cell>
          <cell r="D22" t="str">
            <v>Winter Annual</v>
          </cell>
          <cell r="E22">
            <v>100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>
            <v>46.122352941176466</v>
          </cell>
          <cell r="M22">
            <v>46.122352941176466</v>
          </cell>
          <cell r="N22">
            <v>61.49647058823529</v>
          </cell>
          <cell r="P22">
            <v>46.122352941176466</v>
          </cell>
          <cell r="Q22" t="str">
            <v>Bunch</v>
          </cell>
          <cell r="R22" t="str">
            <v>Medium-Tall</v>
          </cell>
          <cell r="S22" t="str">
            <v>Field Crops</v>
          </cell>
          <cell r="T22" t="str">
            <v>no</v>
          </cell>
          <cell r="U22" t="str">
            <v>Yes</v>
          </cell>
          <cell r="V22" t="str">
            <v>Yes</v>
          </cell>
          <cell r="W22" t="str">
            <v>Brief</v>
          </cell>
          <cell r="X22" t="str">
            <v>3-6</v>
          </cell>
          <cell r="Y22">
            <v>5.0999999999999996</v>
          </cell>
          <cell r="Z22">
            <v>8.4</v>
          </cell>
          <cell r="AB22" t="str">
            <v>Yes</v>
          </cell>
          <cell r="AC22" t="str">
            <v>Good</v>
          </cell>
          <cell r="AD22" t="str">
            <v>Annual</v>
          </cell>
          <cell r="AE22" t="str">
            <v xml:space="preserve">Entire </v>
          </cell>
          <cell r="AF22" t="str">
            <v>3-6</v>
          </cell>
          <cell r="AG22">
            <v>18000</v>
          </cell>
          <cell r="AI22" t="str">
            <v>x</v>
          </cell>
          <cell r="AJ22" t="str">
            <v>x</v>
          </cell>
          <cell r="AK22" t="str">
            <v>x</v>
          </cell>
          <cell r="AL22" t="str">
            <v>x</v>
          </cell>
          <cell r="AN22" t="str">
            <v>x</v>
          </cell>
          <cell r="AO22" t="str">
            <v>x</v>
          </cell>
          <cell r="AP22" t="str">
            <v>No</v>
          </cell>
          <cell r="AT22">
            <v>21.599999999999998</v>
          </cell>
          <cell r="AU22">
            <v>10.799999999999999</v>
          </cell>
          <cell r="AZ22">
            <v>1.25</v>
          </cell>
          <cell r="BK22">
            <v>37</v>
          </cell>
        </row>
        <row r="23">
          <cell r="A23" t="str">
            <v>Ryegrass, Annual</v>
          </cell>
          <cell r="B23" t="str">
            <v>Lolium multiflorum</v>
          </cell>
          <cell r="C23" t="str">
            <v>Nurse/Cover</v>
          </cell>
          <cell r="D23" t="str">
            <v>Winter Annual</v>
          </cell>
          <cell r="E23">
            <v>100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>
            <v>13.068</v>
          </cell>
          <cell r="M23">
            <v>13.068</v>
          </cell>
          <cell r="N23">
            <v>17.423999999999999</v>
          </cell>
          <cell r="P23">
            <v>13.068</v>
          </cell>
          <cell r="Q23" t="str">
            <v>Open Sod</v>
          </cell>
          <cell r="R23" t="str">
            <v>Medium</v>
          </cell>
          <cell r="S23" t="str">
            <v>Cool Season grass</v>
          </cell>
          <cell r="T23" t="str">
            <v>no</v>
          </cell>
          <cell r="U23" t="str">
            <v>Yes</v>
          </cell>
          <cell r="V23" t="str">
            <v>No</v>
          </cell>
          <cell r="W23" t="str">
            <v>Long</v>
          </cell>
          <cell r="X23" t="str">
            <v>15-20</v>
          </cell>
          <cell r="Y23">
            <v>5.6</v>
          </cell>
          <cell r="Z23">
            <v>8.4</v>
          </cell>
          <cell r="AB23" t="str">
            <v>Yes</v>
          </cell>
          <cell r="AC23" t="str">
            <v>Good</v>
          </cell>
          <cell r="AD23" t="str">
            <v>Annual</v>
          </cell>
          <cell r="AE23" t="str">
            <v xml:space="preserve">Entire </v>
          </cell>
          <cell r="AG23">
            <v>200000</v>
          </cell>
          <cell r="AI23" t="str">
            <v>x</v>
          </cell>
          <cell r="AJ23" t="str">
            <v>x</v>
          </cell>
          <cell r="AK23" t="str">
            <v>x</v>
          </cell>
          <cell r="AL23" t="str">
            <v>x</v>
          </cell>
          <cell r="AN23" t="str">
            <v>x</v>
          </cell>
          <cell r="AO23" t="str">
            <v>x</v>
          </cell>
          <cell r="AP23" t="str">
            <v>No</v>
          </cell>
          <cell r="AT23">
            <v>24</v>
          </cell>
          <cell r="AU23">
            <v>12</v>
          </cell>
          <cell r="AZ23">
            <v>1.4</v>
          </cell>
          <cell r="BK23">
            <v>25</v>
          </cell>
        </row>
        <row r="24">
          <cell r="A24" t="str">
            <v>Sorghum-sudangrass</v>
          </cell>
          <cell r="B24" t="str">
            <v xml:space="preserve">Sorghum bicolor </v>
          </cell>
          <cell r="C24" t="str">
            <v>Cover</v>
          </cell>
          <cell r="D24" t="str">
            <v>Summer Annual</v>
          </cell>
          <cell r="E24">
            <v>100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>
            <v>32.944537815126047</v>
          </cell>
          <cell r="M24">
            <v>32.944537815126047</v>
          </cell>
          <cell r="N24">
            <v>43.92605042016806</v>
          </cell>
          <cell r="P24">
            <v>32.944537815126047</v>
          </cell>
          <cell r="Q24" t="str">
            <v>Bunch</v>
          </cell>
          <cell r="R24" t="str">
            <v>Medium</v>
          </cell>
          <cell r="S24" t="str">
            <v>Field Crops</v>
          </cell>
          <cell r="T24" t="str">
            <v>no</v>
          </cell>
          <cell r="U24" t="str">
            <v>Yes</v>
          </cell>
          <cell r="V24" t="str">
            <v>Yes</v>
          </cell>
          <cell r="W24" t="str">
            <v>No</v>
          </cell>
          <cell r="Y24">
            <v>5.6</v>
          </cell>
          <cell r="Z24">
            <v>7.3</v>
          </cell>
          <cell r="AB24" t="str">
            <v>Yes</v>
          </cell>
          <cell r="AC24" t="str">
            <v>Fair-Good</v>
          </cell>
          <cell r="AD24" t="str">
            <v>Annual</v>
          </cell>
          <cell r="AE24" t="str">
            <v xml:space="preserve">Entire </v>
          </cell>
          <cell r="AG24">
            <v>28000</v>
          </cell>
          <cell r="AJ24" t="str">
            <v>x</v>
          </cell>
          <cell r="AK24" t="str">
            <v>x</v>
          </cell>
          <cell r="AL24" t="str">
            <v>x</v>
          </cell>
          <cell r="AM24" t="str">
            <v>x</v>
          </cell>
          <cell r="AO24" t="str">
            <v>x</v>
          </cell>
          <cell r="AP24" t="str">
            <v>No</v>
          </cell>
          <cell r="AQ24" t="str">
            <v>NA</v>
          </cell>
          <cell r="AT24">
            <v>24</v>
          </cell>
          <cell r="AU24">
            <v>12</v>
          </cell>
          <cell r="AW24">
            <v>12</v>
          </cell>
          <cell r="AX24">
            <v>6</v>
          </cell>
          <cell r="AZ24">
            <v>1.25</v>
          </cell>
          <cell r="BK24">
            <v>52</v>
          </cell>
        </row>
        <row r="25">
          <cell r="A25" t="str">
            <v>Soybean, (Forage &amp; Field)</v>
          </cell>
          <cell r="B25" t="str">
            <v>Glycine max (L.) Merr.</v>
          </cell>
          <cell r="C25" t="str">
            <v>Cover</v>
          </cell>
          <cell r="D25" t="str">
            <v>Summer Annual</v>
          </cell>
          <cell r="E25">
            <v>30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>
            <v>76.870588235294107</v>
          </cell>
          <cell r="M25">
            <v>76.870588235294107</v>
          </cell>
          <cell r="N25">
            <v>102.49411764705881</v>
          </cell>
          <cell r="P25">
            <v>76.870588235294107</v>
          </cell>
          <cell r="Q25" t="str">
            <v>Bunch</v>
          </cell>
          <cell r="R25" t="str">
            <v>Tall</v>
          </cell>
          <cell r="S25" t="str">
            <v>Field Crops</v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No</v>
          </cell>
          <cell r="Y25">
            <v>5.6</v>
          </cell>
          <cell r="Z25">
            <v>7.3</v>
          </cell>
          <cell r="AB25" t="str">
            <v>No</v>
          </cell>
          <cell r="AC25" t="str">
            <v>Good</v>
          </cell>
          <cell r="AD25" t="str">
            <v>Annual</v>
          </cell>
          <cell r="AE25" t="str">
            <v xml:space="preserve">Entire </v>
          </cell>
          <cell r="AG25">
            <v>3000</v>
          </cell>
          <cell r="AJ25" t="str">
            <v>x</v>
          </cell>
          <cell r="AK25" t="str">
            <v>x</v>
          </cell>
          <cell r="AL25" t="str">
            <v>x</v>
          </cell>
          <cell r="AO25" t="str">
            <v>x</v>
          </cell>
          <cell r="AP25" t="str">
            <v>No</v>
          </cell>
          <cell r="AT25">
            <v>6</v>
          </cell>
          <cell r="AU25">
            <v>6</v>
          </cell>
          <cell r="AZ25">
            <v>1.25</v>
          </cell>
        </row>
        <row r="26">
          <cell r="A26" t="str">
            <v>Sudangrass</v>
          </cell>
          <cell r="B26" t="str">
            <v xml:space="preserve">Sorghum bicolor </v>
          </cell>
          <cell r="C26" t="str">
            <v>Cover</v>
          </cell>
          <cell r="D26" t="str">
            <v>Summer Annual</v>
          </cell>
          <cell r="E26">
            <v>100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>
            <v>16.771764705882354</v>
          </cell>
          <cell r="M26">
            <v>16.771764705882354</v>
          </cell>
          <cell r="N26">
            <v>22.362352941176471</v>
          </cell>
          <cell r="P26">
            <v>16.771764705882354</v>
          </cell>
          <cell r="Q26" t="str">
            <v>Bunch</v>
          </cell>
          <cell r="R26" t="str">
            <v>Medium</v>
          </cell>
          <cell r="S26" t="str">
            <v>Field Crops</v>
          </cell>
          <cell r="T26" t="str">
            <v>yes</v>
          </cell>
          <cell r="U26" t="str">
            <v>Yes</v>
          </cell>
          <cell r="V26" t="str">
            <v>Yes</v>
          </cell>
          <cell r="W26" t="str">
            <v>No</v>
          </cell>
          <cell r="Y26">
            <v>5.6</v>
          </cell>
          <cell r="Z26">
            <v>7.3</v>
          </cell>
          <cell r="AB26" t="str">
            <v>Yes</v>
          </cell>
          <cell r="AC26" t="str">
            <v>Fair-Good</v>
          </cell>
          <cell r="AD26" t="str">
            <v>Annual</v>
          </cell>
          <cell r="AE26" t="str">
            <v xml:space="preserve">Entire </v>
          </cell>
          <cell r="AF26" t="str">
            <v>3-6</v>
          </cell>
          <cell r="AG26">
            <v>55000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O26" t="str">
            <v>x</v>
          </cell>
          <cell r="AP26" t="str">
            <v>No</v>
          </cell>
          <cell r="AT26">
            <v>12</v>
          </cell>
          <cell r="AU26">
            <v>12</v>
          </cell>
          <cell r="AZ26">
            <v>1.25</v>
          </cell>
          <cell r="BK26">
            <v>50</v>
          </cell>
        </row>
        <row r="27">
          <cell r="A27" t="str">
            <v>Sunflower</v>
          </cell>
          <cell r="B27" t="str">
            <v>Helianthus annuus L.</v>
          </cell>
          <cell r="C27" t="str">
            <v>Cover</v>
          </cell>
          <cell r="D27" t="str">
            <v>Summer Annual</v>
          </cell>
          <cell r="E27">
            <v>30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>
            <v>15.374117647058821</v>
          </cell>
          <cell r="M27">
            <v>15.374117647058821</v>
          </cell>
          <cell r="N27">
            <v>20.498823529411762</v>
          </cell>
          <cell r="P27">
            <v>15.374117647058821</v>
          </cell>
          <cell r="Q27" t="str">
            <v>Bunch</v>
          </cell>
          <cell r="R27" t="str">
            <v>Tall</v>
          </cell>
          <cell r="S27" t="str">
            <v>Field Crops</v>
          </cell>
          <cell r="T27" t="str">
            <v>no</v>
          </cell>
          <cell r="U27" t="str">
            <v>No</v>
          </cell>
          <cell r="V27" t="str">
            <v>Yes</v>
          </cell>
          <cell r="W27" t="str">
            <v>No</v>
          </cell>
          <cell r="Y27">
            <v>5.6</v>
          </cell>
          <cell r="Z27">
            <v>7.3</v>
          </cell>
          <cell r="AB27" t="str">
            <v>No</v>
          </cell>
          <cell r="AC27" t="str">
            <v>Good</v>
          </cell>
          <cell r="AD27" t="str">
            <v>Annual</v>
          </cell>
          <cell r="AE27" t="str">
            <v xml:space="preserve">Entire </v>
          </cell>
          <cell r="AG27">
            <v>15000</v>
          </cell>
          <cell r="AJ27" t="str">
            <v>x</v>
          </cell>
          <cell r="AK27" t="str">
            <v>x</v>
          </cell>
          <cell r="AL27" t="str">
            <v>x</v>
          </cell>
          <cell r="AO27" t="str">
            <v>x</v>
          </cell>
          <cell r="AP27" t="str">
            <v>No</v>
          </cell>
          <cell r="AT27">
            <v>6</v>
          </cell>
          <cell r="AU27">
            <v>6</v>
          </cell>
          <cell r="AZ27">
            <v>1.25</v>
          </cell>
        </row>
        <row r="28">
          <cell r="A28" t="str">
            <v>Triticale</v>
          </cell>
          <cell r="B28" t="str">
            <v>Triticosecale rimpaui</v>
          </cell>
          <cell r="C28" t="str">
            <v>Nurse/Cover</v>
          </cell>
          <cell r="D28" t="str">
            <v>Winter Annual</v>
          </cell>
          <cell r="E28">
            <v>100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>
            <v>51.887647058823532</v>
          </cell>
          <cell r="M28">
            <v>51.887647058823532</v>
          </cell>
          <cell r="N28">
            <v>69.183529411764709</v>
          </cell>
          <cell r="P28">
            <v>51.887647058823532</v>
          </cell>
          <cell r="Q28" t="str">
            <v>Bunch</v>
          </cell>
          <cell r="R28" t="str">
            <v>Medium-Tall</v>
          </cell>
          <cell r="S28" t="str">
            <v>Field Crops</v>
          </cell>
          <cell r="T28" t="str">
            <v>no</v>
          </cell>
          <cell r="U28" t="str">
            <v>Yes</v>
          </cell>
          <cell r="V28" t="str">
            <v>Yes</v>
          </cell>
          <cell r="W28" t="str">
            <v>No</v>
          </cell>
          <cell r="Y28">
            <v>5.0999999999999996</v>
          </cell>
          <cell r="Z28">
            <v>8.4</v>
          </cell>
          <cell r="AB28" t="str">
            <v>No</v>
          </cell>
          <cell r="AC28" t="str">
            <v>Fair-Good</v>
          </cell>
          <cell r="AD28" t="str">
            <v>Annual</v>
          </cell>
          <cell r="AE28" t="str">
            <v xml:space="preserve">Entire </v>
          </cell>
          <cell r="AG28">
            <v>16000</v>
          </cell>
          <cell r="AJ28" t="str">
            <v>x</v>
          </cell>
          <cell r="AK28" t="str">
            <v>x</v>
          </cell>
          <cell r="AL28" t="str">
            <v>x</v>
          </cell>
          <cell r="AO28" t="str">
            <v>x</v>
          </cell>
          <cell r="AP28" t="str">
            <v>No</v>
          </cell>
          <cell r="AT28">
            <v>21.599999999999998</v>
          </cell>
          <cell r="AU28">
            <v>10.799999999999999</v>
          </cell>
          <cell r="AZ28">
            <v>1.25</v>
          </cell>
          <cell r="BK28">
            <v>35</v>
          </cell>
        </row>
        <row r="29">
          <cell r="A29" t="str">
            <v>Turnips/Pasja</v>
          </cell>
          <cell r="B29" t="str">
            <v>Brassica rapa</v>
          </cell>
          <cell r="C29" t="str">
            <v>Cover</v>
          </cell>
          <cell r="D29" t="str">
            <v>Summer Annual</v>
          </cell>
          <cell r="E29">
            <v>100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>
            <v>2.9756356736242884</v>
          </cell>
          <cell r="M29">
            <v>2.9756356736242884</v>
          </cell>
          <cell r="N29">
            <v>3.9675142314990515</v>
          </cell>
          <cell r="P29">
            <v>2.9756356736242884</v>
          </cell>
          <cell r="Q29" t="str">
            <v>Bunch</v>
          </cell>
          <cell r="R29" t="str">
            <v>Medium</v>
          </cell>
          <cell r="S29" t="str">
            <v>Field Crops</v>
          </cell>
          <cell r="T29" t="str">
            <v>no</v>
          </cell>
          <cell r="W29" t="str">
            <v>No</v>
          </cell>
          <cell r="Y29">
            <v>5.6</v>
          </cell>
          <cell r="Z29">
            <v>7.3</v>
          </cell>
          <cell r="AB29" t="str">
            <v>No</v>
          </cell>
          <cell r="AC29" t="str">
            <v>Excellent</v>
          </cell>
          <cell r="AD29" t="str">
            <v>Annual</v>
          </cell>
          <cell r="AE29" t="str">
            <v xml:space="preserve">Entire </v>
          </cell>
          <cell r="AG29">
            <v>155000</v>
          </cell>
          <cell r="AJ29" t="str">
            <v>x</v>
          </cell>
          <cell r="AK29" t="str">
            <v>x</v>
          </cell>
          <cell r="AL29" t="str">
            <v>x</v>
          </cell>
          <cell r="AO29" t="str">
            <v>x</v>
          </cell>
          <cell r="AP29" t="str">
            <v>No</v>
          </cell>
          <cell r="AQ29">
            <v>28.799999999999997</v>
          </cell>
          <cell r="AR29">
            <v>14.399999999999999</v>
          </cell>
          <cell r="AS29" t="str">
            <v>NA</v>
          </cell>
          <cell r="AT29">
            <v>12</v>
          </cell>
          <cell r="AU29">
            <v>12</v>
          </cell>
          <cell r="AV29" t="str">
            <v>NA</v>
          </cell>
          <cell r="AW29">
            <v>12</v>
          </cell>
          <cell r="AX29">
            <v>6</v>
          </cell>
          <cell r="AY29" t="str">
            <v>NA</v>
          </cell>
          <cell r="AZ29">
            <v>1.25</v>
          </cell>
          <cell r="BC29" t="str">
            <v>x</v>
          </cell>
          <cell r="BD29" t="str">
            <v>Medium</v>
          </cell>
          <cell r="BK29">
            <v>19</v>
          </cell>
        </row>
        <row r="30">
          <cell r="A30" t="str">
            <v>Vetch, Hairy</v>
          </cell>
          <cell r="B30" t="str">
            <v xml:space="preserve">Vicia villosa </v>
          </cell>
          <cell r="C30" t="str">
            <v>Cover</v>
          </cell>
          <cell r="D30" t="str">
            <v>Winter Annual</v>
          </cell>
          <cell r="E30">
            <v>100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>
            <v>39.204000000000001</v>
          </cell>
          <cell r="M30">
            <v>39.204000000000001</v>
          </cell>
          <cell r="N30">
            <v>52.271999999999998</v>
          </cell>
          <cell r="P30">
            <v>39.204000000000001</v>
          </cell>
          <cell r="Q30" t="str">
            <v>Spreading</v>
          </cell>
          <cell r="R30" t="str">
            <v>Medium</v>
          </cell>
          <cell r="S30" t="str">
            <v>Hard/Dormant seed</v>
          </cell>
          <cell r="T30" t="str">
            <v>yes</v>
          </cell>
          <cell r="U30" t="str">
            <v>No</v>
          </cell>
          <cell r="V30" t="str">
            <v>?</v>
          </cell>
          <cell r="W30" t="str">
            <v>No</v>
          </cell>
          <cell r="Y30">
            <v>5.6</v>
          </cell>
          <cell r="Z30">
            <v>8.4</v>
          </cell>
          <cell r="AB30" t="str">
            <v>Yes</v>
          </cell>
          <cell r="AC30" t="str">
            <v>Fair</v>
          </cell>
          <cell r="AD30" t="str">
            <v>Annual</v>
          </cell>
          <cell r="AE30" t="str">
            <v xml:space="preserve">Entire </v>
          </cell>
          <cell r="AG30">
            <v>20000</v>
          </cell>
          <cell r="AJ30" t="str">
            <v>x</v>
          </cell>
          <cell r="AK30" t="str">
            <v>x</v>
          </cell>
          <cell r="AL30" t="str">
            <v>x</v>
          </cell>
          <cell r="AO30" t="str">
            <v>x</v>
          </cell>
          <cell r="AP30" t="str">
            <v>No</v>
          </cell>
          <cell r="AT30">
            <v>6</v>
          </cell>
          <cell r="AU30">
            <v>6</v>
          </cell>
          <cell r="AZ30">
            <v>1.25</v>
          </cell>
          <cell r="BD30" t="str">
            <v>low to medium</v>
          </cell>
          <cell r="BE30" t="str">
            <v>Occasionally visited by generalist long tongue bees</v>
          </cell>
          <cell r="BK30">
            <v>11</v>
          </cell>
        </row>
        <row r="31">
          <cell r="A31" t="str">
            <v>Wheat, (Winter &amp; Spelt)</v>
          </cell>
          <cell r="B31" t="str">
            <v>Triticum aestivum</v>
          </cell>
          <cell r="C31" t="str">
            <v>Nurse/Cover</v>
          </cell>
          <cell r="D31" t="str">
            <v>Winter Annual</v>
          </cell>
          <cell r="E31">
            <v>100</v>
          </cell>
          <cell r="F31" t="str">
            <v>NA</v>
          </cell>
          <cell r="G31" t="str">
            <v>NA</v>
          </cell>
          <cell r="H31" t="str">
            <v>NA</v>
          </cell>
          <cell r="I31">
            <v>75</v>
          </cell>
          <cell r="J31">
            <v>55.346823529411765</v>
          </cell>
          <cell r="K31" t="str">
            <v>NA</v>
          </cell>
          <cell r="L31">
            <v>55.346823529411765</v>
          </cell>
          <cell r="M31">
            <v>55.346823529411765</v>
          </cell>
          <cell r="N31">
            <v>73.795764705882348</v>
          </cell>
          <cell r="P31">
            <v>55.346823529411765</v>
          </cell>
          <cell r="Q31" t="str">
            <v>Bunch</v>
          </cell>
          <cell r="R31" t="str">
            <v>Medium-Tall</v>
          </cell>
          <cell r="S31" t="str">
            <v>Field Crops</v>
          </cell>
          <cell r="T31" t="str">
            <v>no</v>
          </cell>
          <cell r="U31" t="str">
            <v>Yes</v>
          </cell>
          <cell r="V31" t="str">
            <v>Yes</v>
          </cell>
          <cell r="W31" t="str">
            <v>Brief</v>
          </cell>
          <cell r="X31" t="str">
            <v>3-6</v>
          </cell>
          <cell r="Y31">
            <v>5.0999999999999996</v>
          </cell>
          <cell r="Z31">
            <v>8.4</v>
          </cell>
          <cell r="AB31" t="str">
            <v>Yes</v>
          </cell>
          <cell r="AC31" t="str">
            <v>Good</v>
          </cell>
          <cell r="AD31" t="str">
            <v>Annual</v>
          </cell>
          <cell r="AE31" t="str">
            <v xml:space="preserve">Entire </v>
          </cell>
          <cell r="AF31" t="str">
            <v>3-6</v>
          </cell>
          <cell r="AG31">
            <v>15000</v>
          </cell>
          <cell r="AK31" t="str">
            <v>x</v>
          </cell>
          <cell r="AL31" t="str">
            <v>x</v>
          </cell>
          <cell r="AM31" t="str">
            <v>x</v>
          </cell>
          <cell r="AP31" t="str">
            <v>No</v>
          </cell>
          <cell r="AQ31">
            <v>25.919999999999998</v>
          </cell>
          <cell r="AR31">
            <v>12.959999999999999</v>
          </cell>
          <cell r="AS31" t="str">
            <v>NA</v>
          </cell>
          <cell r="AT31">
            <v>21.599999999999998</v>
          </cell>
          <cell r="AU31">
            <v>10.799999999999999</v>
          </cell>
          <cell r="AV31" t="str">
            <v>NA</v>
          </cell>
          <cell r="AW31">
            <v>10.799999999999999</v>
          </cell>
          <cell r="AX31">
            <v>5.3999999999999995</v>
          </cell>
          <cell r="AY31" t="str">
            <v>NA</v>
          </cell>
          <cell r="AZ31">
            <v>1.25</v>
          </cell>
          <cell r="BK31">
            <v>35</v>
          </cell>
        </row>
        <row r="38">
          <cell r="E38" t="str">
            <v xml:space="preserve">2/  </v>
          </cell>
          <cell r="F38" t="str">
            <v>Droughty soils are those classified as excessively drained.</v>
          </cell>
        </row>
        <row r="39">
          <cell r="E39" t="str">
            <v xml:space="preserve">3/  </v>
          </cell>
          <cell r="F39" t="str">
            <v>Frequently Flooded or ponded soils for 48 hours</v>
          </cell>
        </row>
        <row r="40">
          <cell r="E40" t="str">
            <v>4/</v>
          </cell>
          <cell r="F40" t="str">
            <v>CSG-cool season grass, WSG-warmseason, leg-legume, forb, covercrop</v>
          </cell>
        </row>
        <row r="41">
          <cell r="E41" t="str">
            <v>5/</v>
          </cell>
          <cell r="F41" t="str">
            <v>North, South or Statewide</v>
          </cell>
          <cell r="AV41" t="str">
            <v>= value changed when I added the formula - most appear to be a differenc between 'warm' and 'cool' - also, need a 'winter' value</v>
          </cell>
        </row>
        <row r="42">
          <cell r="E42" t="str">
            <v>6/</v>
          </cell>
          <cell r="F42" t="str">
            <v>12-6 good tolerance, 6-3 moderate, 3-2 poor</v>
          </cell>
          <cell r="AV42" t="str">
            <v>=value not calculated in previous version</v>
          </cell>
        </row>
        <row r="43">
          <cell r="C43" t="str">
            <v>=I changed these</v>
          </cell>
          <cell r="E43" t="str">
            <v>7/</v>
          </cell>
          <cell r="F43" t="str">
            <v>Seeding rate based on formula on sheet 4 line 50</v>
          </cell>
          <cell r="AV43" t="str">
            <v>changed or added factor</v>
          </cell>
        </row>
        <row r="44">
          <cell r="E44" t="str">
            <v>8/</v>
          </cell>
          <cell r="F44" t="str">
            <v>at 100 per cent of the grass or legume in mix</v>
          </cell>
        </row>
        <row r="45">
          <cell r="E45" t="str">
            <v>9/</v>
          </cell>
          <cell r="F45" t="str">
            <v>legumes are based on 55 seeds per sq ft and do not affect the grass seeding rate</v>
          </cell>
        </row>
        <row r="48">
          <cell r="E48">
            <v>0</v>
          </cell>
          <cell r="F48" t="str">
            <v>Averaged rate from existing mixes in current standards</v>
          </cell>
        </row>
        <row r="49">
          <cell r="F49" t="str">
            <v>Calculated from new formula based on desired plants</v>
          </cell>
        </row>
        <row r="50">
          <cell r="F50" t="str">
            <v>Not currently in standard but being proposed</v>
          </cell>
        </row>
        <row r="51">
          <cell r="F51" t="str">
            <v>Not recommended by committee</v>
          </cell>
        </row>
      </sheetData>
      <sheetData sheetId="27">
        <row r="2">
          <cell r="A2" t="str">
            <v>Wildrye, Canada</v>
          </cell>
          <cell r="B2" t="str">
            <v>Elymus canadensis</v>
          </cell>
          <cell r="C2" t="str">
            <v>Grass</v>
          </cell>
          <cell r="D2">
            <v>5.6817391304347824</v>
          </cell>
          <cell r="E2">
            <v>35</v>
          </cell>
          <cell r="F2" t="str">
            <v>est</v>
          </cell>
        </row>
        <row r="3">
          <cell r="A3" t="str">
            <v>Wildrye, Canada (Great Lakes Genotype)</v>
          </cell>
          <cell r="B3" t="str">
            <v>Elymus canadensis</v>
          </cell>
          <cell r="C3" t="str">
            <v>Grass</v>
          </cell>
          <cell r="D3">
            <v>5.6817391304347824</v>
          </cell>
          <cell r="E3">
            <v>35</v>
          </cell>
          <cell r="F3" t="str">
            <v>est</v>
          </cell>
        </row>
        <row r="4">
          <cell r="A4" t="str">
            <v>Wildrye, Riverbank</v>
          </cell>
          <cell r="B4" t="str">
            <v>Elymus riparius</v>
          </cell>
          <cell r="C4" t="str">
            <v>Grass</v>
          </cell>
          <cell r="D4">
            <v>5.2271999999999998</v>
          </cell>
          <cell r="E4">
            <v>35</v>
          </cell>
          <cell r="F4" t="str">
            <v>est</v>
          </cell>
        </row>
        <row r="5">
          <cell r="A5" t="str">
            <v>Wildrye, Riverbank (Great Lakes Gentoype)</v>
          </cell>
          <cell r="B5" t="str">
            <v>Elymus riparius</v>
          </cell>
          <cell r="C5" t="str">
            <v>Grass</v>
          </cell>
          <cell r="D5">
            <v>5.2271999999999998</v>
          </cell>
          <cell r="E5">
            <v>35</v>
          </cell>
          <cell r="F5" t="str">
            <v>est</v>
          </cell>
        </row>
        <row r="6">
          <cell r="A6" t="str">
            <v>Wildrye, Virginia</v>
          </cell>
          <cell r="B6" t="str">
            <v>Elymus virginicus</v>
          </cell>
          <cell r="C6" t="str">
            <v>Grass</v>
          </cell>
          <cell r="D6">
            <v>8.1675000000000004</v>
          </cell>
          <cell r="E6">
            <v>35</v>
          </cell>
          <cell r="F6" t="str">
            <v>est</v>
          </cell>
        </row>
        <row r="7">
          <cell r="A7" t="str">
            <v>Wildrye, Virginia (Great Lakes Genotype)</v>
          </cell>
          <cell r="B7" t="str">
            <v>Elymus virginicus</v>
          </cell>
          <cell r="C7" t="str">
            <v>Grass</v>
          </cell>
          <cell r="D7">
            <v>8.1675000000000004</v>
          </cell>
          <cell r="E7">
            <v>35</v>
          </cell>
          <cell r="F7" t="str">
            <v>est</v>
          </cell>
        </row>
        <row r="8">
          <cell r="A8" t="str">
            <v>Barley</v>
          </cell>
          <cell r="B8" t="str">
            <v>Hordeum vulgare</v>
          </cell>
          <cell r="C8" t="str">
            <v>Nurse/Cover</v>
          </cell>
          <cell r="D8" t="str">
            <v>n/a</v>
          </cell>
          <cell r="E8">
            <v>30</v>
          </cell>
          <cell r="F8" t="str">
            <v>est</v>
          </cell>
        </row>
        <row r="9">
          <cell r="A9" t="str">
            <v>Buckwheat</v>
          </cell>
          <cell r="B9" t="str">
            <v>Eriogonum Michx</v>
          </cell>
          <cell r="C9" t="str">
            <v>Nurse/Cover</v>
          </cell>
          <cell r="D9">
            <v>23.061176470588233</v>
          </cell>
          <cell r="E9">
            <v>20</v>
          </cell>
          <cell r="F9" t="str">
            <v>ars</v>
          </cell>
        </row>
        <row r="10">
          <cell r="A10" t="str">
            <v>Clover, Balansa</v>
          </cell>
          <cell r="B10" t="str">
            <v>Trifolium ambiguum</v>
          </cell>
          <cell r="C10" t="str">
            <v>Cover</v>
          </cell>
          <cell r="D10">
            <v>9.8010000000000002</v>
          </cell>
          <cell r="E10">
            <v>15</v>
          </cell>
          <cell r="F10" t="str">
            <v>ars</v>
          </cell>
        </row>
        <row r="11">
          <cell r="A11" t="str">
            <v>Clover, Berseem</v>
          </cell>
          <cell r="B11" t="str">
            <v>Trifolium ambiguum</v>
          </cell>
          <cell r="C11" t="str">
            <v>Cover</v>
          </cell>
          <cell r="D11">
            <v>9.8010000000000002</v>
          </cell>
          <cell r="E11">
            <v>15</v>
          </cell>
          <cell r="F11" t="str">
            <v>ars</v>
          </cell>
        </row>
        <row r="12">
          <cell r="A12" t="str">
            <v>Clover, Crimson</v>
          </cell>
          <cell r="B12" t="str">
            <v>Trifolium ambiguum</v>
          </cell>
          <cell r="C12" t="str">
            <v>Cover</v>
          </cell>
          <cell r="D12">
            <v>9.8010000000000002</v>
          </cell>
          <cell r="E12">
            <v>15</v>
          </cell>
          <cell r="F12" t="str">
            <v>ars</v>
          </cell>
        </row>
        <row r="13">
          <cell r="A13" t="str">
            <v>Clover, Red (cover crop)</v>
          </cell>
          <cell r="B13" t="str">
            <v>Trifolium pratense</v>
          </cell>
          <cell r="C13" t="str">
            <v>Cover</v>
          </cell>
          <cell r="D13">
            <v>2.3760000000000003</v>
          </cell>
          <cell r="E13">
            <v>15</v>
          </cell>
          <cell r="F13" t="str">
            <v>ars</v>
          </cell>
        </row>
        <row r="14">
          <cell r="A14" t="str">
            <v>Crabgrass (forage)</v>
          </cell>
          <cell r="B14" t="str">
            <v>Digitaria spp.</v>
          </cell>
          <cell r="C14" t="str">
            <v>Cover</v>
          </cell>
          <cell r="D14">
            <v>9.4848387096774207</v>
          </cell>
          <cell r="E14">
            <v>25</v>
          </cell>
          <cell r="F14" t="str">
            <v>est</v>
          </cell>
        </row>
        <row r="15">
          <cell r="A15" t="str">
            <v>Flax</v>
          </cell>
          <cell r="B15" t="str">
            <v>Linum usitatissimum</v>
          </cell>
          <cell r="C15" t="str">
            <v>Cover</v>
          </cell>
          <cell r="D15">
            <v>2.9756356736242884</v>
          </cell>
          <cell r="E15">
            <v>19</v>
          </cell>
          <cell r="F15" t="str">
            <v>est</v>
          </cell>
        </row>
        <row r="16">
          <cell r="A16" t="str">
            <v>Kale</v>
          </cell>
          <cell r="B16" t="str">
            <v>Brassica oleracea</v>
          </cell>
          <cell r="C16" t="str">
            <v>Cover</v>
          </cell>
          <cell r="D16">
            <v>2.9756356736242884</v>
          </cell>
          <cell r="E16">
            <v>19</v>
          </cell>
          <cell r="F16" t="str">
            <v>est</v>
          </cell>
        </row>
        <row r="17">
          <cell r="A17" t="str">
            <v>Millet, Japanese</v>
          </cell>
          <cell r="B17" t="str">
            <v>Echinochloa spp.</v>
          </cell>
          <cell r="C17" t="str">
            <v>Cover</v>
          </cell>
          <cell r="D17">
            <v>1.4878178368121442</v>
          </cell>
          <cell r="E17">
            <v>48</v>
          </cell>
          <cell r="F17" t="str">
            <v>ars-est</v>
          </cell>
        </row>
        <row r="18">
          <cell r="A18" t="str">
            <v>Millet, Pearl</v>
          </cell>
          <cell r="B18" t="str">
            <v>Pennisetum glaucum</v>
          </cell>
          <cell r="C18" t="str">
            <v>Cover</v>
          </cell>
          <cell r="D18">
            <v>2.6205882352941177</v>
          </cell>
          <cell r="E18">
            <v>48</v>
          </cell>
          <cell r="F18" t="str">
            <v>ars-est</v>
          </cell>
        </row>
        <row r="19">
          <cell r="A19" t="str">
            <v>Oats, (Spring &amp; Black)</v>
          </cell>
          <cell r="B19" t="str">
            <v>Avena sativa</v>
          </cell>
          <cell r="C19" t="str">
            <v>Nurse/Cover</v>
          </cell>
          <cell r="D19">
            <v>53.218099547511315</v>
          </cell>
          <cell r="E19">
            <v>30</v>
          </cell>
          <cell r="F19" t="str">
            <v>est</v>
          </cell>
        </row>
        <row r="20">
          <cell r="A20" t="str">
            <v>Peas, (Field/Spring/Winter)</v>
          </cell>
          <cell r="B20" t="str">
            <v>Pisum sativum subsp. arvense</v>
          </cell>
          <cell r="C20" t="str">
            <v>Cover</v>
          </cell>
          <cell r="D20">
            <v>49.416806722689074</v>
          </cell>
          <cell r="E20">
            <v>25</v>
          </cell>
          <cell r="F20" t="str">
            <v>ars</v>
          </cell>
        </row>
        <row r="21">
          <cell r="A21" t="str">
            <v>Pea, Cow</v>
          </cell>
          <cell r="B21" t="str">
            <v>Vigna unguiculata</v>
          </cell>
          <cell r="C21" t="str">
            <v>Cover</v>
          </cell>
          <cell r="D21">
            <v>40.036764705882355</v>
          </cell>
          <cell r="E21">
            <v>20</v>
          </cell>
          <cell r="F21" t="str">
            <v>ars</v>
          </cell>
        </row>
        <row r="22">
          <cell r="A22" t="str">
            <v>Radish, (Oil Seed)</v>
          </cell>
          <cell r="B22" t="str">
            <v>Raphanus sativus</v>
          </cell>
          <cell r="C22" t="str">
            <v>Cover</v>
          </cell>
          <cell r="D22">
            <v>8.8696832579185525</v>
          </cell>
          <cell r="E22">
            <v>19</v>
          </cell>
          <cell r="F22" t="str">
            <v>ars</v>
          </cell>
        </row>
        <row r="23">
          <cell r="A23" t="str">
            <v>Rapeseed</v>
          </cell>
          <cell r="B23" t="str">
            <v>Brassica napus</v>
          </cell>
          <cell r="C23" t="str">
            <v>Cover</v>
          </cell>
          <cell r="D23">
            <v>2.9377294866991388</v>
          </cell>
          <cell r="E23">
            <v>19</v>
          </cell>
          <cell r="F23" t="str">
            <v>ars</v>
          </cell>
        </row>
        <row r="24">
          <cell r="A24" t="str">
            <v>Rye, Winter Cereal</v>
          </cell>
          <cell r="B24" t="str">
            <v>Secale cereale</v>
          </cell>
          <cell r="C24" t="str">
            <v>Nurse/Cover</v>
          </cell>
          <cell r="D24">
            <v>46.122352941176466</v>
          </cell>
          <cell r="E24">
            <v>37</v>
          </cell>
          <cell r="F24" t="str">
            <v>nrcs-ars</v>
          </cell>
        </row>
        <row r="25">
          <cell r="A25" t="str">
            <v>Ryegrass, Annual</v>
          </cell>
          <cell r="B25" t="str">
            <v>Lolium multiflorum</v>
          </cell>
          <cell r="C25" t="str">
            <v>Nurse/Cover</v>
          </cell>
          <cell r="D25">
            <v>15.6816</v>
          </cell>
          <cell r="E25">
            <v>25</v>
          </cell>
          <cell r="F25" t="str">
            <v>ui</v>
          </cell>
        </row>
        <row r="26">
          <cell r="A26" t="str">
            <v>Ryegrass, Perennial (forage only)</v>
          </cell>
          <cell r="B26" t="str">
            <v>Lolium perenne</v>
          </cell>
          <cell r="C26" t="str">
            <v>Cover</v>
          </cell>
          <cell r="D26" t="str">
            <v>n/a</v>
          </cell>
          <cell r="E26">
            <v>25</v>
          </cell>
          <cell r="F26" t="str">
            <v>est</v>
          </cell>
        </row>
        <row r="27">
          <cell r="A27" t="str">
            <v>Sorghum-sudangrass</v>
          </cell>
          <cell r="B27" t="str">
            <v xml:space="preserve">Sorghum bicolor </v>
          </cell>
          <cell r="C27" t="str">
            <v>Cover</v>
          </cell>
          <cell r="D27">
            <v>32.944537815126047</v>
          </cell>
          <cell r="E27">
            <v>52</v>
          </cell>
          <cell r="F27" t="str">
            <v>ars-est</v>
          </cell>
        </row>
        <row r="28">
          <cell r="A28" t="str">
            <v>Sudangrass</v>
          </cell>
          <cell r="B28" t="str">
            <v xml:space="preserve">Sorghum bicolor </v>
          </cell>
          <cell r="C28" t="str">
            <v>Cover</v>
          </cell>
          <cell r="D28">
            <v>16.771764705882354</v>
          </cell>
          <cell r="E28">
            <v>50</v>
          </cell>
          <cell r="F28" t="str">
            <v>ars</v>
          </cell>
        </row>
        <row r="29">
          <cell r="A29" t="str">
            <v>Triticale</v>
          </cell>
          <cell r="B29" t="str">
            <v>Triticosecale rimpaui</v>
          </cell>
          <cell r="C29" t="str">
            <v>Nurse/Cover</v>
          </cell>
          <cell r="D29">
            <v>69.183529411764709</v>
          </cell>
          <cell r="E29">
            <v>35</v>
          </cell>
          <cell r="F29" t="str">
            <v>est</v>
          </cell>
        </row>
        <row r="30">
          <cell r="A30" t="str">
            <v>Turnips/Pasja</v>
          </cell>
          <cell r="B30" t="str">
            <v>Brassica rapa</v>
          </cell>
          <cell r="C30" t="str">
            <v>Cover</v>
          </cell>
          <cell r="D30">
            <v>2.9756356736242884</v>
          </cell>
          <cell r="E30">
            <v>19</v>
          </cell>
          <cell r="F30" t="str">
            <v>ars</v>
          </cell>
        </row>
        <row r="31">
          <cell r="A31" t="str">
            <v>Vetch, Hairy</v>
          </cell>
          <cell r="B31" t="str">
            <v xml:space="preserve">Vicia villosa </v>
          </cell>
          <cell r="C31" t="str">
            <v>Cover</v>
          </cell>
          <cell r="D31">
            <v>39.204000000000001</v>
          </cell>
          <cell r="E31">
            <v>11</v>
          </cell>
          <cell r="F31" t="str">
            <v>nrcs-ui</v>
          </cell>
        </row>
        <row r="32">
          <cell r="A32" t="str">
            <v>Wheat, (Winter &amp; Spelt)</v>
          </cell>
          <cell r="B32" t="str">
            <v>Triticum aestivum</v>
          </cell>
          <cell r="C32" t="str">
            <v>Nurse/Cover</v>
          </cell>
          <cell r="D32">
            <v>73.795764705882348</v>
          </cell>
          <cell r="E32">
            <v>35</v>
          </cell>
          <cell r="F32" t="str">
            <v>ui</v>
          </cell>
        </row>
        <row r="33">
          <cell r="A33" t="str">
            <v>Phacelia</v>
          </cell>
          <cell r="E33">
            <v>25</v>
          </cell>
          <cell r="F33" t="str">
            <v>Estimating plant-available nitrogen release from cover crops - Dan M. Sullivan, Extension soil scientist, and Nick D. Andrews, small farms Extension agent; both of Oregon State University</v>
          </cell>
        </row>
        <row r="34">
          <cell r="A34" t="str">
            <v>Hemp, Sunn</v>
          </cell>
          <cell r="E34">
            <v>20</v>
          </cell>
          <cell r="F34" t="str">
            <v>Estimating plant-available nitrogen release from cover crops - Dan M. Sullivan, Extension soil scientist, and Nick D. Andrews, small farms Extension agent; both of Oregon State University</v>
          </cell>
        </row>
        <row r="35">
          <cell r="A35" t="str">
            <v>Soybean, (Forage &amp; Field)</v>
          </cell>
          <cell r="E35">
            <v>20</v>
          </cell>
          <cell r="F35" t="str">
            <v>Estimating plant-available nitrogen release from cover crops - Dan M. Sullivan, Extension soil scientist, and Nick D. Andrews, small farms Extension agent; both of Oregon State University</v>
          </cell>
        </row>
        <row r="36">
          <cell r="A36" t="str">
            <v>Sunflower</v>
          </cell>
          <cell r="E36">
            <v>35</v>
          </cell>
          <cell r="F36" t="str">
            <v>Estimating plant-available nitrogen release from cover crops - Dan M. Sullivan, Extension soil scientist, and Nick D. Andrews, small farms Extension agent; both of Oregon State University</v>
          </cell>
        </row>
        <row r="43">
          <cell r="E43" t="str">
            <v>*all are estimated to some degree. Most sources give ranges so aninturpelation was made to represent the C:N at anthesis</v>
          </cell>
        </row>
        <row r="44">
          <cell r="E44" t="str">
            <v>ars= ARS Cover Crop Chart</v>
          </cell>
        </row>
        <row r="45">
          <cell r="E45" t="str">
            <v>est= estimated based on like species</v>
          </cell>
        </row>
        <row r="46">
          <cell r="E46" t="str">
            <v>ui=Plumer</v>
          </cell>
        </row>
        <row r="47">
          <cell r="E47" t="str">
            <v>nrcs=NRCS-Carbon to Nitrogen Ratios</v>
          </cell>
        </row>
        <row r="48">
          <cell r="C48" t="str">
            <v>=I changed these</v>
          </cell>
        </row>
      </sheetData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diana"/>
      <sheetName val="Information Sheet"/>
      <sheetName val="CoFrostFreeze"/>
      <sheetName val="Calculations"/>
      <sheetName val="States"/>
      <sheetName val="PlantData"/>
      <sheetName val="Michigan"/>
    </sheetNames>
    <sheetDataSet>
      <sheetData sheetId="0"/>
      <sheetData sheetId="1"/>
      <sheetData sheetId="2"/>
      <sheetData sheetId="3">
        <row r="1">
          <cell r="B1" t="str">
            <v>None</v>
          </cell>
        </row>
        <row r="105">
          <cell r="B105" t="str">
            <v>All Counties Average</v>
          </cell>
        </row>
        <row r="106">
          <cell r="B106" t="str">
            <v>Adams</v>
          </cell>
        </row>
        <row r="107">
          <cell r="B107" t="str">
            <v>Allen</v>
          </cell>
        </row>
        <row r="108">
          <cell r="B108" t="str">
            <v>Bartholomew</v>
          </cell>
        </row>
        <row r="109">
          <cell r="B109" t="str">
            <v>Benton</v>
          </cell>
        </row>
        <row r="110">
          <cell r="B110" t="str">
            <v>Blackford</v>
          </cell>
        </row>
        <row r="111">
          <cell r="B111" t="str">
            <v>Boone</v>
          </cell>
        </row>
        <row r="112">
          <cell r="B112" t="str">
            <v>Brown</v>
          </cell>
        </row>
        <row r="113">
          <cell r="B113" t="str">
            <v>Carroll</v>
          </cell>
        </row>
        <row r="114">
          <cell r="B114" t="str">
            <v>Cass</v>
          </cell>
        </row>
        <row r="115">
          <cell r="B115" t="str">
            <v>Clark</v>
          </cell>
        </row>
        <row r="116">
          <cell r="B116" t="str">
            <v>Clay</v>
          </cell>
        </row>
        <row r="117">
          <cell r="B117" t="str">
            <v>Clinton</v>
          </cell>
        </row>
        <row r="118">
          <cell r="B118" t="str">
            <v>Crawford</v>
          </cell>
        </row>
        <row r="119">
          <cell r="B119" t="str">
            <v>Daviess</v>
          </cell>
        </row>
        <row r="120">
          <cell r="B120" t="str">
            <v>De Kalb</v>
          </cell>
        </row>
        <row r="121">
          <cell r="B121" t="str">
            <v>Dearborn</v>
          </cell>
        </row>
        <row r="122">
          <cell r="B122" t="str">
            <v>Decatur</v>
          </cell>
        </row>
        <row r="123">
          <cell r="B123" t="str">
            <v>Delaware</v>
          </cell>
        </row>
        <row r="124">
          <cell r="B124" t="str">
            <v>Dubois</v>
          </cell>
        </row>
        <row r="125">
          <cell r="B125" t="str">
            <v>Elkhart</v>
          </cell>
        </row>
        <row r="126">
          <cell r="B126" t="str">
            <v>Fayette</v>
          </cell>
        </row>
        <row r="127">
          <cell r="B127" t="str">
            <v>Floyd</v>
          </cell>
        </row>
        <row r="128">
          <cell r="B128" t="str">
            <v>Fountain</v>
          </cell>
        </row>
        <row r="129">
          <cell r="B129" t="str">
            <v>Franklin</v>
          </cell>
        </row>
        <row r="130">
          <cell r="B130" t="str">
            <v>Fulton</v>
          </cell>
        </row>
        <row r="131">
          <cell r="B131" t="str">
            <v>Gibson</v>
          </cell>
        </row>
        <row r="132">
          <cell r="B132" t="str">
            <v>Grant</v>
          </cell>
        </row>
        <row r="133">
          <cell r="B133" t="str">
            <v>Greene</v>
          </cell>
        </row>
        <row r="134">
          <cell r="B134" t="str">
            <v>Hamilton</v>
          </cell>
        </row>
        <row r="135">
          <cell r="B135" t="str">
            <v>Hancock</v>
          </cell>
        </row>
        <row r="136">
          <cell r="B136" t="str">
            <v>Harrison</v>
          </cell>
        </row>
        <row r="137">
          <cell r="B137" t="str">
            <v>Hendricks</v>
          </cell>
        </row>
        <row r="138">
          <cell r="B138" t="str">
            <v>Henry</v>
          </cell>
        </row>
        <row r="139">
          <cell r="B139" t="str">
            <v>Howard</v>
          </cell>
        </row>
        <row r="140">
          <cell r="B140" t="str">
            <v>Huntington</v>
          </cell>
        </row>
        <row r="141">
          <cell r="B141" t="str">
            <v>Jackson</v>
          </cell>
        </row>
        <row r="142">
          <cell r="B142" t="str">
            <v>Jasper</v>
          </cell>
        </row>
        <row r="143">
          <cell r="B143" t="str">
            <v>Jay</v>
          </cell>
        </row>
        <row r="144">
          <cell r="B144" t="str">
            <v>Jefferson</v>
          </cell>
        </row>
        <row r="145">
          <cell r="B145" t="str">
            <v>Jennings</v>
          </cell>
        </row>
        <row r="146">
          <cell r="B146" t="str">
            <v>Johnson</v>
          </cell>
        </row>
        <row r="147">
          <cell r="B147" t="str">
            <v>Knox</v>
          </cell>
        </row>
        <row r="148">
          <cell r="B148" t="str">
            <v>Kosciusko</v>
          </cell>
        </row>
        <row r="149">
          <cell r="B149" t="str">
            <v>La Porte</v>
          </cell>
        </row>
        <row r="150">
          <cell r="B150" t="str">
            <v>Lagrange</v>
          </cell>
        </row>
        <row r="151">
          <cell r="B151" t="str">
            <v>Lake</v>
          </cell>
        </row>
        <row r="152">
          <cell r="B152" t="str">
            <v>Lawrence</v>
          </cell>
        </row>
        <row r="153">
          <cell r="B153" t="str">
            <v>Madison</v>
          </cell>
        </row>
        <row r="154">
          <cell r="B154" t="str">
            <v>Marion</v>
          </cell>
        </row>
        <row r="155">
          <cell r="B155" t="str">
            <v>Marshall</v>
          </cell>
        </row>
        <row r="156">
          <cell r="B156" t="str">
            <v>Martin</v>
          </cell>
        </row>
        <row r="157">
          <cell r="B157" t="str">
            <v>Miami</v>
          </cell>
        </row>
        <row r="158">
          <cell r="B158" t="str">
            <v>Monroe</v>
          </cell>
        </row>
        <row r="159">
          <cell r="B159" t="str">
            <v>Montgomery</v>
          </cell>
        </row>
        <row r="160">
          <cell r="B160" t="str">
            <v>Morgan</v>
          </cell>
        </row>
        <row r="161">
          <cell r="B161" t="str">
            <v>Newton</v>
          </cell>
        </row>
        <row r="162">
          <cell r="B162" t="str">
            <v>Noble</v>
          </cell>
        </row>
        <row r="163">
          <cell r="B163" t="str">
            <v>Ohio</v>
          </cell>
        </row>
        <row r="164">
          <cell r="B164" t="str">
            <v>Orange</v>
          </cell>
        </row>
        <row r="165">
          <cell r="B165" t="str">
            <v>Owen</v>
          </cell>
        </row>
        <row r="166">
          <cell r="B166" t="str">
            <v>Parke</v>
          </cell>
        </row>
        <row r="167">
          <cell r="B167" t="str">
            <v>Perry</v>
          </cell>
        </row>
        <row r="168">
          <cell r="B168" t="str">
            <v>Pike</v>
          </cell>
        </row>
        <row r="169">
          <cell r="B169" t="str">
            <v>Porter</v>
          </cell>
        </row>
        <row r="170">
          <cell r="B170" t="str">
            <v>Posey</v>
          </cell>
        </row>
        <row r="171">
          <cell r="B171" t="str">
            <v>Pulaski</v>
          </cell>
        </row>
        <row r="172">
          <cell r="B172" t="str">
            <v>Putnam</v>
          </cell>
        </row>
        <row r="173">
          <cell r="B173" t="str">
            <v>Randolph</v>
          </cell>
        </row>
        <row r="174">
          <cell r="B174" t="str">
            <v>Ripley</v>
          </cell>
        </row>
        <row r="175">
          <cell r="B175" t="str">
            <v>Rush</v>
          </cell>
        </row>
        <row r="176">
          <cell r="B176" t="str">
            <v>Scott</v>
          </cell>
        </row>
        <row r="177">
          <cell r="B177" t="str">
            <v>Shelby</v>
          </cell>
        </row>
        <row r="178">
          <cell r="B178" t="str">
            <v>Spencer</v>
          </cell>
        </row>
        <row r="179">
          <cell r="B179" t="str">
            <v>St. Joseph</v>
          </cell>
        </row>
        <row r="180">
          <cell r="B180" t="str">
            <v>Starke</v>
          </cell>
        </row>
        <row r="181">
          <cell r="B181" t="str">
            <v>Steuben</v>
          </cell>
        </row>
        <row r="182">
          <cell r="B182" t="str">
            <v>Sullivan</v>
          </cell>
        </row>
        <row r="183">
          <cell r="B183" t="str">
            <v>Switzerland</v>
          </cell>
        </row>
        <row r="184">
          <cell r="B184" t="str">
            <v>Tippecanoe</v>
          </cell>
        </row>
        <row r="185">
          <cell r="B185" t="str">
            <v>Tipton</v>
          </cell>
        </row>
        <row r="186">
          <cell r="B186" t="str">
            <v>Union</v>
          </cell>
        </row>
        <row r="187">
          <cell r="B187" t="str">
            <v>Vanderburgh</v>
          </cell>
        </row>
        <row r="188">
          <cell r="B188" t="str">
            <v>Vermillion</v>
          </cell>
        </row>
        <row r="189">
          <cell r="B189" t="str">
            <v>Vigo</v>
          </cell>
        </row>
        <row r="190">
          <cell r="B190" t="str">
            <v>Wabash</v>
          </cell>
        </row>
        <row r="191">
          <cell r="B191" t="str">
            <v>Warren</v>
          </cell>
        </row>
        <row r="192">
          <cell r="B192" t="str">
            <v>Warrick</v>
          </cell>
        </row>
        <row r="193">
          <cell r="B193" t="str">
            <v>Washington</v>
          </cell>
        </row>
        <row r="194">
          <cell r="B194" t="str">
            <v>Wayne</v>
          </cell>
        </row>
        <row r="195">
          <cell r="B195" t="str">
            <v>Wells</v>
          </cell>
        </row>
        <row r="196">
          <cell r="B196" t="str">
            <v>White</v>
          </cell>
        </row>
        <row r="197">
          <cell r="B197" t="str">
            <v>Whitley</v>
          </cell>
        </row>
        <row r="198">
          <cell r="B198" t="str">
            <v>All Counties Average</v>
          </cell>
        </row>
        <row r="199">
          <cell r="B199" t="str">
            <v>Adair</v>
          </cell>
        </row>
        <row r="200">
          <cell r="B200" t="str">
            <v>Adams</v>
          </cell>
        </row>
        <row r="201">
          <cell r="B201" t="str">
            <v>Allamakee</v>
          </cell>
        </row>
        <row r="202">
          <cell r="B202" t="str">
            <v>Appanoose</v>
          </cell>
        </row>
        <row r="203">
          <cell r="B203" t="str">
            <v>Audubon</v>
          </cell>
        </row>
        <row r="204">
          <cell r="B204" t="str">
            <v>Benton</v>
          </cell>
        </row>
        <row r="205">
          <cell r="B205" t="str">
            <v>Black Hawk</v>
          </cell>
        </row>
        <row r="206">
          <cell r="B206" t="str">
            <v>Boone</v>
          </cell>
        </row>
        <row r="207">
          <cell r="B207" t="str">
            <v>Bremer</v>
          </cell>
        </row>
        <row r="208">
          <cell r="B208" t="str">
            <v>Buchanan</v>
          </cell>
        </row>
        <row r="209">
          <cell r="B209" t="str">
            <v>Buena Vista</v>
          </cell>
        </row>
        <row r="210">
          <cell r="B210" t="str">
            <v>Butler</v>
          </cell>
        </row>
        <row r="211">
          <cell r="B211" t="str">
            <v>Calhoun</v>
          </cell>
        </row>
        <row r="212">
          <cell r="B212" t="str">
            <v>Carroll</v>
          </cell>
        </row>
        <row r="213">
          <cell r="B213" t="str">
            <v>Cass</v>
          </cell>
        </row>
        <row r="214">
          <cell r="B214" t="str">
            <v>Cedar</v>
          </cell>
        </row>
        <row r="215">
          <cell r="B215" t="str">
            <v>Cerro Gordo</v>
          </cell>
        </row>
        <row r="216">
          <cell r="B216" t="str">
            <v>Cherokee</v>
          </cell>
        </row>
        <row r="217">
          <cell r="B217" t="str">
            <v>Chickasaw</v>
          </cell>
        </row>
        <row r="218">
          <cell r="B218" t="str">
            <v>Clarke</v>
          </cell>
        </row>
        <row r="219">
          <cell r="B219" t="str">
            <v>Clay</v>
          </cell>
        </row>
        <row r="220">
          <cell r="B220" t="str">
            <v>Clayton</v>
          </cell>
        </row>
        <row r="221">
          <cell r="B221" t="str">
            <v>Clinton</v>
          </cell>
        </row>
        <row r="222">
          <cell r="B222" t="str">
            <v>Crawford</v>
          </cell>
        </row>
        <row r="223">
          <cell r="B223" t="str">
            <v>Dallas</v>
          </cell>
        </row>
        <row r="224">
          <cell r="B224" t="str">
            <v>Davis</v>
          </cell>
        </row>
        <row r="225">
          <cell r="B225" t="str">
            <v>Decatur</v>
          </cell>
        </row>
        <row r="226">
          <cell r="B226" t="str">
            <v>Delaware</v>
          </cell>
        </row>
        <row r="227">
          <cell r="B227" t="str">
            <v>Des Moines</v>
          </cell>
        </row>
        <row r="228">
          <cell r="B228" t="str">
            <v>Dickinson</v>
          </cell>
        </row>
        <row r="229">
          <cell r="B229" t="str">
            <v>Dubuque</v>
          </cell>
        </row>
        <row r="230">
          <cell r="B230" t="str">
            <v>Emmet</v>
          </cell>
        </row>
        <row r="231">
          <cell r="B231" t="str">
            <v>Fayette</v>
          </cell>
        </row>
        <row r="232">
          <cell r="B232" t="str">
            <v>Floyd</v>
          </cell>
        </row>
        <row r="233">
          <cell r="B233" t="str">
            <v>Franklin</v>
          </cell>
        </row>
        <row r="234">
          <cell r="B234" t="str">
            <v>Fremont</v>
          </cell>
        </row>
        <row r="235">
          <cell r="B235" t="str">
            <v>Greene</v>
          </cell>
        </row>
        <row r="236">
          <cell r="B236" t="str">
            <v>Grundy</v>
          </cell>
        </row>
        <row r="237">
          <cell r="B237" t="str">
            <v>Guthrie</v>
          </cell>
        </row>
        <row r="238">
          <cell r="B238" t="str">
            <v>Hamilton</v>
          </cell>
        </row>
        <row r="239">
          <cell r="B239" t="str">
            <v>Hancock</v>
          </cell>
        </row>
        <row r="240">
          <cell r="B240" t="str">
            <v>Hardin</v>
          </cell>
        </row>
        <row r="241">
          <cell r="B241" t="str">
            <v>Harrison</v>
          </cell>
        </row>
        <row r="242">
          <cell r="B242" t="str">
            <v>Henry</v>
          </cell>
        </row>
        <row r="243">
          <cell r="B243" t="str">
            <v>Howard</v>
          </cell>
        </row>
        <row r="244">
          <cell r="B244" t="str">
            <v>Humboldt</v>
          </cell>
        </row>
        <row r="245">
          <cell r="B245" t="str">
            <v>Ida</v>
          </cell>
        </row>
        <row r="246">
          <cell r="B246" t="str">
            <v>Iowa</v>
          </cell>
        </row>
        <row r="247">
          <cell r="B247" t="str">
            <v>Jackson</v>
          </cell>
        </row>
        <row r="248">
          <cell r="B248" t="str">
            <v>Jasper</v>
          </cell>
        </row>
        <row r="249">
          <cell r="B249" t="str">
            <v>Jefferson</v>
          </cell>
        </row>
        <row r="250">
          <cell r="B250" t="str">
            <v>Johnson</v>
          </cell>
        </row>
        <row r="251">
          <cell r="B251" t="str">
            <v>Jones</v>
          </cell>
        </row>
        <row r="252">
          <cell r="B252" t="str">
            <v>Keokuk</v>
          </cell>
        </row>
        <row r="253">
          <cell r="B253" t="str">
            <v>Kossuth</v>
          </cell>
        </row>
        <row r="254">
          <cell r="B254" t="str">
            <v>Lee</v>
          </cell>
        </row>
        <row r="255">
          <cell r="B255" t="str">
            <v>Linn</v>
          </cell>
        </row>
        <row r="256">
          <cell r="B256" t="str">
            <v>Louisa</v>
          </cell>
        </row>
        <row r="257">
          <cell r="B257" t="str">
            <v>Lucas</v>
          </cell>
        </row>
        <row r="258">
          <cell r="B258" t="str">
            <v>Lyon</v>
          </cell>
        </row>
        <row r="259">
          <cell r="B259" t="str">
            <v>Madison</v>
          </cell>
        </row>
        <row r="260">
          <cell r="B260" t="str">
            <v>Mahaska</v>
          </cell>
        </row>
        <row r="261">
          <cell r="B261" t="str">
            <v>Marion</v>
          </cell>
        </row>
        <row r="262">
          <cell r="B262" t="str">
            <v>Marshall</v>
          </cell>
        </row>
        <row r="263">
          <cell r="B263" t="str">
            <v>Mills</v>
          </cell>
        </row>
        <row r="264">
          <cell r="B264" t="str">
            <v>Mitchell</v>
          </cell>
        </row>
        <row r="265">
          <cell r="B265" t="str">
            <v>Monona</v>
          </cell>
        </row>
        <row r="266">
          <cell r="B266" t="str">
            <v>Monroe</v>
          </cell>
        </row>
        <row r="267">
          <cell r="B267" t="str">
            <v>Montgomery</v>
          </cell>
        </row>
        <row r="268">
          <cell r="B268" t="str">
            <v>Muscatine</v>
          </cell>
        </row>
        <row r="269">
          <cell r="B269" t="str">
            <v>O'Brien</v>
          </cell>
        </row>
        <row r="270">
          <cell r="B270" t="str">
            <v>Osceola</v>
          </cell>
        </row>
        <row r="271">
          <cell r="B271" t="str">
            <v>Page</v>
          </cell>
        </row>
        <row r="272">
          <cell r="B272" t="str">
            <v>Palo Alto</v>
          </cell>
        </row>
        <row r="273">
          <cell r="B273" t="str">
            <v>Plymouth</v>
          </cell>
        </row>
        <row r="274">
          <cell r="B274" t="str">
            <v>Pocahontas</v>
          </cell>
        </row>
        <row r="275">
          <cell r="B275" t="str">
            <v>Polk</v>
          </cell>
        </row>
        <row r="276">
          <cell r="B276" t="str">
            <v>Pottawattamie</v>
          </cell>
        </row>
        <row r="277">
          <cell r="B277" t="str">
            <v>Poweshiek</v>
          </cell>
        </row>
        <row r="278">
          <cell r="B278" t="str">
            <v>Ringgold</v>
          </cell>
        </row>
        <row r="279">
          <cell r="B279" t="str">
            <v>Sac</v>
          </cell>
        </row>
        <row r="280">
          <cell r="B280" t="str">
            <v>Scott</v>
          </cell>
        </row>
        <row r="281">
          <cell r="B281" t="str">
            <v>Shelby</v>
          </cell>
        </row>
        <row r="282">
          <cell r="B282" t="str">
            <v>Sioux</v>
          </cell>
        </row>
        <row r="283">
          <cell r="B283" t="str">
            <v>Story</v>
          </cell>
        </row>
        <row r="284">
          <cell r="B284" t="str">
            <v>Tama</v>
          </cell>
        </row>
        <row r="285">
          <cell r="B285" t="str">
            <v>Taylor</v>
          </cell>
        </row>
        <row r="286">
          <cell r="B286" t="str">
            <v>Union</v>
          </cell>
        </row>
        <row r="287">
          <cell r="B287" t="str">
            <v>Van Buren</v>
          </cell>
        </row>
        <row r="288">
          <cell r="B288" t="str">
            <v>Wapello</v>
          </cell>
        </row>
        <row r="289">
          <cell r="B289" t="str">
            <v>Warren</v>
          </cell>
        </row>
        <row r="290">
          <cell r="B290" t="str">
            <v>Washington</v>
          </cell>
        </row>
        <row r="291">
          <cell r="B291" t="str">
            <v>Wayne</v>
          </cell>
        </row>
        <row r="292">
          <cell r="B292" t="str">
            <v>Webster</v>
          </cell>
        </row>
        <row r="293">
          <cell r="B293" t="str">
            <v>Winnebago</v>
          </cell>
        </row>
        <row r="294">
          <cell r="B294" t="str">
            <v>Winneshiek</v>
          </cell>
        </row>
        <row r="295">
          <cell r="B295" t="str">
            <v>Woodbury</v>
          </cell>
        </row>
        <row r="296">
          <cell r="B296" t="str">
            <v>Worth</v>
          </cell>
        </row>
        <row r="297">
          <cell r="B297" t="str">
            <v>Wright</v>
          </cell>
        </row>
        <row r="298">
          <cell r="B298" t="str">
            <v>All Counties Average</v>
          </cell>
        </row>
        <row r="299">
          <cell r="B299" t="str">
            <v>Alcona</v>
          </cell>
        </row>
        <row r="300">
          <cell r="B300" t="str">
            <v>Alger</v>
          </cell>
        </row>
        <row r="301">
          <cell r="B301" t="str">
            <v>Allegan</v>
          </cell>
        </row>
        <row r="302">
          <cell r="B302" t="str">
            <v>Alpena</v>
          </cell>
        </row>
        <row r="303">
          <cell r="B303" t="str">
            <v>Antrim</v>
          </cell>
        </row>
        <row r="304">
          <cell r="B304" t="str">
            <v>Arenac</v>
          </cell>
        </row>
        <row r="305">
          <cell r="B305" t="str">
            <v>Baraga</v>
          </cell>
        </row>
        <row r="306">
          <cell r="B306" t="str">
            <v>Barry</v>
          </cell>
        </row>
        <row r="307">
          <cell r="B307" t="str">
            <v>Bay</v>
          </cell>
        </row>
        <row r="308">
          <cell r="B308" t="str">
            <v>Benzie</v>
          </cell>
        </row>
        <row r="309">
          <cell r="B309" t="str">
            <v>Berrien</v>
          </cell>
        </row>
        <row r="310">
          <cell r="B310" t="str">
            <v>Branch</v>
          </cell>
        </row>
        <row r="311">
          <cell r="B311" t="str">
            <v>Calhoun</v>
          </cell>
        </row>
        <row r="312">
          <cell r="B312" t="str">
            <v>Cass</v>
          </cell>
        </row>
        <row r="313">
          <cell r="B313" t="str">
            <v>Charlevoix</v>
          </cell>
        </row>
        <row r="314">
          <cell r="B314" t="str">
            <v>Cheboygan</v>
          </cell>
        </row>
        <row r="315">
          <cell r="B315" t="str">
            <v>Chippewa</v>
          </cell>
        </row>
        <row r="316">
          <cell r="B316" t="str">
            <v>Clare</v>
          </cell>
        </row>
        <row r="317">
          <cell r="B317" t="str">
            <v>Clinton</v>
          </cell>
        </row>
        <row r="318">
          <cell r="B318" t="str">
            <v>Crawford</v>
          </cell>
        </row>
        <row r="319">
          <cell r="B319" t="str">
            <v>Delta</v>
          </cell>
        </row>
        <row r="320">
          <cell r="B320" t="str">
            <v>Dickinson</v>
          </cell>
        </row>
        <row r="321">
          <cell r="B321" t="str">
            <v>Eaton</v>
          </cell>
        </row>
        <row r="322">
          <cell r="B322" t="str">
            <v>Emmet</v>
          </cell>
        </row>
        <row r="323">
          <cell r="B323" t="str">
            <v>Genesee</v>
          </cell>
        </row>
        <row r="324">
          <cell r="B324" t="str">
            <v>Gladwin</v>
          </cell>
        </row>
        <row r="325">
          <cell r="B325" t="str">
            <v>Gogebic</v>
          </cell>
        </row>
        <row r="326">
          <cell r="B326" t="str">
            <v>Grand Traverse</v>
          </cell>
        </row>
        <row r="327">
          <cell r="B327" t="str">
            <v>Gratiot</v>
          </cell>
        </row>
        <row r="328">
          <cell r="B328" t="str">
            <v>Hillsdale</v>
          </cell>
        </row>
        <row r="329">
          <cell r="B329" t="str">
            <v>Houghton</v>
          </cell>
        </row>
        <row r="330">
          <cell r="B330" t="str">
            <v>Huron</v>
          </cell>
        </row>
        <row r="331">
          <cell r="B331" t="str">
            <v>Ingham</v>
          </cell>
        </row>
        <row r="332">
          <cell r="B332" t="str">
            <v>Ionia</v>
          </cell>
        </row>
        <row r="333">
          <cell r="B333" t="str">
            <v>Iosco</v>
          </cell>
        </row>
        <row r="334">
          <cell r="B334" t="str">
            <v>Iron</v>
          </cell>
        </row>
        <row r="335">
          <cell r="B335" t="str">
            <v>Isabella</v>
          </cell>
        </row>
        <row r="336">
          <cell r="B336" t="str">
            <v>Jackson</v>
          </cell>
        </row>
        <row r="337">
          <cell r="B337" t="str">
            <v>Kalamazoo</v>
          </cell>
        </row>
        <row r="338">
          <cell r="B338" t="str">
            <v>Kalkaska</v>
          </cell>
        </row>
        <row r="339">
          <cell r="B339" t="str">
            <v>Kent</v>
          </cell>
        </row>
        <row r="340">
          <cell r="B340" t="str">
            <v>Keweenaw</v>
          </cell>
        </row>
        <row r="341">
          <cell r="B341" t="str">
            <v>Lake</v>
          </cell>
        </row>
        <row r="342">
          <cell r="B342" t="str">
            <v>Lapeer</v>
          </cell>
        </row>
        <row r="343">
          <cell r="B343" t="str">
            <v>Leelanau</v>
          </cell>
        </row>
        <row r="344">
          <cell r="B344" t="str">
            <v>Lenawee</v>
          </cell>
        </row>
        <row r="345">
          <cell r="B345" t="str">
            <v>Livingston</v>
          </cell>
        </row>
        <row r="346">
          <cell r="B346" t="str">
            <v>Luce</v>
          </cell>
        </row>
        <row r="347">
          <cell r="B347" t="str">
            <v>Mackinac</v>
          </cell>
        </row>
        <row r="348">
          <cell r="B348" t="str">
            <v>Macomb</v>
          </cell>
        </row>
        <row r="349">
          <cell r="B349" t="str">
            <v>Manistee</v>
          </cell>
        </row>
        <row r="350">
          <cell r="B350" t="str">
            <v>Marquette</v>
          </cell>
        </row>
        <row r="351">
          <cell r="B351" t="str">
            <v>Mason</v>
          </cell>
        </row>
        <row r="352">
          <cell r="B352" t="str">
            <v>Mecosta</v>
          </cell>
        </row>
        <row r="353">
          <cell r="B353" t="str">
            <v>Menominee</v>
          </cell>
        </row>
        <row r="354">
          <cell r="B354" t="str">
            <v>Midland</v>
          </cell>
        </row>
        <row r="355">
          <cell r="B355" t="str">
            <v>Missaukee</v>
          </cell>
        </row>
        <row r="356">
          <cell r="B356" t="str">
            <v>Monroe</v>
          </cell>
        </row>
        <row r="357">
          <cell r="B357" t="str">
            <v>Montcalm</v>
          </cell>
        </row>
        <row r="358">
          <cell r="B358" t="str">
            <v>Montmorency</v>
          </cell>
        </row>
        <row r="359">
          <cell r="B359" t="str">
            <v>Muskegon</v>
          </cell>
        </row>
        <row r="360">
          <cell r="B360" t="str">
            <v>Newaygo</v>
          </cell>
        </row>
        <row r="361">
          <cell r="B361" t="str">
            <v>Oakland</v>
          </cell>
        </row>
        <row r="362">
          <cell r="B362" t="str">
            <v>Oceana</v>
          </cell>
        </row>
        <row r="363">
          <cell r="B363" t="str">
            <v>Ogemaw</v>
          </cell>
        </row>
        <row r="364">
          <cell r="B364" t="str">
            <v>Ontonagon</v>
          </cell>
        </row>
        <row r="365">
          <cell r="B365" t="str">
            <v>Osceola</v>
          </cell>
        </row>
        <row r="366">
          <cell r="B366" t="str">
            <v>Oscoda</v>
          </cell>
        </row>
        <row r="367">
          <cell r="B367" t="str">
            <v>Otsego</v>
          </cell>
        </row>
        <row r="368">
          <cell r="B368" t="str">
            <v>Ottawa</v>
          </cell>
        </row>
        <row r="369">
          <cell r="B369" t="str">
            <v>Presque Isle</v>
          </cell>
        </row>
        <row r="370">
          <cell r="B370" t="str">
            <v>Roscommon</v>
          </cell>
        </row>
        <row r="371">
          <cell r="B371" t="str">
            <v>Saginaw</v>
          </cell>
        </row>
        <row r="372">
          <cell r="B372" t="str">
            <v>Sanilac</v>
          </cell>
        </row>
        <row r="373">
          <cell r="B373" t="str">
            <v>Schoolcraft</v>
          </cell>
        </row>
        <row r="374">
          <cell r="B374" t="str">
            <v>Shiawassee</v>
          </cell>
        </row>
        <row r="375">
          <cell r="B375" t="str">
            <v>St. Clair</v>
          </cell>
        </row>
        <row r="376">
          <cell r="B376" t="str">
            <v>St. Joseph</v>
          </cell>
        </row>
        <row r="377">
          <cell r="B377" t="str">
            <v>Tuscola</v>
          </cell>
        </row>
        <row r="378">
          <cell r="B378" t="str">
            <v>Van Buren</v>
          </cell>
        </row>
        <row r="379">
          <cell r="B379" t="str">
            <v>Washtenaw</v>
          </cell>
        </row>
        <row r="380">
          <cell r="B380" t="str">
            <v>Wayne</v>
          </cell>
        </row>
        <row r="381">
          <cell r="B381" t="str">
            <v>Wexford</v>
          </cell>
        </row>
        <row r="382">
          <cell r="B382" t="str">
            <v>All Counties Average</v>
          </cell>
        </row>
        <row r="383">
          <cell r="B383" t="str">
            <v>Aitkin</v>
          </cell>
        </row>
        <row r="384">
          <cell r="B384" t="str">
            <v>Anoka</v>
          </cell>
        </row>
        <row r="385">
          <cell r="B385" t="str">
            <v>Becker</v>
          </cell>
        </row>
        <row r="386">
          <cell r="B386" t="str">
            <v>Beltrami</v>
          </cell>
        </row>
        <row r="387">
          <cell r="B387" t="str">
            <v>Benton</v>
          </cell>
        </row>
        <row r="388">
          <cell r="B388" t="str">
            <v>Big Stone</v>
          </cell>
        </row>
        <row r="389">
          <cell r="B389" t="str">
            <v>Blue Earth</v>
          </cell>
        </row>
        <row r="390">
          <cell r="B390" t="str">
            <v>Brown</v>
          </cell>
        </row>
        <row r="391">
          <cell r="B391" t="str">
            <v>Carlton</v>
          </cell>
        </row>
        <row r="392">
          <cell r="B392" t="str">
            <v>Carver</v>
          </cell>
        </row>
        <row r="393">
          <cell r="B393" t="str">
            <v>Cass</v>
          </cell>
        </row>
        <row r="394">
          <cell r="B394" t="str">
            <v>Chippewa</v>
          </cell>
        </row>
        <row r="395">
          <cell r="B395" t="str">
            <v>Chisago</v>
          </cell>
        </row>
        <row r="396">
          <cell r="B396" t="str">
            <v>Clay</v>
          </cell>
        </row>
        <row r="397">
          <cell r="B397" t="str">
            <v>Clearwater</v>
          </cell>
        </row>
        <row r="398">
          <cell r="B398" t="str">
            <v>Cook</v>
          </cell>
        </row>
        <row r="399">
          <cell r="B399" t="str">
            <v>Cottonwood</v>
          </cell>
        </row>
        <row r="400">
          <cell r="B400" t="str">
            <v>Crow Wing</v>
          </cell>
        </row>
        <row r="401">
          <cell r="B401" t="str">
            <v>Dakota</v>
          </cell>
        </row>
        <row r="402">
          <cell r="B402" t="str">
            <v>Dodge</v>
          </cell>
        </row>
        <row r="403">
          <cell r="B403" t="str">
            <v>Douglas</v>
          </cell>
        </row>
        <row r="404">
          <cell r="B404" t="str">
            <v>Faribault</v>
          </cell>
        </row>
        <row r="405">
          <cell r="B405" t="str">
            <v>Fillmore</v>
          </cell>
        </row>
        <row r="406">
          <cell r="B406" t="str">
            <v>Freeborn</v>
          </cell>
        </row>
        <row r="407">
          <cell r="B407" t="str">
            <v>Goodhue</v>
          </cell>
        </row>
        <row r="408">
          <cell r="B408" t="str">
            <v>Grant</v>
          </cell>
        </row>
        <row r="409">
          <cell r="B409" t="str">
            <v>Hennepin</v>
          </cell>
        </row>
        <row r="410">
          <cell r="B410" t="str">
            <v>Houston</v>
          </cell>
        </row>
        <row r="411">
          <cell r="B411" t="str">
            <v>Hubbard</v>
          </cell>
        </row>
        <row r="412">
          <cell r="B412" t="str">
            <v>Isanti</v>
          </cell>
        </row>
        <row r="413">
          <cell r="B413" t="str">
            <v>Itasca</v>
          </cell>
        </row>
        <row r="414">
          <cell r="B414" t="str">
            <v>Jackson</v>
          </cell>
        </row>
        <row r="415">
          <cell r="B415" t="str">
            <v>Kanabec</v>
          </cell>
        </row>
        <row r="416">
          <cell r="B416" t="str">
            <v>Kandiyohi</v>
          </cell>
        </row>
        <row r="417">
          <cell r="B417" t="str">
            <v>Kittson</v>
          </cell>
        </row>
        <row r="418">
          <cell r="B418" t="str">
            <v>Koochiching</v>
          </cell>
        </row>
        <row r="419">
          <cell r="B419" t="str">
            <v>Lac qui Parle</v>
          </cell>
        </row>
        <row r="420">
          <cell r="B420" t="str">
            <v>Lake</v>
          </cell>
        </row>
        <row r="421">
          <cell r="B421" t="str">
            <v>Lake of the Woods</v>
          </cell>
        </row>
        <row r="422">
          <cell r="B422" t="str">
            <v>Le Sueur</v>
          </cell>
        </row>
        <row r="423">
          <cell r="B423" t="str">
            <v>Lincoln</v>
          </cell>
        </row>
        <row r="424">
          <cell r="B424" t="str">
            <v>Lyon</v>
          </cell>
        </row>
        <row r="425">
          <cell r="B425" t="str">
            <v>Mahnomen</v>
          </cell>
        </row>
        <row r="426">
          <cell r="B426" t="str">
            <v>Marshall</v>
          </cell>
        </row>
        <row r="427">
          <cell r="B427" t="str">
            <v>Martin</v>
          </cell>
        </row>
        <row r="428">
          <cell r="B428" t="str">
            <v>McLeod</v>
          </cell>
        </row>
        <row r="429">
          <cell r="B429" t="str">
            <v>Meeker</v>
          </cell>
        </row>
        <row r="430">
          <cell r="B430" t="str">
            <v>Mille Lacs</v>
          </cell>
        </row>
        <row r="431">
          <cell r="B431" t="str">
            <v>Morrison</v>
          </cell>
        </row>
        <row r="432">
          <cell r="B432" t="str">
            <v>Mower</v>
          </cell>
        </row>
        <row r="433">
          <cell r="B433" t="str">
            <v>Murray</v>
          </cell>
        </row>
        <row r="434">
          <cell r="B434" t="str">
            <v>Nicollet</v>
          </cell>
        </row>
        <row r="435">
          <cell r="B435" t="str">
            <v>Nobles</v>
          </cell>
        </row>
        <row r="436">
          <cell r="B436" t="str">
            <v>Norman</v>
          </cell>
        </row>
        <row r="437">
          <cell r="B437" t="str">
            <v>Olmsted</v>
          </cell>
        </row>
        <row r="438">
          <cell r="B438" t="str">
            <v>Otter Tail</v>
          </cell>
        </row>
        <row r="439">
          <cell r="B439" t="str">
            <v>Pennington</v>
          </cell>
        </row>
        <row r="440">
          <cell r="B440" t="str">
            <v>Pine</v>
          </cell>
        </row>
        <row r="441">
          <cell r="B441" t="str">
            <v>Pipestone</v>
          </cell>
        </row>
        <row r="442">
          <cell r="B442" t="str">
            <v>Polk</v>
          </cell>
        </row>
        <row r="443">
          <cell r="B443" t="str">
            <v>Pope</v>
          </cell>
        </row>
        <row r="444">
          <cell r="B444" t="str">
            <v>Ramsey</v>
          </cell>
        </row>
        <row r="445">
          <cell r="B445" t="str">
            <v>Red Lake</v>
          </cell>
        </row>
        <row r="446">
          <cell r="B446" t="str">
            <v>Redwood</v>
          </cell>
        </row>
        <row r="447">
          <cell r="B447" t="str">
            <v>Renville</v>
          </cell>
        </row>
        <row r="448">
          <cell r="B448" t="str">
            <v>Rice</v>
          </cell>
        </row>
        <row r="449">
          <cell r="B449" t="str">
            <v>Rock</v>
          </cell>
        </row>
        <row r="450">
          <cell r="B450" t="str">
            <v>Roseau</v>
          </cell>
        </row>
        <row r="451">
          <cell r="B451" t="str">
            <v>Scott</v>
          </cell>
        </row>
        <row r="452">
          <cell r="B452" t="str">
            <v>Sherburne</v>
          </cell>
        </row>
        <row r="453">
          <cell r="B453" t="str">
            <v>Sibley</v>
          </cell>
        </row>
        <row r="454">
          <cell r="B454" t="str">
            <v>St. Louis</v>
          </cell>
        </row>
        <row r="455">
          <cell r="B455" t="str">
            <v>Stearns</v>
          </cell>
        </row>
        <row r="456">
          <cell r="B456" t="str">
            <v>Steele</v>
          </cell>
        </row>
        <row r="457">
          <cell r="B457" t="str">
            <v>Stevens</v>
          </cell>
        </row>
        <row r="458">
          <cell r="B458" t="str">
            <v>Swift</v>
          </cell>
        </row>
        <row r="459">
          <cell r="B459" t="str">
            <v>Todd</v>
          </cell>
        </row>
        <row r="460">
          <cell r="B460" t="str">
            <v>Traverse</v>
          </cell>
        </row>
        <row r="461">
          <cell r="B461" t="str">
            <v>Wabasha</v>
          </cell>
        </row>
        <row r="462">
          <cell r="B462" t="str">
            <v>Wadena</v>
          </cell>
        </row>
        <row r="463">
          <cell r="B463" t="str">
            <v>Waseca</v>
          </cell>
        </row>
        <row r="464">
          <cell r="B464" t="str">
            <v>Washington</v>
          </cell>
        </row>
        <row r="465">
          <cell r="B465" t="str">
            <v>Watonwan</v>
          </cell>
        </row>
        <row r="466">
          <cell r="B466" t="str">
            <v>Wilkin</v>
          </cell>
        </row>
        <row r="467">
          <cell r="B467" t="str">
            <v>Winona</v>
          </cell>
        </row>
        <row r="468">
          <cell r="B468" t="str">
            <v>Wright</v>
          </cell>
        </row>
        <row r="469">
          <cell r="B469" t="str">
            <v>Yellow Medicine</v>
          </cell>
        </row>
        <row r="524">
          <cell r="B524" t="str">
            <v>All Counties Average</v>
          </cell>
        </row>
        <row r="525">
          <cell r="B525" t="str">
            <v>Adams</v>
          </cell>
        </row>
        <row r="526">
          <cell r="B526" t="str">
            <v>Allen</v>
          </cell>
        </row>
        <row r="527">
          <cell r="B527" t="str">
            <v>Ashland</v>
          </cell>
        </row>
        <row r="528">
          <cell r="B528" t="str">
            <v>Ashtabula</v>
          </cell>
        </row>
        <row r="529">
          <cell r="B529" t="str">
            <v>Athens</v>
          </cell>
        </row>
        <row r="530">
          <cell r="B530" t="str">
            <v>Auglaize</v>
          </cell>
        </row>
        <row r="531">
          <cell r="B531" t="str">
            <v>Belmont</v>
          </cell>
        </row>
        <row r="532">
          <cell r="B532" t="str">
            <v>Brown</v>
          </cell>
        </row>
        <row r="533">
          <cell r="B533" t="str">
            <v>Butler</v>
          </cell>
        </row>
        <row r="534">
          <cell r="B534" t="str">
            <v>Carroll</v>
          </cell>
        </row>
        <row r="535">
          <cell r="B535" t="str">
            <v>Champaign</v>
          </cell>
        </row>
        <row r="536">
          <cell r="B536" t="str">
            <v>Clark</v>
          </cell>
        </row>
        <row r="537">
          <cell r="B537" t="str">
            <v>Clermont</v>
          </cell>
        </row>
        <row r="538">
          <cell r="B538" t="str">
            <v>Clinton</v>
          </cell>
        </row>
        <row r="539">
          <cell r="B539" t="str">
            <v>Columbiana</v>
          </cell>
        </row>
        <row r="540">
          <cell r="B540" t="str">
            <v>Coshocton</v>
          </cell>
        </row>
        <row r="541">
          <cell r="B541" t="str">
            <v>Crawford</v>
          </cell>
        </row>
        <row r="542">
          <cell r="B542" t="str">
            <v>Cuyahoga</v>
          </cell>
        </row>
        <row r="543">
          <cell r="B543" t="str">
            <v>Darke</v>
          </cell>
        </row>
        <row r="544">
          <cell r="B544" t="str">
            <v>Defiance</v>
          </cell>
        </row>
        <row r="545">
          <cell r="B545" t="str">
            <v>Delaware</v>
          </cell>
        </row>
        <row r="546">
          <cell r="B546" t="str">
            <v>Erie</v>
          </cell>
        </row>
        <row r="547">
          <cell r="B547" t="str">
            <v>Fairfield</v>
          </cell>
        </row>
        <row r="548">
          <cell r="B548" t="str">
            <v>Fayette</v>
          </cell>
        </row>
        <row r="549">
          <cell r="B549" t="str">
            <v>Franklin</v>
          </cell>
        </row>
        <row r="550">
          <cell r="B550" t="str">
            <v>Fulton</v>
          </cell>
        </row>
        <row r="551">
          <cell r="B551" t="str">
            <v>Gallia</v>
          </cell>
        </row>
        <row r="552">
          <cell r="B552" t="str">
            <v>Geauga</v>
          </cell>
        </row>
        <row r="553">
          <cell r="B553" t="str">
            <v>Greene</v>
          </cell>
        </row>
        <row r="554">
          <cell r="B554" t="str">
            <v>Guernsey</v>
          </cell>
        </row>
        <row r="555">
          <cell r="B555" t="str">
            <v>Hamilton</v>
          </cell>
        </row>
        <row r="556">
          <cell r="B556" t="str">
            <v>Hancock</v>
          </cell>
        </row>
        <row r="557">
          <cell r="B557" t="str">
            <v>Hardin</v>
          </cell>
        </row>
        <row r="558">
          <cell r="B558" t="str">
            <v>Harrison</v>
          </cell>
        </row>
        <row r="559">
          <cell r="B559" t="str">
            <v>Henry</v>
          </cell>
        </row>
        <row r="560">
          <cell r="B560" t="str">
            <v>Highland</v>
          </cell>
        </row>
        <row r="561">
          <cell r="B561" t="str">
            <v>Hocking</v>
          </cell>
        </row>
        <row r="562">
          <cell r="B562" t="str">
            <v>Holmes</v>
          </cell>
        </row>
        <row r="563">
          <cell r="B563" t="str">
            <v>Huron</v>
          </cell>
        </row>
        <row r="564">
          <cell r="B564" t="str">
            <v>Jackson</v>
          </cell>
        </row>
        <row r="565">
          <cell r="B565" t="str">
            <v>Jefferson</v>
          </cell>
        </row>
        <row r="566">
          <cell r="B566" t="str">
            <v>Knox</v>
          </cell>
        </row>
        <row r="567">
          <cell r="B567" t="str">
            <v>Lake</v>
          </cell>
        </row>
        <row r="568">
          <cell r="B568" t="str">
            <v>Lawrence</v>
          </cell>
        </row>
        <row r="569">
          <cell r="B569" t="str">
            <v>Licking</v>
          </cell>
        </row>
        <row r="570">
          <cell r="B570" t="str">
            <v>Logan</v>
          </cell>
        </row>
        <row r="571">
          <cell r="B571" t="str">
            <v>Lorain</v>
          </cell>
        </row>
        <row r="572">
          <cell r="B572" t="str">
            <v>Lucas</v>
          </cell>
        </row>
        <row r="573">
          <cell r="B573" t="str">
            <v>Madison</v>
          </cell>
        </row>
        <row r="574">
          <cell r="B574" t="str">
            <v>Mahoning</v>
          </cell>
        </row>
        <row r="575">
          <cell r="B575" t="str">
            <v>Marion</v>
          </cell>
        </row>
        <row r="576">
          <cell r="B576" t="str">
            <v>Medina</v>
          </cell>
        </row>
        <row r="577">
          <cell r="B577" t="str">
            <v>Meigs</v>
          </cell>
        </row>
        <row r="578">
          <cell r="B578" t="str">
            <v>Mercer</v>
          </cell>
        </row>
        <row r="579">
          <cell r="B579" t="str">
            <v>Miami</v>
          </cell>
        </row>
        <row r="580">
          <cell r="B580" t="str">
            <v>Monroe</v>
          </cell>
        </row>
        <row r="581">
          <cell r="B581" t="str">
            <v>Montgomery</v>
          </cell>
        </row>
        <row r="582">
          <cell r="B582" t="str">
            <v>Morgan</v>
          </cell>
        </row>
        <row r="583">
          <cell r="B583" t="str">
            <v>Morrow</v>
          </cell>
        </row>
        <row r="584">
          <cell r="B584" t="str">
            <v>Muskingum</v>
          </cell>
        </row>
        <row r="585">
          <cell r="B585" t="str">
            <v>Noble</v>
          </cell>
        </row>
        <row r="586">
          <cell r="B586" t="str">
            <v>Ottawa</v>
          </cell>
        </row>
        <row r="587">
          <cell r="B587" t="str">
            <v>Paulding</v>
          </cell>
        </row>
        <row r="588">
          <cell r="B588" t="str">
            <v>Perry</v>
          </cell>
        </row>
        <row r="589">
          <cell r="B589" t="str">
            <v>Pickaway</v>
          </cell>
        </row>
        <row r="590">
          <cell r="B590" t="str">
            <v>Pike</v>
          </cell>
        </row>
        <row r="591">
          <cell r="B591" t="str">
            <v>Portage</v>
          </cell>
        </row>
        <row r="592">
          <cell r="B592" t="str">
            <v>Preble</v>
          </cell>
        </row>
        <row r="593">
          <cell r="B593" t="str">
            <v>Putnam</v>
          </cell>
        </row>
        <row r="594">
          <cell r="B594" t="str">
            <v>Richland</v>
          </cell>
        </row>
        <row r="595">
          <cell r="B595" t="str">
            <v>Ross</v>
          </cell>
        </row>
        <row r="596">
          <cell r="B596" t="str">
            <v>Sandusky</v>
          </cell>
        </row>
        <row r="597">
          <cell r="B597" t="str">
            <v>Scioto</v>
          </cell>
        </row>
        <row r="598">
          <cell r="B598" t="str">
            <v>Seneca</v>
          </cell>
        </row>
        <row r="599">
          <cell r="B599" t="str">
            <v>Shelby</v>
          </cell>
        </row>
        <row r="600">
          <cell r="B600" t="str">
            <v>Stark</v>
          </cell>
        </row>
        <row r="601">
          <cell r="B601" t="str">
            <v>Summit</v>
          </cell>
        </row>
        <row r="602">
          <cell r="B602" t="str">
            <v>Trumbull</v>
          </cell>
        </row>
        <row r="603">
          <cell r="B603" t="str">
            <v>Tuscarawas</v>
          </cell>
        </row>
        <row r="604">
          <cell r="B604" t="str">
            <v>Union</v>
          </cell>
        </row>
        <row r="605">
          <cell r="B605" t="str">
            <v>Van Wert</v>
          </cell>
        </row>
        <row r="606">
          <cell r="B606" t="str">
            <v>Vinton</v>
          </cell>
        </row>
        <row r="607">
          <cell r="B607" t="str">
            <v>Warren</v>
          </cell>
        </row>
        <row r="608">
          <cell r="B608" t="str">
            <v>Washington</v>
          </cell>
        </row>
        <row r="609">
          <cell r="B609" t="str">
            <v>Wayne</v>
          </cell>
        </row>
        <row r="610">
          <cell r="B610" t="str">
            <v>Williams</v>
          </cell>
        </row>
        <row r="611">
          <cell r="B611" t="str">
            <v>Wood</v>
          </cell>
        </row>
        <row r="612">
          <cell r="B612" t="str">
            <v>Wyandot</v>
          </cell>
        </row>
        <row r="613">
          <cell r="B613" t="str">
            <v>All Counties Average</v>
          </cell>
        </row>
        <row r="614">
          <cell r="B614" t="str">
            <v>Brant</v>
          </cell>
        </row>
        <row r="615">
          <cell r="B615" t="str">
            <v>Bruce</v>
          </cell>
        </row>
        <row r="616">
          <cell r="B616" t="str">
            <v>Dufferin</v>
          </cell>
        </row>
        <row r="617">
          <cell r="B617" t="str">
            <v>Durham</v>
          </cell>
        </row>
        <row r="618">
          <cell r="B618" t="str">
            <v>Elgin</v>
          </cell>
        </row>
        <row r="619">
          <cell r="B619" t="str">
            <v>Essex</v>
          </cell>
        </row>
        <row r="620">
          <cell r="B620" t="str">
            <v>Frontenac</v>
          </cell>
        </row>
        <row r="621">
          <cell r="B621" t="str">
            <v>Grey</v>
          </cell>
        </row>
        <row r="622">
          <cell r="B622" t="str">
            <v>Haldimand-Norfolk</v>
          </cell>
        </row>
        <row r="623">
          <cell r="B623" t="str">
            <v>Haliburton</v>
          </cell>
        </row>
        <row r="624">
          <cell r="B624" t="str">
            <v>Halton</v>
          </cell>
        </row>
        <row r="625">
          <cell r="B625" t="str">
            <v>Hamilton-Wentworth</v>
          </cell>
        </row>
        <row r="626">
          <cell r="B626" t="str">
            <v>Hastings</v>
          </cell>
        </row>
        <row r="627">
          <cell r="B627" t="str">
            <v>Huron</v>
          </cell>
        </row>
        <row r="628">
          <cell r="B628" t="str">
            <v>Kent</v>
          </cell>
        </row>
        <row r="629">
          <cell r="B629" t="str">
            <v>Lambton</v>
          </cell>
        </row>
        <row r="630">
          <cell r="B630" t="str">
            <v>Lanark</v>
          </cell>
        </row>
        <row r="631">
          <cell r="B631" t="str">
            <v>Leeds &amp; Grenville</v>
          </cell>
        </row>
        <row r="632">
          <cell r="B632" t="str">
            <v>Lennox &amp; Addington</v>
          </cell>
        </row>
        <row r="633">
          <cell r="B633" t="str">
            <v>Manitoulin</v>
          </cell>
        </row>
        <row r="634">
          <cell r="B634" t="str">
            <v>Metropolitan Toronto</v>
          </cell>
        </row>
        <row r="635">
          <cell r="B635" t="str">
            <v>Middlesex</v>
          </cell>
        </row>
        <row r="636">
          <cell r="B636" t="str">
            <v>Muskoka</v>
          </cell>
        </row>
        <row r="637">
          <cell r="B637" t="str">
            <v>Niagara</v>
          </cell>
        </row>
        <row r="638">
          <cell r="B638" t="str">
            <v>Nipissing</v>
          </cell>
        </row>
        <row r="639">
          <cell r="B639" t="str">
            <v>Northumberland</v>
          </cell>
        </row>
        <row r="640">
          <cell r="B640" t="str">
            <v>Ottawa-Carlton</v>
          </cell>
        </row>
        <row r="641">
          <cell r="B641" t="str">
            <v>Oxford</v>
          </cell>
        </row>
        <row r="642">
          <cell r="B642" t="str">
            <v>Parry Sound</v>
          </cell>
        </row>
        <row r="643">
          <cell r="B643" t="str">
            <v>Peel</v>
          </cell>
        </row>
        <row r="644">
          <cell r="B644" t="str">
            <v>Perth</v>
          </cell>
        </row>
        <row r="645">
          <cell r="B645" t="str">
            <v>Peterborough</v>
          </cell>
        </row>
        <row r="646">
          <cell r="B646" t="str">
            <v>Prescott &amp; Russell</v>
          </cell>
        </row>
        <row r="647">
          <cell r="B647" t="str">
            <v>Prince Edward</v>
          </cell>
        </row>
        <row r="648">
          <cell r="B648" t="str">
            <v>Renfrew</v>
          </cell>
        </row>
        <row r="649">
          <cell r="B649" t="str">
            <v>Simcoe</v>
          </cell>
        </row>
        <row r="650">
          <cell r="B650" t="str">
            <v>Stormont Dundas &amp; GL</v>
          </cell>
        </row>
        <row r="651">
          <cell r="B651" t="str">
            <v>Sudbury</v>
          </cell>
        </row>
        <row r="652">
          <cell r="B652" t="str">
            <v>Sudbury Region</v>
          </cell>
        </row>
        <row r="653">
          <cell r="B653" t="str">
            <v>Vickoria</v>
          </cell>
        </row>
        <row r="654">
          <cell r="B654" t="str">
            <v>Waterloo</v>
          </cell>
        </row>
        <row r="655">
          <cell r="B655" t="str">
            <v>Wellington</v>
          </cell>
        </row>
        <row r="656">
          <cell r="B656" t="str">
            <v>York</v>
          </cell>
        </row>
        <row r="657">
          <cell r="B657" t="str">
            <v>All Counties Average</v>
          </cell>
        </row>
        <row r="658">
          <cell r="B658" t="str">
            <v>Adams</v>
          </cell>
        </row>
        <row r="659">
          <cell r="B659" t="str">
            <v>Ashland</v>
          </cell>
        </row>
        <row r="660">
          <cell r="B660" t="str">
            <v>Barron</v>
          </cell>
        </row>
        <row r="661">
          <cell r="B661" t="str">
            <v>Bayfield</v>
          </cell>
        </row>
        <row r="662">
          <cell r="B662" t="str">
            <v>Brown</v>
          </cell>
        </row>
        <row r="663">
          <cell r="B663" t="str">
            <v>Buffalo</v>
          </cell>
        </row>
        <row r="664">
          <cell r="B664" t="str">
            <v>Burnett</v>
          </cell>
        </row>
        <row r="665">
          <cell r="B665" t="str">
            <v>Calumet</v>
          </cell>
        </row>
        <row r="666">
          <cell r="B666" t="str">
            <v>Chippewa</v>
          </cell>
        </row>
        <row r="667">
          <cell r="B667" t="str">
            <v>Clark</v>
          </cell>
        </row>
        <row r="668">
          <cell r="B668" t="str">
            <v>Columbia</v>
          </cell>
        </row>
        <row r="669">
          <cell r="B669" t="str">
            <v>Crawford</v>
          </cell>
        </row>
        <row r="670">
          <cell r="B670" t="str">
            <v>Dane</v>
          </cell>
        </row>
        <row r="671">
          <cell r="B671" t="str">
            <v>Dodge</v>
          </cell>
        </row>
        <row r="672">
          <cell r="B672" t="str">
            <v>Door</v>
          </cell>
        </row>
        <row r="673">
          <cell r="B673" t="str">
            <v>Douglas</v>
          </cell>
        </row>
        <row r="674">
          <cell r="B674" t="str">
            <v>Dunn</v>
          </cell>
        </row>
        <row r="675">
          <cell r="B675" t="str">
            <v>Eau Claire</v>
          </cell>
        </row>
        <row r="676">
          <cell r="B676" t="str">
            <v>Florence</v>
          </cell>
        </row>
        <row r="677">
          <cell r="B677" t="str">
            <v>Fond du Lac</v>
          </cell>
        </row>
        <row r="678">
          <cell r="B678" t="str">
            <v>Forest</v>
          </cell>
        </row>
        <row r="679">
          <cell r="B679" t="str">
            <v>Grant</v>
          </cell>
        </row>
        <row r="680">
          <cell r="B680" t="str">
            <v>Green</v>
          </cell>
        </row>
        <row r="681">
          <cell r="B681" t="str">
            <v>Green Lake</v>
          </cell>
        </row>
        <row r="682">
          <cell r="B682" t="str">
            <v>Iowa</v>
          </cell>
        </row>
        <row r="683">
          <cell r="B683" t="str">
            <v>Iron</v>
          </cell>
        </row>
        <row r="684">
          <cell r="B684" t="str">
            <v>Jackson</v>
          </cell>
        </row>
        <row r="685">
          <cell r="B685" t="str">
            <v>Jefferson</v>
          </cell>
        </row>
        <row r="686">
          <cell r="B686" t="str">
            <v>Juneau</v>
          </cell>
        </row>
        <row r="687">
          <cell r="B687" t="str">
            <v>Kenosha</v>
          </cell>
        </row>
        <row r="688">
          <cell r="B688" t="str">
            <v>Kewaunee</v>
          </cell>
        </row>
        <row r="689">
          <cell r="B689" t="str">
            <v>La Crosse</v>
          </cell>
        </row>
        <row r="690">
          <cell r="B690" t="str">
            <v>Lafayette</v>
          </cell>
        </row>
        <row r="691">
          <cell r="B691" t="str">
            <v>Langlade</v>
          </cell>
        </row>
        <row r="692">
          <cell r="B692" t="str">
            <v>Lincoln</v>
          </cell>
        </row>
        <row r="693">
          <cell r="B693" t="str">
            <v>Manitowoc</v>
          </cell>
        </row>
        <row r="694">
          <cell r="B694" t="str">
            <v>Marathon</v>
          </cell>
        </row>
        <row r="695">
          <cell r="B695" t="str">
            <v>Marinette</v>
          </cell>
        </row>
        <row r="696">
          <cell r="B696" t="str">
            <v>Marquette</v>
          </cell>
        </row>
        <row r="697">
          <cell r="B697" t="str">
            <v>Menominee</v>
          </cell>
        </row>
        <row r="698">
          <cell r="B698" t="str">
            <v>Milwaukee</v>
          </cell>
        </row>
        <row r="699">
          <cell r="B699" t="str">
            <v>Monroe</v>
          </cell>
        </row>
        <row r="700">
          <cell r="B700" t="str">
            <v>Oconto</v>
          </cell>
        </row>
        <row r="701">
          <cell r="B701" t="str">
            <v>Oneida</v>
          </cell>
        </row>
        <row r="702">
          <cell r="B702" t="str">
            <v>Outagamie</v>
          </cell>
        </row>
        <row r="703">
          <cell r="B703" t="str">
            <v>Ozaukee</v>
          </cell>
        </row>
        <row r="704">
          <cell r="B704" t="str">
            <v>Pepin</v>
          </cell>
        </row>
        <row r="705">
          <cell r="B705" t="str">
            <v>Pierce</v>
          </cell>
        </row>
        <row r="706">
          <cell r="B706" t="str">
            <v>Polk</v>
          </cell>
        </row>
        <row r="707">
          <cell r="B707" t="str">
            <v>Portage</v>
          </cell>
        </row>
        <row r="708">
          <cell r="B708" t="str">
            <v>Price</v>
          </cell>
        </row>
        <row r="709">
          <cell r="B709" t="str">
            <v>Racine</v>
          </cell>
        </row>
        <row r="710">
          <cell r="B710" t="str">
            <v>Richland</v>
          </cell>
        </row>
        <row r="711">
          <cell r="B711" t="str">
            <v>Rock</v>
          </cell>
        </row>
        <row r="712">
          <cell r="B712" t="str">
            <v>Rusk</v>
          </cell>
        </row>
        <row r="713">
          <cell r="B713" t="str">
            <v>Sauk</v>
          </cell>
        </row>
        <row r="714">
          <cell r="B714" t="str">
            <v>Sawyer</v>
          </cell>
        </row>
        <row r="715">
          <cell r="B715" t="str">
            <v>Shawano</v>
          </cell>
        </row>
        <row r="716">
          <cell r="B716" t="str">
            <v>Sheboygan</v>
          </cell>
        </row>
        <row r="717">
          <cell r="B717" t="str">
            <v>St Croix</v>
          </cell>
        </row>
        <row r="718">
          <cell r="B718" t="str">
            <v>Taylor</v>
          </cell>
        </row>
        <row r="719">
          <cell r="B719" t="str">
            <v>Trempealeau</v>
          </cell>
        </row>
        <row r="720">
          <cell r="B720" t="str">
            <v>Vernon</v>
          </cell>
        </row>
        <row r="721">
          <cell r="B721" t="str">
            <v>Vilas</v>
          </cell>
        </row>
        <row r="722">
          <cell r="B722" t="str">
            <v>Walworth</v>
          </cell>
        </row>
        <row r="723">
          <cell r="B723" t="str">
            <v>Washburn</v>
          </cell>
        </row>
        <row r="724">
          <cell r="B724" t="str">
            <v>Washington</v>
          </cell>
        </row>
        <row r="725">
          <cell r="B725" t="str">
            <v>Waukesha</v>
          </cell>
        </row>
        <row r="726">
          <cell r="B726" t="str">
            <v>Waupaca</v>
          </cell>
        </row>
        <row r="727">
          <cell r="B727" t="str">
            <v>Waushara</v>
          </cell>
        </row>
        <row r="728">
          <cell r="B728" t="str">
            <v>Winnebago</v>
          </cell>
        </row>
        <row r="729">
          <cell r="B729" t="str">
            <v>Wood</v>
          </cell>
        </row>
      </sheetData>
      <sheetData sheetId="4">
        <row r="59">
          <cell r="B59" t="str">
            <v>Month</v>
          </cell>
          <cell r="C59" t="str">
            <v>50% Buckwheat/50% Sudangrass</v>
          </cell>
          <cell r="D59" t="str">
            <v>Day</v>
          </cell>
        </row>
        <row r="60">
          <cell r="B60" t="str">
            <v>March</v>
          </cell>
          <cell r="C60" t="str">
            <v>60% Oats/40% Radish</v>
          </cell>
          <cell r="D60">
            <v>1</v>
          </cell>
          <cell r="E60" t="str">
            <v>None or Prevented Planting</v>
          </cell>
          <cell r="K60" t="str">
            <v>None</v>
          </cell>
          <cell r="Q60"/>
          <cell r="R60" t="str">
            <v>No</v>
          </cell>
          <cell r="X60" t="str">
            <v>None</v>
          </cell>
          <cell r="AA60" t="str">
            <v>None</v>
          </cell>
          <cell r="AD60" t="str">
            <v>None</v>
          </cell>
        </row>
        <row r="61">
          <cell r="B61" t="str">
            <v>April</v>
          </cell>
          <cell r="C61" t="str">
            <v>50% Oats/50% Pea, Field</v>
          </cell>
          <cell r="D61">
            <v>2</v>
          </cell>
          <cell r="E61" t="str">
            <v>Early Harvest Vegetables</v>
          </cell>
          <cell r="K61" t="str">
            <v>Very Poorly Drained</v>
          </cell>
          <cell r="Q61"/>
          <cell r="R61" t="str">
            <v>Brief (up to 7 days)</v>
          </cell>
          <cell r="X61" t="str">
            <v>Nitrogen Source</v>
          </cell>
          <cell r="AA61"/>
          <cell r="AD61"/>
        </row>
        <row r="62">
          <cell r="B62" t="str">
            <v>May</v>
          </cell>
          <cell r="C62" t="str">
            <v>50% HV/50% WC Rye</v>
          </cell>
          <cell r="D62">
            <v>3</v>
          </cell>
          <cell r="E62" t="str">
            <v>Late Harvest Vegetables</v>
          </cell>
          <cell r="K62" t="str">
            <v>Poorly Drained</v>
          </cell>
          <cell r="R62" t="str">
            <v>Long (7 days+)</v>
          </cell>
          <cell r="X62" t="str">
            <v>Nitrogen Scavenger</v>
          </cell>
          <cell r="AA62"/>
          <cell r="AD62"/>
        </row>
        <row r="63">
          <cell r="B63" t="str">
            <v>June</v>
          </cell>
          <cell r="C63" t="str">
            <v>Vetch, Hairy</v>
          </cell>
          <cell r="D63">
            <v>4</v>
          </cell>
          <cell r="K63" t="str">
            <v>Somewhat Poorly Drained</v>
          </cell>
          <cell r="X63" t="str">
            <v>Soil Builder</v>
          </cell>
          <cell r="AA63"/>
          <cell r="AD63"/>
        </row>
        <row r="64">
          <cell r="B64" t="str">
            <v>July</v>
          </cell>
          <cell r="C64" t="str">
            <v>Sweetclover</v>
          </cell>
          <cell r="D64">
            <v>5</v>
          </cell>
          <cell r="K64" t="str">
            <v>Moderately Well Drained</v>
          </cell>
          <cell r="X64" t="str">
            <v>Plow-layer Compaction Fighter</v>
          </cell>
          <cell r="AA64"/>
          <cell r="AD64"/>
        </row>
        <row r="65">
          <cell r="B65" t="str">
            <v>August</v>
          </cell>
          <cell r="C65" t="str">
            <v>Sunn Hemp</v>
          </cell>
          <cell r="D65">
            <v>6</v>
          </cell>
          <cell r="K65" t="str">
            <v>Well Drained</v>
          </cell>
          <cell r="X65" t="str">
            <v>Topsoil Compaction Fighter</v>
          </cell>
          <cell r="AA65"/>
          <cell r="AD65"/>
        </row>
        <row r="66">
          <cell r="B66" t="str">
            <v>September</v>
          </cell>
          <cell r="C66" t="str">
            <v>Soybeans</v>
          </cell>
          <cell r="D66">
            <v>7</v>
          </cell>
          <cell r="K66" t="str">
            <v>Excessively Drained</v>
          </cell>
          <cell r="X66" t="str">
            <v>Soil Erosion Fighter</v>
          </cell>
          <cell r="AA66"/>
          <cell r="AD66"/>
        </row>
        <row r="67">
          <cell r="B67" t="str">
            <v>October</v>
          </cell>
          <cell r="C67" t="str">
            <v>Pea, Winter</v>
          </cell>
          <cell r="D67">
            <v>8</v>
          </cell>
          <cell r="K67" t="str">
            <v>Muck - Saturated</v>
          </cell>
          <cell r="X67" t="str">
            <v>Wind Erosion Fighter</v>
          </cell>
          <cell r="AA67"/>
          <cell r="AD67"/>
        </row>
        <row r="68">
          <cell r="B68" t="str">
            <v>November</v>
          </cell>
          <cell r="C68" t="str">
            <v>Pea, Field</v>
          </cell>
          <cell r="D68">
            <v>9</v>
          </cell>
          <cell r="K68" t="str">
            <v>Muck - Well Drained</v>
          </cell>
          <cell r="X68" t="str">
            <v>Weed Fighter</v>
          </cell>
          <cell r="AA68"/>
          <cell r="AD68"/>
        </row>
        <row r="69">
          <cell r="B69" t="str">
            <v>December</v>
          </cell>
          <cell r="C69" t="str">
            <v>Cowpea</v>
          </cell>
          <cell r="D69">
            <v>10</v>
          </cell>
          <cell r="X69" t="str">
            <v>Disease Suppressor</v>
          </cell>
          <cell r="AA69"/>
          <cell r="AD69"/>
        </row>
        <row r="70">
          <cell r="C70" t="str">
            <v>Clover, White/Dutch/Ladino</v>
          </cell>
          <cell r="D70">
            <v>11</v>
          </cell>
          <cell r="X70" t="str">
            <v>Nematode Suppressor</v>
          </cell>
          <cell r="AA70"/>
          <cell r="AD70"/>
        </row>
        <row r="71">
          <cell r="C71" t="str">
            <v>Clover, Red</v>
          </cell>
          <cell r="D71">
            <v>12</v>
          </cell>
          <cell r="X71" t="str">
            <v>Quick Growth</v>
          </cell>
          <cell r="AA71"/>
          <cell r="AD71"/>
        </row>
        <row r="72">
          <cell r="C72" t="str">
            <v>Clover, Crimson</v>
          </cell>
          <cell r="D72">
            <v>13</v>
          </cell>
          <cell r="X72" t="str">
            <v>Lasting Residue</v>
          </cell>
          <cell r="AA72"/>
          <cell r="AD72"/>
        </row>
        <row r="73">
          <cell r="C73" t="str">
            <v>Clover, Berseem</v>
          </cell>
          <cell r="D73">
            <v>14</v>
          </cell>
          <cell r="X73" t="str">
            <v>Quick Breakdown</v>
          </cell>
          <cell r="AA73"/>
          <cell r="AD73"/>
        </row>
        <row r="74">
          <cell r="C74" t="str">
            <v>Turnip, Forage type</v>
          </cell>
          <cell r="D74">
            <v>15</v>
          </cell>
          <cell r="X74" t="str">
            <v>Attracts Beneficials</v>
          </cell>
          <cell r="AA74"/>
          <cell r="AD74"/>
        </row>
        <row r="75">
          <cell r="C75" t="str">
            <v>Rapeseed</v>
          </cell>
          <cell r="D75">
            <v>16</v>
          </cell>
          <cell r="X75" t="str">
            <v>Nurse Crop</v>
          </cell>
          <cell r="AA75"/>
          <cell r="AD75"/>
        </row>
        <row r="76">
          <cell r="C76" t="str">
            <v>Radish (diakon type)</v>
          </cell>
          <cell r="D76">
            <v>17</v>
          </cell>
          <cell r="X76" t="str">
            <v>Forage Value</v>
          </cell>
          <cell r="AA76"/>
          <cell r="AD76"/>
        </row>
        <row r="77">
          <cell r="C77" t="str">
            <v>Mustards</v>
          </cell>
          <cell r="D77">
            <v>18</v>
          </cell>
          <cell r="X77" t="str">
            <v>Seed/Grain Value</v>
          </cell>
          <cell r="AA77"/>
          <cell r="AD77"/>
        </row>
        <row r="78">
          <cell r="C78" t="str">
            <v>Kale</v>
          </cell>
          <cell r="D78">
            <v>19</v>
          </cell>
        </row>
        <row r="79">
          <cell r="C79" t="str">
            <v>Wheat, Winter</v>
          </cell>
          <cell r="D79">
            <v>20</v>
          </cell>
        </row>
        <row r="80">
          <cell r="C80" t="str">
            <v>Triticale, Winter</v>
          </cell>
          <cell r="D80">
            <v>21</v>
          </cell>
        </row>
        <row r="81">
          <cell r="C81" t="str">
            <v>Teff</v>
          </cell>
          <cell r="D81">
            <v>22</v>
          </cell>
        </row>
        <row r="82">
          <cell r="C82" t="str">
            <v>Sunflower</v>
          </cell>
          <cell r="D82">
            <v>23</v>
          </cell>
        </row>
        <row r="83">
          <cell r="C83" t="str">
            <v>Sudangrass</v>
          </cell>
          <cell r="D83">
            <v>24</v>
          </cell>
        </row>
        <row r="84">
          <cell r="C84" t="str">
            <v>Sorghum-sudangrass</v>
          </cell>
          <cell r="D84">
            <v>25</v>
          </cell>
        </row>
        <row r="85">
          <cell r="C85" t="str">
            <v>Rye, Winter Cereal</v>
          </cell>
          <cell r="D85">
            <v>26</v>
          </cell>
        </row>
        <row r="86">
          <cell r="C86" t="str">
            <v>Ryegrass, Annual</v>
          </cell>
          <cell r="D86">
            <v>27</v>
          </cell>
        </row>
        <row r="87">
          <cell r="C87" t="str">
            <v>Oats</v>
          </cell>
          <cell r="D87">
            <v>28</v>
          </cell>
        </row>
        <row r="88">
          <cell r="D88">
            <v>29</v>
          </cell>
        </row>
        <row r="89">
          <cell r="D89">
            <v>30</v>
          </cell>
        </row>
        <row r="90">
          <cell r="D90">
            <v>31</v>
          </cell>
        </row>
      </sheetData>
      <sheetData sheetId="5">
        <row r="2">
          <cell r="A2" t="str">
            <v>None</v>
          </cell>
        </row>
        <row r="3">
          <cell r="A3" t="str">
            <v>Michigan</v>
          </cell>
        </row>
        <row r="4">
          <cell r="A4" t="str">
            <v>Indiana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arm Inventory"/>
      <sheetName val="Mulching - Planning Tool"/>
      <sheetName val="CC - Indiana Cover Crop Table"/>
      <sheetName val="CC - Create a Mix"/>
      <sheetName val="CC- Seed Quantity and Cost"/>
      <sheetName val="CC - Seeding Windows"/>
      <sheetName val="CC - Secondary Species"/>
      <sheetName val="NM - Soil Test Records"/>
      <sheetName val="NM - Instructions"/>
      <sheetName val="NM - Nutrient Calculator"/>
      <sheetName val="NM - Amendment Data"/>
      <sheetName val="NM - Compost Calculator (OLD)"/>
      <sheetName val="NM - Compost Calculator"/>
      <sheetName val="Soil Carbon Amendment"/>
    </sheetNames>
    <sheetDataSet>
      <sheetData sheetId="0"/>
      <sheetData sheetId="1"/>
      <sheetData sheetId="2">
        <row r="15">
          <cell r="V15" t="str">
            <v>Compost*</v>
          </cell>
          <cell r="W15">
            <v>100</v>
          </cell>
          <cell r="X15">
            <v>1</v>
          </cell>
          <cell r="Y15">
            <v>0.31</v>
          </cell>
          <cell r="Z15" t="str">
            <v>cu yards</v>
          </cell>
        </row>
        <row r="16">
          <cell r="V16" t="str">
            <v>Composted leaf mulch*</v>
          </cell>
          <cell r="W16">
            <v>100</v>
          </cell>
          <cell r="X16">
            <v>1</v>
          </cell>
          <cell r="Y16">
            <v>8.33</v>
          </cell>
          <cell r="Z16" t="str">
            <v>cu feet</v>
          </cell>
        </row>
        <row r="17">
          <cell r="V17" t="str">
            <v>Grass clippings</v>
          </cell>
          <cell r="W17">
            <v>100</v>
          </cell>
          <cell r="X17">
            <v>1</v>
          </cell>
          <cell r="Y17">
            <v>0.31</v>
          </cell>
          <cell r="Z17" t="str">
            <v>cu yards</v>
          </cell>
        </row>
        <row r="18">
          <cell r="V18" t="str">
            <v>Hay (round bales)</v>
          </cell>
          <cell r="W18">
            <v>4800</v>
          </cell>
          <cell r="X18">
            <v>1</v>
          </cell>
          <cell r="Y18">
            <v>1</v>
          </cell>
          <cell r="Z18" t="str">
            <v>bales</v>
          </cell>
          <cell r="AA18">
            <v>1000</v>
          </cell>
        </row>
        <row r="19">
          <cell r="V19" t="str">
            <v>Hay (square bales)</v>
          </cell>
          <cell r="W19">
            <v>240</v>
          </cell>
          <cell r="X19">
            <v>1</v>
          </cell>
          <cell r="Y19">
            <v>1</v>
          </cell>
          <cell r="Z19" t="str">
            <v>bales</v>
          </cell>
          <cell r="AA19">
            <v>50</v>
          </cell>
        </row>
        <row r="20">
          <cell r="V20" t="str">
            <v>Landscape fabric</v>
          </cell>
          <cell r="Z20" t="str">
            <v>linear feet</v>
          </cell>
        </row>
        <row r="21">
          <cell r="V21" t="str">
            <v>Newspaper</v>
          </cell>
          <cell r="Z21" t="str">
            <v>linear feet</v>
          </cell>
        </row>
        <row r="22">
          <cell r="V22" t="str">
            <v>Plastic mulch</v>
          </cell>
          <cell r="Z22" t="str">
            <v>linear feet</v>
          </cell>
        </row>
        <row r="23">
          <cell r="V23" t="str">
            <v>Sawdust</v>
          </cell>
          <cell r="W23">
            <v>100</v>
          </cell>
          <cell r="X23">
            <v>1</v>
          </cell>
          <cell r="Y23">
            <v>0.31</v>
          </cell>
          <cell r="Z23" t="str">
            <v>cu yards</v>
          </cell>
        </row>
        <row r="24">
          <cell r="V24" t="str">
            <v xml:space="preserve">Straw (round bales) </v>
          </cell>
          <cell r="W24">
            <v>2000</v>
          </cell>
          <cell r="X24">
            <v>1</v>
          </cell>
          <cell r="Y24">
            <v>1</v>
          </cell>
          <cell r="Z24" t="str">
            <v>bales</v>
          </cell>
          <cell r="AA24">
            <v>1000</v>
          </cell>
        </row>
        <row r="25">
          <cell r="V25" t="str">
            <v xml:space="preserve">Straw (square bales) </v>
          </cell>
          <cell r="W25">
            <v>100</v>
          </cell>
          <cell r="X25">
            <v>1</v>
          </cell>
          <cell r="Y25">
            <v>1</v>
          </cell>
          <cell r="Z25" t="str">
            <v>bales</v>
          </cell>
          <cell r="AA25">
            <v>50</v>
          </cell>
        </row>
        <row r="26">
          <cell r="V26" t="str">
            <v xml:space="preserve">Woodchips </v>
          </cell>
          <cell r="W26">
            <v>100</v>
          </cell>
          <cell r="X26">
            <v>1</v>
          </cell>
          <cell r="Y26">
            <v>0.31</v>
          </cell>
          <cell r="Z26" t="str">
            <v>cu yards</v>
          </cell>
        </row>
      </sheetData>
      <sheetData sheetId="3">
        <row r="5">
          <cell r="A5" t="str">
            <v xml:space="preserve">  Barley</v>
          </cell>
          <cell r="B5" t="str">
            <v>Grass</v>
          </cell>
          <cell r="C5" t="str">
            <v>Winter Annual</v>
          </cell>
          <cell r="D5" t="str">
            <v>Expected</v>
          </cell>
          <cell r="F5" t="str">
            <v>•</v>
          </cell>
          <cell r="G5" t="str">
            <v>•</v>
          </cell>
          <cell r="H5" t="str">
            <v>•</v>
          </cell>
          <cell r="I5" t="str">
            <v>•</v>
          </cell>
          <cell r="J5" t="str">
            <v>Medium-Tall</v>
          </cell>
          <cell r="K5" t="str">
            <v>30:1</v>
          </cell>
          <cell r="L5" t="str">
            <v xml:space="preserve">  Barley</v>
          </cell>
          <cell r="M5" t="str">
            <v>Grass</v>
          </cell>
          <cell r="N5" t="str">
            <v>35F</v>
          </cell>
          <cell r="O5" t="str">
            <v>¾-1½</v>
          </cell>
          <cell r="P5" t="str">
            <v>+</v>
          </cell>
          <cell r="Q5">
            <v>1.5</v>
          </cell>
          <cell r="R5">
            <v>3</v>
          </cell>
          <cell r="S5">
            <v>6.1</v>
          </cell>
          <cell r="U5" t="str">
            <v>Rates are based on the broadcast seeding method and provided in ounces (weight) per 100 square feet. Normal rate is based on a single species 100% canopy cover in optimum/average conditions. Low rate is half and high rate is double the normal rate.</v>
          </cell>
        </row>
        <row r="6">
          <cell r="A6" t="str">
            <v xml:space="preserve">  Buckwheat</v>
          </cell>
          <cell r="B6" t="str">
            <v>Nonlegume Forb</v>
          </cell>
          <cell r="C6" t="str">
            <v>Summer Annual</v>
          </cell>
          <cell r="D6" t="str">
            <v>Never</v>
          </cell>
          <cell r="E6" t="str">
            <v>•</v>
          </cell>
          <cell r="F6" t="str">
            <v>•</v>
          </cell>
          <cell r="G6" t="str">
            <v>•</v>
          </cell>
          <cell r="I6" t="str">
            <v>•</v>
          </cell>
          <cell r="J6" t="str">
            <v>Medium</v>
          </cell>
          <cell r="K6" t="str">
            <v>20:1</v>
          </cell>
          <cell r="L6" t="str">
            <v xml:space="preserve">  Buckwheat</v>
          </cell>
          <cell r="M6" t="str">
            <v>Nonlegume Forb</v>
          </cell>
          <cell r="N6" t="str">
            <v>50F</v>
          </cell>
          <cell r="O6" t="str">
            <v>½-1</v>
          </cell>
          <cell r="P6" t="str">
            <v>-</v>
          </cell>
          <cell r="Q6">
            <v>0.5</v>
          </cell>
          <cell r="R6">
            <v>1</v>
          </cell>
          <cell r="S6">
            <v>2</v>
          </cell>
        </row>
        <row r="7">
          <cell r="A7" t="str">
            <v xml:space="preserve">  Clover, White/Ladino</v>
          </cell>
          <cell r="B7" t="str">
            <v>Legume</v>
          </cell>
          <cell r="C7" t="str">
            <v>Short-Lived Perennial</v>
          </cell>
          <cell r="D7" t="str">
            <v>Expected</v>
          </cell>
          <cell r="F7" t="str">
            <v>•</v>
          </cell>
          <cell r="I7" t="str">
            <v>•</v>
          </cell>
          <cell r="J7" t="str">
            <v>Short</v>
          </cell>
          <cell r="K7" t="str">
            <v>15:1</v>
          </cell>
          <cell r="L7" t="str">
            <v xml:space="preserve">  Clover, White/Ladino</v>
          </cell>
          <cell r="M7" t="str">
            <v>Legume</v>
          </cell>
          <cell r="N7" t="str">
            <v>42F</v>
          </cell>
          <cell r="O7" t="str">
            <v>¼-½</v>
          </cell>
          <cell r="P7" t="str">
            <v>+</v>
          </cell>
          <cell r="Q7">
            <v>0.8</v>
          </cell>
          <cell r="R7">
            <v>1.5</v>
          </cell>
          <cell r="S7">
            <v>3</v>
          </cell>
        </row>
        <row r="8">
          <cell r="A8" t="str">
            <v xml:space="preserve">  Clover, Balansa</v>
          </cell>
          <cell r="B8" t="str">
            <v>Legume</v>
          </cell>
          <cell r="C8" t="str">
            <v>Cool Season Annual</v>
          </cell>
          <cell r="D8" t="str">
            <v>Expected</v>
          </cell>
          <cell r="F8" t="str">
            <v>•</v>
          </cell>
          <cell r="G8" t="str">
            <v>?</v>
          </cell>
          <cell r="H8" t="str">
            <v>?</v>
          </cell>
          <cell r="I8" t="str">
            <v>•</v>
          </cell>
          <cell r="J8" t="str">
            <v>Short</v>
          </cell>
          <cell r="K8" t="str">
            <v>15:1</v>
          </cell>
          <cell r="L8" t="str">
            <v xml:space="preserve">  Clover, Balansa</v>
          </cell>
          <cell r="M8" t="str">
            <v>Legume</v>
          </cell>
          <cell r="N8" t="str">
            <v>42F</v>
          </cell>
          <cell r="O8" t="str">
            <v>¼-½</v>
          </cell>
          <cell r="P8" t="str">
            <v>+</v>
          </cell>
          <cell r="Q8">
            <v>0.1</v>
          </cell>
          <cell r="R8">
            <v>0.1</v>
          </cell>
          <cell r="S8">
            <v>0.3</v>
          </cell>
        </row>
        <row r="9">
          <cell r="A9" t="str">
            <v xml:space="preserve">  Clover, Berseem</v>
          </cell>
          <cell r="B9" t="str">
            <v>Legume</v>
          </cell>
          <cell r="C9" t="str">
            <v>Summer Annual</v>
          </cell>
          <cell r="D9" t="str">
            <v>Never</v>
          </cell>
          <cell r="E9" t="str">
            <v>•</v>
          </cell>
          <cell r="F9" t="str">
            <v>•</v>
          </cell>
          <cell r="I9" t="str">
            <v>•</v>
          </cell>
          <cell r="J9" t="str">
            <v>Short</v>
          </cell>
          <cell r="K9" t="str">
            <v>15:1</v>
          </cell>
          <cell r="L9" t="str">
            <v xml:space="preserve">  Clover, Berseem</v>
          </cell>
          <cell r="M9" t="str">
            <v>Legume</v>
          </cell>
          <cell r="N9" t="str">
            <v>42F</v>
          </cell>
          <cell r="O9" t="str">
            <v>¼-½</v>
          </cell>
          <cell r="P9" t="str">
            <v>+</v>
          </cell>
          <cell r="Q9">
            <v>0.2</v>
          </cell>
          <cell r="R9">
            <v>0.5</v>
          </cell>
          <cell r="S9">
            <v>1</v>
          </cell>
        </row>
        <row r="10">
          <cell r="A10" t="str">
            <v xml:space="preserve">  Clover, Crimson</v>
          </cell>
          <cell r="B10" t="str">
            <v>Legume</v>
          </cell>
          <cell r="C10" t="str">
            <v>Winter Annual</v>
          </cell>
          <cell r="D10" t="str">
            <v>Expected</v>
          </cell>
          <cell r="F10" t="str">
            <v>•</v>
          </cell>
          <cell r="I10" t="str">
            <v>•</v>
          </cell>
          <cell r="J10" t="str">
            <v>Short</v>
          </cell>
          <cell r="K10" t="str">
            <v>15:1</v>
          </cell>
          <cell r="L10" t="str">
            <v xml:space="preserve">  Clover, Crimson</v>
          </cell>
          <cell r="M10" t="str">
            <v>Legume</v>
          </cell>
          <cell r="N10" t="str">
            <v>42F</v>
          </cell>
          <cell r="O10" t="str">
            <v>¼-½</v>
          </cell>
          <cell r="P10" t="str">
            <v>+</v>
          </cell>
          <cell r="Q10">
            <v>0.2</v>
          </cell>
          <cell r="R10">
            <v>0.4</v>
          </cell>
          <cell r="S10">
            <v>0.9</v>
          </cell>
          <cell r="U10" t="str">
            <v xml:space="preserve">• Increase rates if using a seeding method that is </v>
          </cell>
        </row>
        <row r="11">
          <cell r="A11" t="str">
            <v xml:space="preserve">  Clover, Red</v>
          </cell>
          <cell r="B11" t="str">
            <v>Legume</v>
          </cell>
          <cell r="C11" t="str">
            <v>Short-Lived Perennial</v>
          </cell>
          <cell r="D11" t="str">
            <v>Expected</v>
          </cell>
          <cell r="F11" t="str">
            <v>•</v>
          </cell>
          <cell r="I11" t="str">
            <v>•</v>
          </cell>
          <cell r="J11" t="str">
            <v>Short</v>
          </cell>
          <cell r="K11" t="str">
            <v>15:1</v>
          </cell>
          <cell r="L11" t="str">
            <v xml:space="preserve">  Clover, Red</v>
          </cell>
          <cell r="M11" t="str">
            <v>Legume</v>
          </cell>
          <cell r="N11" t="str">
            <v>41F</v>
          </cell>
          <cell r="O11" t="str">
            <v>¼-½</v>
          </cell>
          <cell r="P11" t="str">
            <v>+</v>
          </cell>
          <cell r="Q11">
            <v>0.1</v>
          </cell>
          <cell r="R11">
            <v>0.2</v>
          </cell>
          <cell r="S11">
            <v>0.5</v>
          </cell>
          <cell r="U11" t="str">
            <v>less assured of good seed to soil contact.</v>
          </cell>
        </row>
        <row r="12">
          <cell r="A12" t="str">
            <v xml:space="preserve">  Flax</v>
          </cell>
          <cell r="B12" t="str">
            <v>Nonlegume Forb</v>
          </cell>
          <cell r="C12" t="str">
            <v>Summer Annual</v>
          </cell>
          <cell r="D12" t="str">
            <v>Short</v>
          </cell>
          <cell r="E12" t="str">
            <v>?</v>
          </cell>
          <cell r="F12" t="str">
            <v>•</v>
          </cell>
          <cell r="G12" t="str">
            <v>?</v>
          </cell>
          <cell r="H12" t="str">
            <v>?</v>
          </cell>
          <cell r="I12" t="str">
            <v>•</v>
          </cell>
          <cell r="J12" t="str">
            <v>Short</v>
          </cell>
          <cell r="K12" t="str">
            <v>19:1</v>
          </cell>
          <cell r="L12" t="str">
            <v xml:space="preserve">  Flax</v>
          </cell>
          <cell r="M12" t="str">
            <v>Nonlegume Forb</v>
          </cell>
          <cell r="N12" t="str">
            <v>?</v>
          </cell>
          <cell r="O12" t="str">
            <v>?</v>
          </cell>
          <cell r="P12" t="str">
            <v>?</v>
          </cell>
          <cell r="Q12">
            <v>0.2</v>
          </cell>
          <cell r="R12">
            <v>0.3</v>
          </cell>
          <cell r="S12">
            <v>0.7</v>
          </cell>
          <cell r="U12" t="str">
            <v xml:space="preserve">• Increase rates if a primary purpose is weed </v>
          </cell>
        </row>
        <row r="13">
          <cell r="A13" t="str">
            <v xml:space="preserve">  Hemp, Sunn</v>
          </cell>
          <cell r="B13" t="str">
            <v>Legume</v>
          </cell>
          <cell r="C13" t="str">
            <v>Summer Annual</v>
          </cell>
          <cell r="D13" t="str">
            <v>Never</v>
          </cell>
          <cell r="E13" t="str">
            <v>•</v>
          </cell>
          <cell r="F13" t="str">
            <v>•</v>
          </cell>
          <cell r="G13" t="str">
            <v>•</v>
          </cell>
          <cell r="H13" t="str">
            <v>?</v>
          </cell>
          <cell r="I13" t="str">
            <v>•</v>
          </cell>
          <cell r="J13" t="str">
            <v>Tall</v>
          </cell>
          <cell r="K13" t="str">
            <v>20:1</v>
          </cell>
          <cell r="L13" t="str">
            <v xml:space="preserve">  Hemp, Sunn</v>
          </cell>
          <cell r="M13" t="str">
            <v>Legume</v>
          </cell>
          <cell r="N13" t="str">
            <v>68F</v>
          </cell>
          <cell r="O13" t="str">
            <v>½-1½</v>
          </cell>
          <cell r="P13" t="str">
            <v>-</v>
          </cell>
          <cell r="Q13">
            <v>0.9</v>
          </cell>
          <cell r="R13">
            <v>1.8</v>
          </cell>
          <cell r="S13">
            <v>3.7</v>
          </cell>
          <cell r="U13" t="str">
            <v>control.</v>
          </cell>
        </row>
        <row r="14">
          <cell r="A14" t="str">
            <v xml:space="preserve">  Kale</v>
          </cell>
          <cell r="B14" t="str">
            <v>Brassica</v>
          </cell>
          <cell r="C14" t="str">
            <v>Cool Season Annual</v>
          </cell>
          <cell r="D14" t="str">
            <v>Seldom or Expected1</v>
          </cell>
          <cell r="F14" t="str">
            <v>•</v>
          </cell>
          <cell r="I14" t="str">
            <v>•</v>
          </cell>
          <cell r="J14" t="str">
            <v>Medium</v>
          </cell>
          <cell r="K14" t="str">
            <v>19:1</v>
          </cell>
          <cell r="L14" t="str">
            <v xml:space="preserve">  Kale</v>
          </cell>
          <cell r="M14" t="str">
            <v>Brassica</v>
          </cell>
          <cell r="N14" t="str">
            <v>40F</v>
          </cell>
          <cell r="O14" t="str">
            <v>¼-½</v>
          </cell>
          <cell r="P14" t="str">
            <v>-</v>
          </cell>
          <cell r="Q14">
            <v>0.1</v>
          </cell>
          <cell r="R14">
            <v>0.1</v>
          </cell>
          <cell r="S14">
            <v>0.3</v>
          </cell>
          <cell r="U14" t="str">
            <v xml:space="preserve">• Increase rates as you reach the end of the </v>
          </cell>
        </row>
        <row r="15">
          <cell r="A15" t="str">
            <v xml:space="preserve">  Millet, Japanese</v>
          </cell>
          <cell r="B15" t="str">
            <v>Grass</v>
          </cell>
          <cell r="C15" t="str">
            <v>Summer Annual</v>
          </cell>
          <cell r="D15" t="str">
            <v>Never</v>
          </cell>
          <cell r="E15" t="str">
            <v>•</v>
          </cell>
          <cell r="F15" t="str">
            <v>•</v>
          </cell>
          <cell r="I15" t="str">
            <v>•</v>
          </cell>
          <cell r="J15" t="str">
            <v>Tall</v>
          </cell>
          <cell r="K15" t="str">
            <v>48:1</v>
          </cell>
          <cell r="L15" t="str">
            <v xml:space="preserve">  Millet, Japanese</v>
          </cell>
          <cell r="M15" t="str">
            <v>Grass</v>
          </cell>
          <cell r="N15" t="str">
            <v>65F</v>
          </cell>
          <cell r="O15" t="str">
            <v>½-¾</v>
          </cell>
          <cell r="P15" t="str">
            <v>-</v>
          </cell>
          <cell r="Q15">
            <v>0.1</v>
          </cell>
          <cell r="R15">
            <v>0.1</v>
          </cell>
          <cell r="S15">
            <v>0.1</v>
          </cell>
          <cell r="U15" t="str">
            <v>optimum seeding window.</v>
          </cell>
        </row>
        <row r="16">
          <cell r="A16" t="str">
            <v xml:space="preserve">  Millet, Pearl</v>
          </cell>
          <cell r="B16" t="str">
            <v>Grass</v>
          </cell>
          <cell r="C16" t="str">
            <v>Summer Annual</v>
          </cell>
          <cell r="D16" t="str">
            <v>Never</v>
          </cell>
          <cell r="E16" t="str">
            <v>•</v>
          </cell>
          <cell r="F16" t="str">
            <v>•</v>
          </cell>
          <cell r="I16" t="str">
            <v>•</v>
          </cell>
          <cell r="J16" t="str">
            <v>Tall</v>
          </cell>
          <cell r="K16" t="str">
            <v>48:1</v>
          </cell>
          <cell r="L16" t="str">
            <v xml:space="preserve">  Millet, Pearl</v>
          </cell>
          <cell r="M16" t="str">
            <v>Grass</v>
          </cell>
          <cell r="N16" t="str">
            <v>65F</v>
          </cell>
          <cell r="O16" t="str">
            <v>½-1</v>
          </cell>
          <cell r="P16" t="str">
            <v>-</v>
          </cell>
          <cell r="Q16">
            <v>0.1</v>
          </cell>
          <cell r="R16">
            <v>0.1</v>
          </cell>
          <cell r="S16">
            <v>0.2</v>
          </cell>
          <cell r="U16" t="str">
            <v xml:space="preserve">• Increase rates as you move north due to fewer </v>
          </cell>
        </row>
        <row r="17">
          <cell r="A17" t="str">
            <v xml:space="preserve">  Oats</v>
          </cell>
          <cell r="B17" t="str">
            <v>Grass</v>
          </cell>
          <cell r="C17" t="str">
            <v>Cool Season Annual</v>
          </cell>
          <cell r="D17" t="str">
            <v>Seldom</v>
          </cell>
          <cell r="E17" t="str">
            <v>•</v>
          </cell>
          <cell r="F17" t="str">
            <v>•</v>
          </cell>
          <cell r="G17" t="str">
            <v>•</v>
          </cell>
          <cell r="I17" t="str">
            <v>•</v>
          </cell>
          <cell r="J17" t="str">
            <v>Medium-Tall</v>
          </cell>
          <cell r="K17" t="str">
            <v>30:1</v>
          </cell>
          <cell r="L17" t="str">
            <v xml:space="preserve">  Oats</v>
          </cell>
          <cell r="M17" t="str">
            <v>Grass</v>
          </cell>
          <cell r="N17" t="str">
            <v>38F</v>
          </cell>
          <cell r="O17" t="str">
            <v>½-1</v>
          </cell>
          <cell r="P17" t="str">
            <v>+</v>
          </cell>
          <cell r="Q17">
            <v>1.2</v>
          </cell>
          <cell r="R17">
            <v>2.2999999999999998</v>
          </cell>
          <cell r="S17">
            <v>4.7</v>
          </cell>
          <cell r="U17" t="str">
            <v>days to achieve desired biomass.</v>
          </cell>
        </row>
        <row r="18">
          <cell r="A18" t="str">
            <v xml:space="preserve">  Pea, Field</v>
          </cell>
          <cell r="B18" t="str">
            <v>Legume</v>
          </cell>
          <cell r="C18" t="str">
            <v>Winter Annual</v>
          </cell>
          <cell r="D18" t="str">
            <v>Rarely</v>
          </cell>
          <cell r="E18" t="str">
            <v>•</v>
          </cell>
          <cell r="F18" t="str">
            <v>•</v>
          </cell>
          <cell r="G18" t="str">
            <v>•</v>
          </cell>
          <cell r="I18" t="str">
            <v>•</v>
          </cell>
          <cell r="J18" t="str">
            <v>Medium-Tall</v>
          </cell>
          <cell r="K18" t="str">
            <v>25:1</v>
          </cell>
          <cell r="L18" t="str">
            <v xml:space="preserve">  Pea, Field</v>
          </cell>
          <cell r="M18" t="str">
            <v>Legume</v>
          </cell>
          <cell r="N18" t="str">
            <v>41F</v>
          </cell>
          <cell r="O18" t="str">
            <v>1-1½</v>
          </cell>
          <cell r="P18" t="str">
            <v>-</v>
          </cell>
          <cell r="Q18">
            <v>1.1000000000000001</v>
          </cell>
          <cell r="R18">
            <v>2.2000000000000002</v>
          </cell>
          <cell r="S18">
            <v>4.4000000000000004</v>
          </cell>
          <cell r="U18" t="str">
            <v>• Increase rates if you plan to terminate a cover</v>
          </cell>
        </row>
        <row r="19">
          <cell r="A19" t="str">
            <v xml:space="preserve">  Pea, Winter</v>
          </cell>
          <cell r="B19" t="str">
            <v>Legume</v>
          </cell>
          <cell r="C19" t="str">
            <v>Winter Annual</v>
          </cell>
          <cell r="D19" t="str">
            <v>Seldom</v>
          </cell>
          <cell r="F19" t="str">
            <v>•</v>
          </cell>
          <cell r="G19" t="str">
            <v>•</v>
          </cell>
          <cell r="I19" t="str">
            <v>•</v>
          </cell>
          <cell r="J19" t="str">
            <v>Medium-Tall</v>
          </cell>
          <cell r="K19" t="str">
            <v>25:1</v>
          </cell>
          <cell r="L19" t="str">
            <v xml:space="preserve">  Pea, Winter</v>
          </cell>
          <cell r="M19" t="str">
            <v>Legume</v>
          </cell>
          <cell r="N19" t="str">
            <v>41F</v>
          </cell>
          <cell r="O19" t="str">
            <v>1-1½</v>
          </cell>
          <cell r="P19" t="str">
            <v>-</v>
          </cell>
          <cell r="Q19">
            <v>1.1000000000000001</v>
          </cell>
          <cell r="R19">
            <v>2.2000000000000002</v>
          </cell>
          <cell r="S19">
            <v>4.4000000000000004</v>
          </cell>
          <cell r="U19" t="str">
            <v>crop earlier than maturity.</v>
          </cell>
        </row>
        <row r="20">
          <cell r="A20" t="str">
            <v xml:space="preserve">  Pea, Cow</v>
          </cell>
          <cell r="B20" t="str">
            <v>Legume</v>
          </cell>
          <cell r="C20" t="str">
            <v>Summer Annual</v>
          </cell>
          <cell r="D20" t="str">
            <v>Never</v>
          </cell>
          <cell r="E20" t="str">
            <v>•</v>
          </cell>
          <cell r="F20" t="str">
            <v>•</v>
          </cell>
          <cell r="G20" t="str">
            <v>•</v>
          </cell>
          <cell r="I20" t="str">
            <v>•</v>
          </cell>
          <cell r="J20" t="str">
            <v>Medium-Tall</v>
          </cell>
          <cell r="K20" t="str">
            <v>20:1</v>
          </cell>
          <cell r="L20" t="str">
            <v xml:space="preserve">  Pea, Cow</v>
          </cell>
          <cell r="M20" t="str">
            <v>Legume</v>
          </cell>
          <cell r="N20" t="str">
            <v>58F</v>
          </cell>
          <cell r="O20" t="str">
            <v>1-1½</v>
          </cell>
          <cell r="P20" t="str">
            <v>-</v>
          </cell>
          <cell r="Q20">
            <v>0.9</v>
          </cell>
          <cell r="R20">
            <v>1.8</v>
          </cell>
          <cell r="S20">
            <v>3.5</v>
          </cell>
          <cell r="U20" t="str">
            <v>• Decrease rates as you increase soil fertility.</v>
          </cell>
        </row>
        <row r="21">
          <cell r="A21" t="str">
            <v xml:space="preserve">  Phacelia</v>
          </cell>
          <cell r="B21" t="str">
            <v>Nonlegume Forb</v>
          </cell>
          <cell r="C21" t="str">
            <v>Cool Season Annual</v>
          </cell>
          <cell r="D21" t="str">
            <v>Seldom</v>
          </cell>
          <cell r="E21" t="str">
            <v>•</v>
          </cell>
          <cell r="F21" t="str">
            <v>•</v>
          </cell>
          <cell r="G21" t="str">
            <v>?</v>
          </cell>
          <cell r="H21" t="str">
            <v>?</v>
          </cell>
          <cell r="I21" t="str">
            <v>•</v>
          </cell>
          <cell r="J21" t="str">
            <v>Medium</v>
          </cell>
          <cell r="K21" t="str">
            <v>25:1</v>
          </cell>
          <cell r="L21" t="str">
            <v xml:space="preserve">  Phacelia</v>
          </cell>
          <cell r="M21" t="str">
            <v>Nonlegume Forb</v>
          </cell>
          <cell r="N21" t="str">
            <v>37F</v>
          </cell>
          <cell r="O21" t="str">
            <v>¼-½</v>
          </cell>
          <cell r="P21" t="str">
            <v>?</v>
          </cell>
          <cell r="Q21">
            <v>0.1</v>
          </cell>
          <cell r="R21">
            <v>0.1</v>
          </cell>
          <cell r="S21">
            <v>0.2</v>
          </cell>
          <cell r="U21" t="str">
            <v>• Decrease rates within a more diverse seed mix.</v>
          </cell>
        </row>
        <row r="22">
          <cell r="A22" t="str">
            <v xml:space="preserve">  Radish (Oil Seed)</v>
          </cell>
          <cell r="B22" t="str">
            <v>Brassica</v>
          </cell>
          <cell r="C22" t="str">
            <v>Cool Season Annual</v>
          </cell>
          <cell r="D22" t="str">
            <v>Seldom</v>
          </cell>
          <cell r="E22" t="str">
            <v>•</v>
          </cell>
          <cell r="F22" t="str">
            <v>•</v>
          </cell>
          <cell r="I22" t="str">
            <v>•</v>
          </cell>
          <cell r="J22" t="str">
            <v>Medium</v>
          </cell>
          <cell r="K22" t="str">
            <v>19:1</v>
          </cell>
          <cell r="L22" t="str">
            <v xml:space="preserve">  Radish (Oil Seed)</v>
          </cell>
          <cell r="M22" t="str">
            <v>Brassica</v>
          </cell>
          <cell r="N22" t="str">
            <v>45F</v>
          </cell>
          <cell r="O22" t="str">
            <v>½-¾</v>
          </cell>
          <cell r="P22" t="str">
            <v>+</v>
          </cell>
          <cell r="Q22">
            <v>0.1</v>
          </cell>
          <cell r="R22">
            <v>0.3</v>
          </cell>
          <cell r="S22">
            <v>0.5</v>
          </cell>
          <cell r="U22" t="str">
            <v xml:space="preserve">• Pre-inoculated legume seed weighs about </v>
          </cell>
        </row>
        <row r="23">
          <cell r="A23" t="str">
            <v xml:space="preserve">  Rapeseed</v>
          </cell>
          <cell r="B23" t="str">
            <v>Brassica</v>
          </cell>
          <cell r="C23" t="str">
            <v>Winter Annual or
Cool Season Annual</v>
          </cell>
          <cell r="D23" t="str">
            <v>Seldom or Expected1</v>
          </cell>
          <cell r="F23" t="str">
            <v>•</v>
          </cell>
          <cell r="I23" t="str">
            <v>•</v>
          </cell>
          <cell r="J23" t="str">
            <v>Medium</v>
          </cell>
          <cell r="K23" t="str">
            <v>19:1</v>
          </cell>
          <cell r="L23" t="str">
            <v xml:space="preserve">  Rapeseed</v>
          </cell>
          <cell r="M23" t="str">
            <v>Brassica</v>
          </cell>
          <cell r="N23" t="str">
            <v>41F</v>
          </cell>
          <cell r="O23" t="str">
            <v>¼-½</v>
          </cell>
          <cell r="P23" t="str">
            <v>+</v>
          </cell>
          <cell r="Q23">
            <v>0.1</v>
          </cell>
          <cell r="R23">
            <v>0.1</v>
          </cell>
          <cell r="S23">
            <v>0.3</v>
          </cell>
          <cell r="U23" t="str">
            <v>one-third more than raw seed. Increase rate by one-third to plant the same amount of seed.</v>
          </cell>
        </row>
        <row r="24">
          <cell r="A24" t="str">
            <v xml:space="preserve">  Rye, Winter Cereal</v>
          </cell>
          <cell r="B24" t="str">
            <v>Grass</v>
          </cell>
          <cell r="C24" t="str">
            <v>Cool Season Annual</v>
          </cell>
          <cell r="D24" t="str">
            <v>Expected</v>
          </cell>
          <cell r="F24" t="str">
            <v>•</v>
          </cell>
          <cell r="G24" t="str">
            <v>•</v>
          </cell>
          <cell r="H24" t="str">
            <v>•</v>
          </cell>
          <cell r="I24" t="str">
            <v>•</v>
          </cell>
          <cell r="J24" t="str">
            <v>Medium-Tall</v>
          </cell>
          <cell r="K24" t="str">
            <v>37:1</v>
          </cell>
          <cell r="L24" t="str">
            <v xml:space="preserve">  Rye, Winter Cereal</v>
          </cell>
          <cell r="M24" t="str">
            <v>Grass</v>
          </cell>
          <cell r="N24" t="str">
            <v>34F</v>
          </cell>
          <cell r="O24" t="str">
            <v>¾-1½</v>
          </cell>
          <cell r="P24" t="str">
            <v>+</v>
          </cell>
          <cell r="Q24">
            <v>1</v>
          </cell>
          <cell r="R24">
            <v>2</v>
          </cell>
          <cell r="S24">
            <v>4.0999999999999996</v>
          </cell>
          <cell r="U24" t="str">
            <v xml:space="preserve">• Certain species are highly competitive against </v>
          </cell>
        </row>
        <row r="25">
          <cell r="A25" t="str">
            <v xml:space="preserve">  Ryegrass, Annual</v>
          </cell>
          <cell r="B25" t="str">
            <v>Grass</v>
          </cell>
          <cell r="C25" t="str">
            <v>Winter Annual</v>
          </cell>
          <cell r="D25" t="str">
            <v>Seldom or Expected1</v>
          </cell>
          <cell r="F25" t="str">
            <v>•</v>
          </cell>
          <cell r="I25" t="str">
            <v>•</v>
          </cell>
          <cell r="J25" t="str">
            <v>Medium</v>
          </cell>
          <cell r="K25" t="str">
            <v>25:1</v>
          </cell>
          <cell r="L25" t="str">
            <v xml:space="preserve">  Ryegrass, Annual</v>
          </cell>
          <cell r="M25" t="str">
            <v>Grass</v>
          </cell>
          <cell r="N25" t="str">
            <v>40F</v>
          </cell>
          <cell r="O25" t="str">
            <v>⅛-½</v>
          </cell>
          <cell r="P25" t="str">
            <v>+</v>
          </cell>
          <cell r="Q25">
            <v>0.3</v>
          </cell>
          <cell r="R25">
            <v>0.6</v>
          </cell>
          <cell r="S25">
            <v>1.2</v>
          </cell>
          <cell r="U25" t="str">
            <v xml:space="preserve">other species in a mix, including forage radish, </v>
          </cell>
        </row>
        <row r="26">
          <cell r="A26" t="str">
            <v xml:space="preserve">  Sorghum-sudangrass</v>
          </cell>
          <cell r="B26" t="str">
            <v>Grass</v>
          </cell>
          <cell r="C26" t="str">
            <v>Summer Annual</v>
          </cell>
          <cell r="D26" t="str">
            <v>Never</v>
          </cell>
          <cell r="E26" t="str">
            <v>•</v>
          </cell>
          <cell r="F26" t="str">
            <v>•</v>
          </cell>
          <cell r="I26" t="str">
            <v>•</v>
          </cell>
          <cell r="J26" t="str">
            <v>Tall</v>
          </cell>
          <cell r="K26" t="str">
            <v>52:1</v>
          </cell>
          <cell r="L26" t="str">
            <v xml:space="preserve">  Sorghum-sudangrass</v>
          </cell>
          <cell r="M26" t="str">
            <v>Grass</v>
          </cell>
          <cell r="N26" t="str">
            <v>65F</v>
          </cell>
          <cell r="O26" t="str">
            <v>½-1½</v>
          </cell>
          <cell r="P26" t="str">
            <v>-</v>
          </cell>
          <cell r="Q26">
            <v>0.7</v>
          </cell>
          <cell r="R26">
            <v>1.5</v>
          </cell>
          <cell r="S26">
            <v>2.9</v>
          </cell>
          <cell r="U26" t="str">
            <v xml:space="preserve">oats, sorghum-sudangrass, and cereal rye. Use </v>
          </cell>
        </row>
        <row r="27">
          <cell r="A27" t="str">
            <v xml:space="preserve">  Soybean</v>
          </cell>
          <cell r="B27" t="str">
            <v>Legume</v>
          </cell>
          <cell r="C27" t="str">
            <v>Summer Annual</v>
          </cell>
          <cell r="D27" t="str">
            <v>Never</v>
          </cell>
          <cell r="E27" t="str">
            <v>•</v>
          </cell>
          <cell r="F27" t="str">
            <v>•</v>
          </cell>
          <cell r="G27" t="str">
            <v>•</v>
          </cell>
          <cell r="I27" t="str">
            <v>•</v>
          </cell>
          <cell r="J27" t="str">
            <v>Medium</v>
          </cell>
          <cell r="K27" t="str">
            <v>35:1</v>
          </cell>
          <cell r="L27" t="str">
            <v xml:space="preserve">  Soybean</v>
          </cell>
          <cell r="M27" t="str">
            <v>Legume</v>
          </cell>
          <cell r="N27" t="str">
            <v>50F</v>
          </cell>
          <cell r="O27" t="str">
            <v>1-1½</v>
          </cell>
          <cell r="P27" t="str">
            <v>-</v>
          </cell>
          <cell r="Q27">
            <v>1.7</v>
          </cell>
          <cell r="R27">
            <v>3.4</v>
          </cell>
          <cell r="S27">
            <v>6.8</v>
          </cell>
          <cell r="U27" t="str">
            <v xml:space="preserve">low rates of these species to prevent them from </v>
          </cell>
        </row>
        <row r="28">
          <cell r="A28" t="str">
            <v xml:space="preserve">  Sudangrass</v>
          </cell>
          <cell r="B28" t="str">
            <v>Grass</v>
          </cell>
          <cell r="C28" t="str">
            <v>Summer Annual</v>
          </cell>
          <cell r="D28" t="str">
            <v>Never</v>
          </cell>
          <cell r="E28" t="str">
            <v>•</v>
          </cell>
          <cell r="F28" t="str">
            <v>•</v>
          </cell>
          <cell r="I28" t="str">
            <v>•</v>
          </cell>
          <cell r="J28" t="str">
            <v>Medium</v>
          </cell>
          <cell r="K28" t="str">
            <v>50:1</v>
          </cell>
          <cell r="L28" t="str">
            <v xml:space="preserve">  Sudangrass</v>
          </cell>
          <cell r="M28" t="str">
            <v>Grass</v>
          </cell>
          <cell r="N28" t="str">
            <v>65F</v>
          </cell>
          <cell r="O28" t="str">
            <v>½-1</v>
          </cell>
          <cell r="P28" t="str">
            <v>-</v>
          </cell>
          <cell r="Q28">
            <v>0.4</v>
          </cell>
          <cell r="R28">
            <v>0.7</v>
          </cell>
          <cell r="S28">
            <v>1.5</v>
          </cell>
          <cell r="U28" t="str">
            <v>dominating a balanced mixture.</v>
          </cell>
        </row>
        <row r="29">
          <cell r="A29" t="str">
            <v xml:space="preserve">  Sunflower</v>
          </cell>
          <cell r="B29" t="str">
            <v>Nonlegume Forb</v>
          </cell>
          <cell r="C29" t="str">
            <v>Summer Annual</v>
          </cell>
          <cell r="D29" t="str">
            <v>Never</v>
          </cell>
          <cell r="E29" t="str">
            <v>•</v>
          </cell>
          <cell r="F29" t="str">
            <v>•</v>
          </cell>
          <cell r="G29" t="str">
            <v>•</v>
          </cell>
          <cell r="I29" t="str">
            <v>•</v>
          </cell>
          <cell r="J29" t="str">
            <v>Tall</v>
          </cell>
          <cell r="K29" t="str">
            <v>35:1</v>
          </cell>
          <cell r="L29" t="str">
            <v xml:space="preserve">  Sunflower</v>
          </cell>
          <cell r="M29" t="str">
            <v>Nonlegume Forb</v>
          </cell>
          <cell r="N29" t="str">
            <v>65F</v>
          </cell>
          <cell r="O29" t="str">
            <v>1-1½</v>
          </cell>
          <cell r="P29" t="str">
            <v>-</v>
          </cell>
          <cell r="Q29">
            <v>0.3</v>
          </cell>
          <cell r="R29">
            <v>0.7</v>
          </cell>
          <cell r="S29">
            <v>1.4</v>
          </cell>
          <cell r="U29" t="str">
            <v xml:space="preserve">• Legume components of a mixture, which tend to </v>
          </cell>
        </row>
        <row r="30">
          <cell r="A30" t="str">
            <v xml:space="preserve">  Triticale, Winter</v>
          </cell>
          <cell r="B30" t="str">
            <v>Grass</v>
          </cell>
          <cell r="C30" t="str">
            <v>Winter Annual</v>
          </cell>
          <cell r="D30" t="str">
            <v>Expected</v>
          </cell>
          <cell r="F30" t="str">
            <v>•</v>
          </cell>
          <cell r="G30" t="str">
            <v>•</v>
          </cell>
          <cell r="H30" t="str">
            <v>•</v>
          </cell>
          <cell r="I30" t="str">
            <v>•</v>
          </cell>
          <cell r="J30" t="str">
            <v>Medium-Tall</v>
          </cell>
          <cell r="K30" t="str">
            <v>35:1</v>
          </cell>
          <cell r="L30" t="str">
            <v xml:space="preserve">  Triticale, Winter</v>
          </cell>
          <cell r="M30" t="str">
            <v>Grass</v>
          </cell>
          <cell r="N30" t="str">
            <v>38F</v>
          </cell>
          <cell r="O30" t="str">
            <v>¾-1½</v>
          </cell>
          <cell r="P30" t="str">
            <v>+</v>
          </cell>
          <cell r="Q30">
            <v>1.1000000000000001</v>
          </cell>
          <cell r="R30">
            <v>2.2999999999999998</v>
          </cell>
          <cell r="S30">
            <v>4.5999999999999996</v>
          </cell>
          <cell r="U30" t="str">
            <v xml:space="preserve">be weak competitors, are more safely kept near </v>
          </cell>
        </row>
        <row r="31">
          <cell r="A31" t="str">
            <v xml:space="preserve">  Turnips / Pasja</v>
          </cell>
          <cell r="B31" t="str">
            <v>Brassica</v>
          </cell>
          <cell r="C31" t="str">
            <v>Cool Season Annual</v>
          </cell>
          <cell r="D31" t="str">
            <v>Seldom</v>
          </cell>
          <cell r="E31" t="str">
            <v>•</v>
          </cell>
          <cell r="F31" t="str">
            <v>•</v>
          </cell>
          <cell r="I31" t="str">
            <v>•</v>
          </cell>
          <cell r="J31" t="str">
            <v>Medium</v>
          </cell>
          <cell r="K31" t="str">
            <v>19:1</v>
          </cell>
          <cell r="L31" t="str">
            <v xml:space="preserve">  Turnips / Pasja</v>
          </cell>
          <cell r="M31" t="str">
            <v>Brassica</v>
          </cell>
          <cell r="N31" t="str">
            <v>45F</v>
          </cell>
          <cell r="O31" t="str">
            <v>¼-½</v>
          </cell>
          <cell r="P31" t="str">
            <v>+</v>
          </cell>
          <cell r="Q31">
            <v>0.1</v>
          </cell>
          <cell r="R31">
            <v>0.1</v>
          </cell>
          <cell r="S31">
            <v>0.3</v>
          </cell>
          <cell r="U31" t="str">
            <v>normal or high rates to ensure establishment.</v>
          </cell>
        </row>
        <row r="32">
          <cell r="A32" t="str">
            <v xml:space="preserve">  Vetch, Hairy</v>
          </cell>
          <cell r="B32" t="str">
            <v>Legume</v>
          </cell>
          <cell r="C32" t="str">
            <v>Winter Annual or
Cool Season Annual</v>
          </cell>
          <cell r="D32" t="str">
            <v>Expected</v>
          </cell>
          <cell r="F32" t="str">
            <v>•</v>
          </cell>
          <cell r="G32" t="str">
            <v>•</v>
          </cell>
          <cell r="H32" t="str">
            <v>•</v>
          </cell>
          <cell r="I32" t="str">
            <v>•</v>
          </cell>
          <cell r="J32" t="str">
            <v>Medium</v>
          </cell>
          <cell r="K32" t="str">
            <v>11:1</v>
          </cell>
          <cell r="L32" t="str">
            <v xml:space="preserve">  Vetch, Hairy</v>
          </cell>
          <cell r="M32" t="str">
            <v>Legume</v>
          </cell>
          <cell r="N32" t="str">
            <v>50F</v>
          </cell>
          <cell r="O32" t="str">
            <v>½-1½</v>
          </cell>
          <cell r="P32" t="str">
            <v>+</v>
          </cell>
          <cell r="Q32">
            <v>0.9</v>
          </cell>
          <cell r="R32">
            <v>1.7</v>
          </cell>
          <cell r="S32">
            <v>3.5</v>
          </cell>
          <cell r="U32" t="str">
            <v xml:space="preserve">• Seeding rate for functionally redundant species
   can be reduced by the number of redundant </v>
          </cell>
        </row>
        <row r="33">
          <cell r="A33" t="str">
            <v xml:space="preserve">  Wheat, Winter</v>
          </cell>
          <cell r="B33" t="str">
            <v>Grass</v>
          </cell>
          <cell r="C33" t="str">
            <v>Winter Annual</v>
          </cell>
          <cell r="D33" t="str">
            <v>Expected</v>
          </cell>
          <cell r="F33" t="str">
            <v>•</v>
          </cell>
          <cell r="G33" t="str">
            <v>•</v>
          </cell>
          <cell r="H33" t="str">
            <v>•</v>
          </cell>
          <cell r="I33" t="str">
            <v>•</v>
          </cell>
          <cell r="J33" t="str">
            <v>Medium-Tall</v>
          </cell>
          <cell r="K33" t="str">
            <v>35:1</v>
          </cell>
          <cell r="L33" t="str">
            <v xml:space="preserve">  Wheat, Winter</v>
          </cell>
          <cell r="M33" t="str">
            <v>Grass</v>
          </cell>
          <cell r="N33" t="str">
            <v>38F</v>
          </cell>
          <cell r="O33" t="str">
            <v>¾-1½</v>
          </cell>
          <cell r="P33" t="str">
            <v>+</v>
          </cell>
          <cell r="Q33">
            <v>1.2</v>
          </cell>
          <cell r="R33">
            <v>2.4</v>
          </cell>
          <cell r="S33">
            <v>4.9000000000000004</v>
          </cell>
          <cell r="U33" t="str">
            <v>species in the mix.</v>
          </cell>
        </row>
        <row r="34">
          <cell r="A34" t="str">
            <v>?Data unknown</v>
          </cell>
          <cell r="B34" t="str">
            <v>2Crimping only may not fully terminate legumes</v>
          </cell>
          <cell r="L34" t="str">
            <v>4Minimum soil germination temperature</v>
          </cell>
        </row>
        <row r="35">
          <cell r="A35" t="str">
            <v>1Variety Dependent</v>
          </cell>
          <cell r="B35" t="str">
            <v>3If using chemicals, ensure proper use and species compatability</v>
          </cell>
          <cell r="K35" t="str">
            <v>Indiana NRCS Indiana FOTG Version April 2023</v>
          </cell>
        </row>
      </sheetData>
      <sheetData sheetId="4"/>
      <sheetData sheetId="5">
        <row r="3">
          <cell r="G3" t="str">
            <v xml:space="preserve">  Barley</v>
          </cell>
        </row>
        <row r="4">
          <cell r="G4" t="str">
            <v xml:space="preserve">  Buckwheat</v>
          </cell>
          <cell r="H4">
            <v>3.5</v>
          </cell>
        </row>
        <row r="5">
          <cell r="G5" t="str">
            <v xml:space="preserve">  Clover, White/Dutch/Ladino</v>
          </cell>
        </row>
        <row r="6">
          <cell r="G6" t="str">
            <v xml:space="preserve">  Clover, Balansa</v>
          </cell>
        </row>
        <row r="7">
          <cell r="G7" t="str">
            <v xml:space="preserve">  Clover, Berseem</v>
          </cell>
        </row>
        <row r="8">
          <cell r="G8" t="str">
            <v xml:space="preserve">  Clover, Crimson</v>
          </cell>
        </row>
        <row r="9">
          <cell r="G9" t="str">
            <v xml:space="preserve">  Clover, Red</v>
          </cell>
        </row>
        <row r="10">
          <cell r="G10" t="str">
            <v xml:space="preserve">  Flax</v>
          </cell>
        </row>
        <row r="11">
          <cell r="G11" t="str">
            <v xml:space="preserve">  Hemp, Sunn</v>
          </cell>
        </row>
        <row r="12">
          <cell r="G12" t="str">
            <v xml:space="preserve">  Kale</v>
          </cell>
        </row>
        <row r="13">
          <cell r="G13" t="str">
            <v xml:space="preserve">  Millet, Japanese</v>
          </cell>
        </row>
        <row r="14">
          <cell r="G14" t="str">
            <v xml:space="preserve">  Millet, Pearl</v>
          </cell>
        </row>
        <row r="15">
          <cell r="G15" t="str">
            <v xml:space="preserve">  Oats</v>
          </cell>
          <cell r="H15">
            <v>1.25</v>
          </cell>
        </row>
        <row r="16">
          <cell r="G16" t="str">
            <v xml:space="preserve">  Pea, Field</v>
          </cell>
        </row>
        <row r="17">
          <cell r="G17" t="str">
            <v xml:space="preserve">  Pea, Winter</v>
          </cell>
        </row>
        <row r="18">
          <cell r="G18" t="str">
            <v xml:space="preserve">  Pea, Cow</v>
          </cell>
        </row>
        <row r="19">
          <cell r="G19" t="str">
            <v xml:space="preserve">  Phacelia</v>
          </cell>
        </row>
        <row r="20">
          <cell r="G20" t="str">
            <v xml:space="preserve">  Radish (Oil Seed)</v>
          </cell>
        </row>
        <row r="21">
          <cell r="G21" t="str">
            <v xml:space="preserve">  Rapeseed</v>
          </cell>
        </row>
        <row r="22">
          <cell r="G22" t="str">
            <v xml:space="preserve">  Rye, Winter Cereal</v>
          </cell>
        </row>
        <row r="23">
          <cell r="G23" t="str">
            <v xml:space="preserve">  Ryegrass, Annual</v>
          </cell>
        </row>
        <row r="24">
          <cell r="G24" t="str">
            <v xml:space="preserve">  Sorghum-sudangrass</v>
          </cell>
        </row>
        <row r="25">
          <cell r="G25" t="str">
            <v xml:space="preserve">  Soybean</v>
          </cell>
        </row>
        <row r="26">
          <cell r="G26" t="str">
            <v xml:space="preserve">  Sudangrass</v>
          </cell>
        </row>
        <row r="27">
          <cell r="G27" t="str">
            <v xml:space="preserve">  Sunflower</v>
          </cell>
        </row>
        <row r="28">
          <cell r="G28" t="str">
            <v xml:space="preserve">  Triticale, Winter</v>
          </cell>
        </row>
        <row r="29">
          <cell r="G29" t="str">
            <v xml:space="preserve">  Turnips / Pasja</v>
          </cell>
        </row>
        <row r="30">
          <cell r="G30" t="str">
            <v xml:space="preserve">  Vetch, Hairy</v>
          </cell>
        </row>
        <row r="31">
          <cell r="G31" t="str">
            <v xml:space="preserve">  Wheat, Winter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evin" refreshedDate="45331.497481712962" createdVersion="8" refreshedVersion="8" minRefreshableVersion="3" recordCount="24" xr:uid="{EDE39870-633A-44C5-93C1-B5DF7E71F4DE}">
  <cacheSource type="worksheet">
    <worksheetSource ref="A6:L30" sheet="Create a Mix"/>
  </cacheSource>
  <cacheFields count="12">
    <cacheField name="Cover Crop Species" numFmtId="0">
      <sharedItems containsBlank="1" count="22">
        <s v="Mix 1"/>
        <m/>
        <s v="Mix 2"/>
        <s v="Mix 3"/>
        <s v="  Buckwheat" u="1"/>
        <s v="  Phacelia" u="1"/>
        <s v="  Clover, Berseem" u="1"/>
        <s v="  Pea, Cow" u="1"/>
        <s v="  Vetch, Hairy" u="1"/>
        <s v="  Clover, Balansa" u="1"/>
        <s v="  Flax" u="1"/>
        <s v="  Pea, Field" u="1"/>
        <s v="  Oats" u="1"/>
        <s v="  Barley" u="1"/>
        <s v="  Clover, Crimson" u="1"/>
        <s v="  Clover, White/Ladino" u="1"/>
        <s v="  Sorghum-sudangrass" u="1"/>
        <s v="  Clover, White/Dutch/Ladino" u="1"/>
        <s v="  Millet, Pearl" u="1"/>
        <s v="  Triticale, Winter" u="1"/>
        <s v="  Clover, Red" u="1"/>
        <s v="  Wheat, Winter" u="1"/>
      </sharedItems>
    </cacheField>
    <cacheField name="Type" numFmtId="0">
      <sharedItems containsBlank="1"/>
    </cacheField>
    <cacheField name="Rate_x000a_L - N - H" numFmtId="0">
      <sharedItems containsNonDate="0" containsString="0" containsBlank="1"/>
    </cacheField>
    <cacheField name="Divisor1" numFmtId="0">
      <sharedItems containsNonDate="0" containsString="0" containsBlank="1"/>
    </cacheField>
    <cacheField name="Rate_x000a_Oz/100 ft2" numFmtId="164">
      <sharedItems containsBlank="1"/>
    </cacheField>
    <cacheField name="Area_x000a_Sq.ft." numFmtId="0">
      <sharedItems containsNonDate="0" containsString="0" containsBlank="1"/>
    </cacheField>
    <cacheField name="PLS (%)2" numFmtId="0">
      <sharedItems containsString="0" containsBlank="1" containsNumber="1" containsInteger="1" minValue="100" maxValue="100"/>
    </cacheField>
    <cacheField name="Bulk Rate_x000a_per Area " numFmtId="0">
      <sharedItems containsMixedTypes="1" containsNumber="1" containsInteger="1" minValue="0" maxValue="0"/>
    </cacheField>
    <cacheField name="Bulk Rate_x000a_per Area" numFmtId="166">
      <sharedItems/>
    </cacheField>
    <cacheField name="#_x000a_of Beds" numFmtId="0">
      <sharedItems containsNonDate="0" containsString="0" containsBlank="1"/>
    </cacheField>
    <cacheField name="Total Area_x000a_Sq.ft." numFmtId="0">
      <sharedItems containsString="0" containsBlank="1" containsNumber="1" containsInteger="1" minValue="0" maxValue="0"/>
    </cacheField>
    <cacheField name="Bulk Rate _x000a_per Area" numFmtId="2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2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3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E25C3B-F70F-4755-B4A4-C9A6F7F02924}" name="PivotTable1" cacheId="4" applyNumberFormats="0" applyBorderFormats="0" applyFontFormats="0" applyPatternFormats="0" applyAlignmentFormats="0" applyWidthHeightFormats="1" dataCaption="Values" updatedVersion="8" minRefreshableVersion="3" showDrill="0" itemPrintTitles="1" createdVersion="8" indent="0" showHeaders="0" outline="1" outlineData="1" multipleFieldFilters="0" chartFormat="3" rowHeaderCaption="Cover Crop Species" fieldListSortAscending="1">
  <location ref="A9:B10" firstHeaderRow="1" firstDataRow="1" firstDataCol="1"/>
  <pivotFields count="12">
    <pivotField axis="axisRow" showAll="0" includeNewItemsInFilter="1" sortType="ascending">
      <items count="23">
        <item m="1" x="13"/>
        <item m="1" x="4"/>
        <item m="1" x="9"/>
        <item m="1" x="6"/>
        <item m="1" x="14"/>
        <item m="1" x="20"/>
        <item m="1" x="17"/>
        <item m="1" x="15"/>
        <item m="1" x="10"/>
        <item m="1" x="18"/>
        <item m="1" x="12"/>
        <item m="1" x="7"/>
        <item m="1" x="11"/>
        <item m="1" x="5"/>
        <item m="1" x="16"/>
        <item m="1" x="19"/>
        <item m="1" x="8"/>
        <item m="1" x="21"/>
        <item h="1" x="0"/>
        <item h="1" x="2"/>
        <item h="1" x="3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">
    <i t="grand">
      <x/>
    </i>
  </rowItems>
  <colItems count="1">
    <i/>
  </colItems>
  <dataFields count="1">
    <dataField name="Sum (Lbs)" fld="11" baseField="0" baseItem="0"/>
  </dataFields>
  <formats count="70">
    <format dxfId="139">
      <pivotArea collapsedLevelsAreSubtotals="1" fieldPosition="0">
        <references count="1">
          <reference field="0" count="0"/>
        </references>
      </pivotArea>
    </format>
    <format dxfId="138">
      <pivotArea field="0" type="button" dataOnly="0" labelOnly="1" outline="0" axis="axisRow" fieldPosition="0"/>
    </format>
    <format dxfId="137">
      <pivotArea dataOnly="0" labelOnly="1" outline="0" axis="axisValues" fieldPosition="0"/>
    </format>
    <format dxfId="136">
      <pivotArea field="0" type="button" dataOnly="0" labelOnly="1" outline="0" axis="axisRow" fieldPosition="0"/>
    </format>
    <format dxfId="135">
      <pivotArea dataOnly="0" labelOnly="1" outline="0" axis="axisValues" fieldPosition="0"/>
    </format>
    <format dxfId="134">
      <pivotArea field="0" type="button" dataOnly="0" labelOnly="1" outline="0" axis="axisRow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fieldPosition="0">
        <references count="1">
          <reference field="0" count="0"/>
        </references>
      </pivotArea>
    </format>
    <format dxfId="128">
      <pivotArea dataOnly="0" labelOnly="1" grandRow="1" outline="0" fieldPosition="0"/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Row" fieldPosition="0"/>
    </format>
    <format dxfId="123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outline="0" collapsedLevelsAreSubtotals="1" fieldPosition="0"/>
    </format>
    <format dxfId="119">
      <pivotArea dataOnly="0" labelOnly="1" outline="0" axis="axisValues" fieldPosition="0"/>
    </format>
    <format dxfId="118">
      <pivotArea grandRow="1" outline="0" collapsedLevelsAreSubtotals="1" fieldPosition="0"/>
    </format>
    <format dxfId="117">
      <pivotArea grandRow="1" outline="0" collapsedLevelsAreSubtotals="1" fieldPosition="0"/>
    </format>
    <format dxfId="116">
      <pivotArea grandRow="1" outline="0" collapsedLevelsAreSubtotals="1" fieldPosition="0"/>
    </format>
    <format dxfId="115">
      <pivotArea grandRow="1" outline="0" collapsedLevelsAreSubtotals="1" fieldPosition="0"/>
    </format>
    <format dxfId="114">
      <pivotArea grandRow="1" outline="0" collapsedLevelsAreSubtotals="1" fieldPosition="0"/>
    </format>
    <format dxfId="113">
      <pivotArea grandRow="1" outline="0" collapsedLevelsAreSubtotals="1" fieldPosition="0"/>
    </format>
    <format dxfId="112">
      <pivotArea grandRow="1" outline="0" collapsedLevelsAreSubtotals="1" fieldPosition="0"/>
    </format>
    <format dxfId="111">
      <pivotArea grandRow="1" outline="0" collapsedLevelsAreSubtotals="1" fieldPosition="0"/>
    </format>
    <format dxfId="110">
      <pivotArea grandRow="1" outline="0" collapsedLevelsAreSubtotals="1" fieldPosition="0"/>
    </format>
    <format dxfId="109">
      <pivotArea grandRow="1" outline="0" collapsedLevelsAreSubtotals="1" fieldPosition="0"/>
    </format>
    <format dxfId="108">
      <pivotArea collapsedLevelsAreSubtotals="1" fieldPosition="0">
        <references count="1">
          <reference field="0" count="0"/>
        </references>
      </pivotArea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outline="0" collapsedLevelsAreSubtotals="1" fieldPosition="0"/>
    </format>
    <format dxfId="103">
      <pivotArea dataOnly="0" labelOnly="1" fieldPosition="0">
        <references count="1">
          <reference field="0" count="7">
            <x v="0"/>
            <x v="1"/>
            <x v="2"/>
            <x v="4"/>
            <x v="6"/>
            <x v="10"/>
            <x v="21"/>
          </reference>
        </references>
      </pivotArea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outline="0" collapsedLevelsAreSubtotals="1" fieldPosition="0"/>
    </format>
    <format dxfId="98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7">
      <pivotArea dataOnly="0" labelOnly="1" grandRow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grandRow="1" outline="0" fieldPosition="0"/>
    </format>
    <format dxfId="71">
      <pivotArea outline="0" collapsedLevelsAreSubtotals="1" fieldPosition="0"/>
    </format>
    <format dxfId="70">
      <pivotArea dataOnly="0" labelOnly="1" grandRow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4497-76B4-42E1-8CBE-7017642C5D1F}">
  <sheetPr codeName="Sheet1"/>
  <dimension ref="A1:I23"/>
  <sheetViews>
    <sheetView showGridLines="0" showRowColHeaders="0" tabSelected="1" showRuler="0" view="pageLayout" zoomScale="115" zoomScaleNormal="100" zoomScalePageLayoutView="115" workbookViewId="0">
      <selection activeCell="B28" sqref="B28"/>
    </sheetView>
  </sheetViews>
  <sheetFormatPr defaultRowHeight="14.4" x14ac:dyDescent="0.55000000000000004"/>
  <cols>
    <col min="1" max="1" width="27.609375" style="121" customWidth="1"/>
    <col min="2" max="16384" width="8.88671875" style="121"/>
  </cols>
  <sheetData>
    <row r="1" spans="1:9" ht="25.8" x14ac:dyDescent="0.55000000000000004">
      <c r="A1" s="254" t="s">
        <v>312</v>
      </c>
      <c r="B1" s="255"/>
      <c r="C1" s="255"/>
      <c r="D1" s="255"/>
      <c r="E1" s="255"/>
      <c r="F1" s="255"/>
      <c r="G1" s="255"/>
      <c r="H1" s="255"/>
      <c r="I1" s="256"/>
    </row>
    <row r="2" spans="1:9" ht="18.3" x14ac:dyDescent="0.55000000000000004">
      <c r="A2" s="251" t="s">
        <v>313</v>
      </c>
      <c r="B2" s="252"/>
      <c r="C2" s="252"/>
      <c r="D2" s="252"/>
      <c r="E2" s="252"/>
      <c r="F2" s="252"/>
      <c r="G2" s="252"/>
      <c r="H2" s="252"/>
      <c r="I2" s="253"/>
    </row>
    <row r="4" spans="1:9" x14ac:dyDescent="0.55000000000000004">
      <c r="A4" s="190" t="s">
        <v>314</v>
      </c>
      <c r="B4" s="257" t="s">
        <v>315</v>
      </c>
      <c r="C4" s="257"/>
      <c r="D4" s="257"/>
      <c r="E4" s="257"/>
      <c r="F4" s="257"/>
      <c r="G4" s="257"/>
      <c r="H4" s="257"/>
      <c r="I4" s="257"/>
    </row>
    <row r="5" spans="1:9" x14ac:dyDescent="0.55000000000000004">
      <c r="A5" s="189" t="s">
        <v>316</v>
      </c>
      <c r="B5" s="247" t="s">
        <v>326</v>
      </c>
      <c r="C5" s="247"/>
      <c r="D5" s="247"/>
      <c r="E5" s="247"/>
      <c r="F5" s="247"/>
      <c r="G5" s="247"/>
      <c r="H5" s="247"/>
      <c r="I5" s="247"/>
    </row>
    <row r="6" spans="1:9" x14ac:dyDescent="0.55000000000000004">
      <c r="A6" s="189" t="s">
        <v>317</v>
      </c>
      <c r="B6" s="247" t="s">
        <v>327</v>
      </c>
      <c r="C6" s="247"/>
      <c r="D6" s="247"/>
      <c r="E6" s="247"/>
      <c r="F6" s="247"/>
      <c r="G6" s="247"/>
      <c r="H6" s="247"/>
      <c r="I6" s="247"/>
    </row>
    <row r="7" spans="1:9" x14ac:dyDescent="0.55000000000000004">
      <c r="A7" s="189" t="s">
        <v>318</v>
      </c>
      <c r="B7" s="247" t="s">
        <v>319</v>
      </c>
      <c r="C7" s="247"/>
      <c r="D7" s="247"/>
      <c r="E7" s="247"/>
      <c r="F7" s="247"/>
      <c r="G7" s="247"/>
      <c r="H7" s="247"/>
      <c r="I7" s="247"/>
    </row>
    <row r="8" spans="1:9" x14ac:dyDescent="0.55000000000000004">
      <c r="A8" s="189" t="s">
        <v>320</v>
      </c>
      <c r="B8" s="247" t="s">
        <v>321</v>
      </c>
      <c r="C8" s="247"/>
      <c r="D8" s="247"/>
      <c r="E8" s="247"/>
      <c r="F8" s="247"/>
      <c r="G8" s="247"/>
      <c r="H8" s="247"/>
      <c r="I8" s="247"/>
    </row>
    <row r="9" spans="1:9" x14ac:dyDescent="0.55000000000000004">
      <c r="A9" s="189" t="s">
        <v>322</v>
      </c>
      <c r="B9" s="247" t="s">
        <v>323</v>
      </c>
      <c r="C9" s="247"/>
      <c r="D9" s="247"/>
      <c r="E9" s="247"/>
      <c r="F9" s="247"/>
      <c r="G9" s="247"/>
      <c r="H9" s="247"/>
      <c r="I9" s="247"/>
    </row>
    <row r="12" spans="1:9" x14ac:dyDescent="0.55000000000000004">
      <c r="A12" s="248"/>
      <c r="B12" s="249"/>
      <c r="C12" s="249"/>
      <c r="D12" s="249"/>
      <c r="E12" s="249"/>
      <c r="F12" s="249"/>
      <c r="G12" s="249"/>
      <c r="H12" s="249"/>
      <c r="I12" s="250"/>
    </row>
    <row r="13" spans="1:9" x14ac:dyDescent="0.55000000000000004">
      <c r="A13" s="184"/>
      <c r="B13" s="191"/>
      <c r="I13" s="193"/>
    </row>
    <row r="14" spans="1:9" x14ac:dyDescent="0.55000000000000004">
      <c r="A14" s="185" t="s">
        <v>324</v>
      </c>
      <c r="B14" s="192"/>
      <c r="I14" s="193"/>
    </row>
    <row r="15" spans="1:9" x14ac:dyDescent="0.55000000000000004">
      <c r="A15" s="186" t="s">
        <v>310</v>
      </c>
      <c r="B15" s="192"/>
      <c r="I15" s="193"/>
    </row>
    <row r="16" spans="1:9" x14ac:dyDescent="0.55000000000000004">
      <c r="A16" s="186" t="s">
        <v>296</v>
      </c>
      <c r="B16" s="192"/>
      <c r="I16" s="193"/>
    </row>
    <row r="17" spans="1:9" x14ac:dyDescent="0.55000000000000004">
      <c r="A17" s="187" t="s">
        <v>297</v>
      </c>
      <c r="B17" s="192"/>
      <c r="I17" s="193"/>
    </row>
    <row r="18" spans="1:9" x14ac:dyDescent="0.55000000000000004">
      <c r="A18" s="187" t="s">
        <v>301</v>
      </c>
      <c r="B18" s="192"/>
      <c r="I18" s="193"/>
    </row>
    <row r="19" spans="1:9" x14ac:dyDescent="0.55000000000000004">
      <c r="A19" s="188"/>
      <c r="B19" s="192"/>
      <c r="I19" s="193"/>
    </row>
    <row r="20" spans="1:9" x14ac:dyDescent="0.55000000000000004">
      <c r="A20" s="186" t="s">
        <v>325</v>
      </c>
      <c r="B20" s="192"/>
      <c r="I20" s="193"/>
    </row>
    <row r="21" spans="1:9" x14ac:dyDescent="0.55000000000000004">
      <c r="A21" s="186" t="s">
        <v>311</v>
      </c>
      <c r="B21" s="192"/>
      <c r="I21" s="193"/>
    </row>
    <row r="22" spans="1:9" x14ac:dyDescent="0.55000000000000004">
      <c r="A22" s="186"/>
      <c r="B22" s="192"/>
      <c r="I22" s="193"/>
    </row>
    <row r="23" spans="1:9" x14ac:dyDescent="0.55000000000000004">
      <c r="A23" s="248"/>
      <c r="B23" s="249"/>
      <c r="C23" s="249"/>
      <c r="D23" s="249"/>
      <c r="E23" s="249"/>
      <c r="F23" s="249"/>
      <c r="G23" s="249"/>
      <c r="H23" s="249"/>
      <c r="I23" s="250"/>
    </row>
  </sheetData>
  <sheetProtection sheet="1" objects="1" scenarios="1"/>
  <mergeCells count="10">
    <mergeCell ref="A23:I23"/>
    <mergeCell ref="B9:I9"/>
    <mergeCell ref="A2:I2"/>
    <mergeCell ref="A1:I1"/>
    <mergeCell ref="B4:I4"/>
    <mergeCell ref="B5:I5"/>
    <mergeCell ref="B6:I6"/>
    <mergeCell ref="B7:I7"/>
    <mergeCell ref="B8:I8"/>
    <mergeCell ref="A12:I12"/>
  </mergeCells>
  <pageMargins left="0.45" right="0.45" top="0.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4D51-57A6-4ED0-B148-3FF7A3049527}">
  <sheetPr codeName="Sheet2"/>
  <dimension ref="A1:AC1003"/>
  <sheetViews>
    <sheetView showGridLines="0" showRowColHeaders="0" showRuler="0" view="pageLayout" zoomScale="85" zoomScaleNormal="100" zoomScaleSheetLayoutView="90" zoomScalePageLayoutView="85" workbookViewId="0"/>
  </sheetViews>
  <sheetFormatPr defaultColWidth="13.5546875" defaultRowHeight="12.9" x14ac:dyDescent="0.5"/>
  <cols>
    <col min="1" max="1" width="17.77734375" style="2" customWidth="1"/>
    <col min="2" max="2" width="14.88671875" style="2" customWidth="1"/>
    <col min="3" max="3" width="19.77734375" style="2" bestFit="1" customWidth="1"/>
    <col min="4" max="4" width="18.83203125" style="2" customWidth="1"/>
    <col min="5" max="7" width="7.109375" style="2" customWidth="1"/>
    <col min="8" max="8" width="7.0546875" style="2" customWidth="1"/>
    <col min="9" max="9" width="7.109375" style="2" customWidth="1"/>
    <col min="10" max="10" width="13.88671875" style="2" customWidth="1"/>
    <col min="11" max="11" width="8.6640625" style="2" customWidth="1"/>
    <col min="12" max="12" width="17.77734375" style="2" customWidth="1"/>
    <col min="13" max="13" width="14.0546875" style="2" customWidth="1"/>
    <col min="14" max="14" width="8.6640625" style="2" customWidth="1"/>
    <col min="15" max="15" width="10.0546875" style="2" customWidth="1"/>
    <col min="16" max="16" width="8.77734375" style="2" customWidth="1"/>
    <col min="17" max="19" width="9.109375" style="2" customWidth="1"/>
    <col min="20" max="20" width="2.1640625" style="198" customWidth="1"/>
    <col min="21" max="21" width="41.0546875" style="2" customWidth="1"/>
    <col min="22" max="22" width="7.77734375" style="2" customWidth="1"/>
    <col min="23" max="25" width="9.609375" style="2" customWidth="1"/>
    <col min="26" max="29" width="8.83203125" style="2" customWidth="1"/>
    <col min="30" max="16384" width="13.5546875" style="2"/>
  </cols>
  <sheetData>
    <row r="1" spans="1:29" ht="24.3" customHeight="1" x14ac:dyDescent="0.5">
      <c r="A1" s="1" t="s">
        <v>11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" t="s">
        <v>11</v>
      </c>
      <c r="M1" s="134"/>
      <c r="N1" s="135"/>
      <c r="O1" s="135"/>
      <c r="P1" s="135"/>
      <c r="Q1" s="136"/>
      <c r="R1" s="136"/>
      <c r="S1" s="136"/>
      <c r="T1" s="194"/>
      <c r="U1"/>
      <c r="V1" s="137"/>
      <c r="W1" s="137"/>
      <c r="X1" s="137"/>
      <c r="Y1" s="137"/>
      <c r="Z1" s="137"/>
      <c r="AA1" s="137"/>
      <c r="AB1" s="137"/>
      <c r="AC1" s="137"/>
    </row>
    <row r="2" spans="1:29" ht="24" customHeight="1" x14ac:dyDescent="0.5">
      <c r="A2" s="258" t="s">
        <v>12</v>
      </c>
      <c r="B2" s="258" t="s">
        <v>7</v>
      </c>
      <c r="C2" s="258" t="s">
        <v>13</v>
      </c>
      <c r="D2" s="258" t="s">
        <v>14</v>
      </c>
      <c r="E2" s="260" t="s">
        <v>303</v>
      </c>
      <c r="F2" s="259"/>
      <c r="G2" s="259"/>
      <c r="H2" s="259"/>
      <c r="I2" s="259"/>
      <c r="J2" s="258" t="s">
        <v>253</v>
      </c>
      <c r="K2" s="258" t="s">
        <v>252</v>
      </c>
      <c r="L2" s="258" t="s">
        <v>12</v>
      </c>
      <c r="M2" s="258" t="s">
        <v>7</v>
      </c>
      <c r="N2" s="258" t="s">
        <v>304</v>
      </c>
      <c r="O2" s="258" t="s">
        <v>15</v>
      </c>
      <c r="P2" s="258" t="s">
        <v>16</v>
      </c>
      <c r="Q2" s="258" t="s">
        <v>17</v>
      </c>
      <c r="R2" s="259"/>
      <c r="S2" s="259"/>
      <c r="T2" s="261" t="s">
        <v>18</v>
      </c>
      <c r="U2" s="262"/>
      <c r="V2" s="137"/>
      <c r="W2" s="137"/>
      <c r="X2" s="137"/>
      <c r="Y2" s="137"/>
      <c r="Z2" s="137"/>
      <c r="AA2" s="137"/>
      <c r="AB2" s="137"/>
      <c r="AC2" s="137"/>
    </row>
    <row r="3" spans="1:29" ht="17.100000000000001" customHeight="1" x14ac:dyDescent="0.5">
      <c r="A3" s="259"/>
      <c r="B3" s="259"/>
      <c r="C3" s="259"/>
      <c r="D3" s="259"/>
      <c r="E3" s="139" t="s">
        <v>19</v>
      </c>
      <c r="F3" s="139" t="s">
        <v>20</v>
      </c>
      <c r="G3" s="139" t="s">
        <v>251</v>
      </c>
      <c r="H3" s="139" t="s">
        <v>305</v>
      </c>
      <c r="I3" s="139" t="s">
        <v>21</v>
      </c>
      <c r="J3" s="259"/>
      <c r="K3" s="259"/>
      <c r="L3" s="259"/>
      <c r="M3" s="259"/>
      <c r="N3" s="259"/>
      <c r="O3" s="259"/>
      <c r="P3" s="259"/>
      <c r="Q3" s="138" t="s">
        <v>22</v>
      </c>
      <c r="R3" s="138" t="s">
        <v>23</v>
      </c>
      <c r="S3" s="138" t="s">
        <v>24</v>
      </c>
      <c r="T3" s="263"/>
      <c r="U3" s="264"/>
      <c r="V3" s="137"/>
      <c r="W3" s="137"/>
      <c r="X3" s="137"/>
      <c r="Y3" s="137"/>
      <c r="Z3" s="137"/>
      <c r="AA3" s="137"/>
      <c r="AB3" s="137"/>
      <c r="AC3" s="137"/>
    </row>
    <row r="4" spans="1:29" ht="0.9" customHeight="1" x14ac:dyDescent="0.5">
      <c r="A4" s="3"/>
      <c r="B4" s="3"/>
      <c r="C4" s="3"/>
      <c r="D4" s="3"/>
      <c r="E4" s="140"/>
      <c r="F4" s="140"/>
      <c r="G4" s="140"/>
      <c r="H4" s="140"/>
      <c r="I4" s="140"/>
      <c r="J4" s="3"/>
      <c r="K4" s="3"/>
      <c r="L4" s="3"/>
      <c r="M4" s="3"/>
      <c r="N4" s="3"/>
      <c r="O4" s="3"/>
      <c r="P4" s="3"/>
      <c r="Q4" s="141"/>
      <c r="R4" s="141"/>
      <c r="S4" s="141"/>
      <c r="T4" s="200"/>
      <c r="U4" s="201"/>
      <c r="V4" s="137"/>
      <c r="W4" s="137"/>
      <c r="X4" s="137"/>
      <c r="Y4" s="137"/>
      <c r="Z4" s="137"/>
      <c r="AA4" s="137"/>
      <c r="AB4" s="137"/>
      <c r="AC4" s="137"/>
    </row>
    <row r="5" spans="1:29" ht="14.4" customHeight="1" x14ac:dyDescent="0.5">
      <c r="A5" s="142" t="s">
        <v>222</v>
      </c>
      <c r="B5" s="143" t="s">
        <v>25</v>
      </c>
      <c r="C5" s="143" t="s">
        <v>26</v>
      </c>
      <c r="D5" s="143" t="s">
        <v>27</v>
      </c>
      <c r="E5" s="143"/>
      <c r="F5" s="143" t="s">
        <v>28</v>
      </c>
      <c r="G5" s="143" t="s">
        <v>28</v>
      </c>
      <c r="H5" s="143" t="s">
        <v>28</v>
      </c>
      <c r="I5" s="143" t="s">
        <v>28</v>
      </c>
      <c r="J5" s="143" t="s">
        <v>29</v>
      </c>
      <c r="K5" s="144" t="s">
        <v>30</v>
      </c>
      <c r="L5" s="142" t="s">
        <v>222</v>
      </c>
      <c r="M5" s="143" t="s">
        <v>25</v>
      </c>
      <c r="N5" s="145" t="s">
        <v>31</v>
      </c>
      <c r="O5" s="145" t="s">
        <v>32</v>
      </c>
      <c r="P5" s="145" t="s">
        <v>33</v>
      </c>
      <c r="Q5" s="146">
        <v>1.5</v>
      </c>
      <c r="R5" s="146">
        <v>3</v>
      </c>
      <c r="S5" s="199">
        <v>6.1</v>
      </c>
      <c r="T5" s="204"/>
      <c r="U5" s="265" t="s">
        <v>268</v>
      </c>
      <c r="V5" s="147"/>
      <c r="W5" s="148"/>
      <c r="X5" s="148"/>
      <c r="Y5" s="148"/>
      <c r="Z5" s="147"/>
      <c r="AA5" s="148"/>
      <c r="AB5" s="148"/>
      <c r="AC5" s="148"/>
    </row>
    <row r="6" spans="1:29" x14ac:dyDescent="0.5">
      <c r="A6" s="142" t="s">
        <v>223</v>
      </c>
      <c r="B6" s="143" t="s">
        <v>35</v>
      </c>
      <c r="C6" s="143" t="s">
        <v>36</v>
      </c>
      <c r="D6" s="143" t="s">
        <v>37</v>
      </c>
      <c r="E6" s="143" t="s">
        <v>28</v>
      </c>
      <c r="F6" s="143" t="s">
        <v>28</v>
      </c>
      <c r="G6" s="143" t="s">
        <v>28</v>
      </c>
      <c r="H6" s="143"/>
      <c r="I6" s="143" t="s">
        <v>28</v>
      </c>
      <c r="J6" s="143" t="s">
        <v>38</v>
      </c>
      <c r="K6" s="144" t="s">
        <v>39</v>
      </c>
      <c r="L6" s="142" t="s">
        <v>223</v>
      </c>
      <c r="M6" s="143" t="s">
        <v>35</v>
      </c>
      <c r="N6" s="145" t="s">
        <v>40</v>
      </c>
      <c r="O6" s="145" t="s">
        <v>41</v>
      </c>
      <c r="P6" s="145" t="s">
        <v>42</v>
      </c>
      <c r="Q6" s="146">
        <v>0.5</v>
      </c>
      <c r="R6" s="146">
        <v>1</v>
      </c>
      <c r="S6" s="199">
        <v>2</v>
      </c>
      <c r="T6" s="205"/>
      <c r="U6" s="266"/>
      <c r="V6" s="147"/>
      <c r="W6" s="148"/>
      <c r="X6" s="148"/>
      <c r="Y6" s="148"/>
      <c r="Z6" s="147"/>
      <c r="AA6" s="148"/>
      <c r="AB6" s="148"/>
      <c r="AC6" s="148"/>
    </row>
    <row r="7" spans="1:29" ht="14.4" customHeight="1" x14ac:dyDescent="0.5">
      <c r="A7" s="149" t="s">
        <v>280</v>
      </c>
      <c r="B7" s="143" t="s">
        <v>43</v>
      </c>
      <c r="C7" s="143" t="s">
        <v>44</v>
      </c>
      <c r="D7" s="143" t="s">
        <v>27</v>
      </c>
      <c r="E7" s="143"/>
      <c r="F7" s="143" t="s">
        <v>28</v>
      </c>
      <c r="G7" s="143"/>
      <c r="H7" s="143"/>
      <c r="I7" s="143" t="s">
        <v>28</v>
      </c>
      <c r="J7" s="143" t="s">
        <v>45</v>
      </c>
      <c r="K7" s="144" t="s">
        <v>46</v>
      </c>
      <c r="L7" s="149" t="s">
        <v>280</v>
      </c>
      <c r="M7" s="143" t="s">
        <v>43</v>
      </c>
      <c r="N7" s="145" t="s">
        <v>47</v>
      </c>
      <c r="O7" s="145" t="s">
        <v>48</v>
      </c>
      <c r="P7" s="145" t="s">
        <v>33</v>
      </c>
      <c r="Q7" s="146">
        <v>0.8</v>
      </c>
      <c r="R7" s="146">
        <v>1.5</v>
      </c>
      <c r="S7" s="199">
        <v>3</v>
      </c>
      <c r="T7" s="205"/>
      <c r="U7" s="266"/>
      <c r="V7" s="147"/>
      <c r="W7" s="148"/>
      <c r="X7" s="148"/>
      <c r="Y7" s="148"/>
      <c r="Z7" s="147"/>
      <c r="AA7" s="148"/>
      <c r="AB7" s="148"/>
      <c r="AC7" s="148"/>
    </row>
    <row r="8" spans="1:29" x14ac:dyDescent="0.5">
      <c r="A8" s="142" t="s">
        <v>224</v>
      </c>
      <c r="B8" s="143" t="s">
        <v>43</v>
      </c>
      <c r="C8" s="143" t="s">
        <v>49</v>
      </c>
      <c r="D8" s="143" t="s">
        <v>27</v>
      </c>
      <c r="E8" s="143"/>
      <c r="F8" s="143" t="s">
        <v>28</v>
      </c>
      <c r="G8" s="143" t="s">
        <v>50</v>
      </c>
      <c r="H8" s="143" t="s">
        <v>28</v>
      </c>
      <c r="I8" s="143" t="s">
        <v>28</v>
      </c>
      <c r="J8" s="143" t="s">
        <v>45</v>
      </c>
      <c r="K8" s="144" t="s">
        <v>46</v>
      </c>
      <c r="L8" s="142" t="s">
        <v>224</v>
      </c>
      <c r="M8" s="143" t="s">
        <v>43</v>
      </c>
      <c r="N8" s="145" t="s">
        <v>47</v>
      </c>
      <c r="O8" s="145" t="s">
        <v>48</v>
      </c>
      <c r="P8" s="145" t="s">
        <v>33</v>
      </c>
      <c r="Q8" s="146">
        <v>0.1</v>
      </c>
      <c r="R8" s="146">
        <v>0.1</v>
      </c>
      <c r="S8" s="199">
        <v>0.3</v>
      </c>
      <c r="T8" s="205"/>
      <c r="U8" s="266"/>
      <c r="V8" s="147"/>
      <c r="W8" s="148"/>
      <c r="X8" s="148"/>
      <c r="Y8" s="148"/>
      <c r="Z8" s="147"/>
      <c r="AA8" s="148"/>
      <c r="AB8" s="148"/>
      <c r="AC8" s="148"/>
    </row>
    <row r="9" spans="1:29" x14ac:dyDescent="0.5">
      <c r="A9" s="142" t="s">
        <v>225</v>
      </c>
      <c r="B9" s="143" t="s">
        <v>43</v>
      </c>
      <c r="C9" s="143" t="s">
        <v>36</v>
      </c>
      <c r="D9" s="143" t="s">
        <v>37</v>
      </c>
      <c r="E9" s="143" t="s">
        <v>28</v>
      </c>
      <c r="F9" s="143" t="s">
        <v>28</v>
      </c>
      <c r="G9" s="143"/>
      <c r="H9" s="143"/>
      <c r="I9" s="143" t="s">
        <v>28</v>
      </c>
      <c r="J9" s="143" t="s">
        <v>45</v>
      </c>
      <c r="K9" s="144" t="s">
        <v>46</v>
      </c>
      <c r="L9" s="142" t="s">
        <v>225</v>
      </c>
      <c r="M9" s="143" t="s">
        <v>43</v>
      </c>
      <c r="N9" s="145" t="s">
        <v>47</v>
      </c>
      <c r="O9" s="145" t="s">
        <v>48</v>
      </c>
      <c r="P9" s="145" t="s">
        <v>33</v>
      </c>
      <c r="Q9" s="146">
        <v>0.2</v>
      </c>
      <c r="R9" s="146">
        <v>0.5</v>
      </c>
      <c r="S9" s="199">
        <v>1</v>
      </c>
      <c r="T9" s="205"/>
      <c r="U9" s="266"/>
      <c r="V9" s="147"/>
      <c r="W9" s="148"/>
      <c r="X9" s="148"/>
      <c r="Y9" s="148"/>
      <c r="Z9" s="147"/>
      <c r="AA9" s="148"/>
      <c r="AB9" s="148"/>
      <c r="AC9" s="148"/>
    </row>
    <row r="10" spans="1:29" x14ac:dyDescent="0.5">
      <c r="A10" s="142" t="s">
        <v>226</v>
      </c>
      <c r="B10" s="143" t="s">
        <v>43</v>
      </c>
      <c r="C10" s="143" t="s">
        <v>26</v>
      </c>
      <c r="D10" s="143" t="s">
        <v>27</v>
      </c>
      <c r="E10" s="143"/>
      <c r="F10" s="143" t="s">
        <v>28</v>
      </c>
      <c r="G10" s="143"/>
      <c r="H10" s="143"/>
      <c r="I10" s="143" t="s">
        <v>28</v>
      </c>
      <c r="J10" s="143" t="s">
        <v>45</v>
      </c>
      <c r="K10" s="144" t="s">
        <v>46</v>
      </c>
      <c r="L10" s="142" t="s">
        <v>226</v>
      </c>
      <c r="M10" s="143" t="s">
        <v>43</v>
      </c>
      <c r="N10" s="145" t="s">
        <v>47</v>
      </c>
      <c r="O10" s="145" t="s">
        <v>48</v>
      </c>
      <c r="P10" s="145" t="s">
        <v>33</v>
      </c>
      <c r="Q10" s="146">
        <v>0.2</v>
      </c>
      <c r="R10" s="146">
        <v>0.4</v>
      </c>
      <c r="S10" s="199">
        <v>0.9</v>
      </c>
      <c r="T10" s="206" t="s">
        <v>328</v>
      </c>
      <c r="U10" s="207" t="s">
        <v>329</v>
      </c>
      <c r="V10" s="147"/>
      <c r="W10" s="148"/>
      <c r="X10" s="148"/>
      <c r="Y10" s="148"/>
      <c r="Z10" s="147"/>
      <c r="AA10" s="148"/>
      <c r="AB10" s="148"/>
      <c r="AC10" s="148"/>
    </row>
    <row r="11" spans="1:29" x14ac:dyDescent="0.5">
      <c r="A11" s="142" t="s">
        <v>227</v>
      </c>
      <c r="B11" s="143" t="s">
        <v>43</v>
      </c>
      <c r="C11" s="143" t="s">
        <v>44</v>
      </c>
      <c r="D11" s="143" t="s">
        <v>27</v>
      </c>
      <c r="E11" s="143"/>
      <c r="F11" s="143" t="s">
        <v>28</v>
      </c>
      <c r="G11" s="143"/>
      <c r="H11" s="143"/>
      <c r="I11" s="143" t="s">
        <v>28</v>
      </c>
      <c r="J11" s="143" t="s">
        <v>45</v>
      </c>
      <c r="K11" s="144" t="s">
        <v>46</v>
      </c>
      <c r="L11" s="142" t="s">
        <v>227</v>
      </c>
      <c r="M11" s="143" t="s">
        <v>43</v>
      </c>
      <c r="N11" s="145" t="s">
        <v>54</v>
      </c>
      <c r="O11" s="145" t="s">
        <v>48</v>
      </c>
      <c r="P11" s="145" t="s">
        <v>33</v>
      </c>
      <c r="Q11" s="146">
        <v>0.1</v>
      </c>
      <c r="R11" s="146">
        <v>0.2</v>
      </c>
      <c r="S11" s="199">
        <v>0.5</v>
      </c>
      <c r="T11" s="205"/>
      <c r="U11" s="208" t="s">
        <v>269</v>
      </c>
      <c r="V11" s="147"/>
      <c r="W11" s="148"/>
      <c r="X11" s="148"/>
      <c r="Y11" s="148"/>
      <c r="Z11" s="147"/>
      <c r="AA11" s="148"/>
      <c r="AB11" s="148"/>
      <c r="AC11" s="148"/>
    </row>
    <row r="12" spans="1:29" x14ac:dyDescent="0.5">
      <c r="A12" s="142" t="s">
        <v>228</v>
      </c>
      <c r="B12" s="143" t="s">
        <v>35</v>
      </c>
      <c r="C12" s="143" t="s">
        <v>36</v>
      </c>
      <c r="D12" s="143" t="s">
        <v>45</v>
      </c>
      <c r="E12" s="143" t="s">
        <v>50</v>
      </c>
      <c r="F12" s="143" t="s">
        <v>28</v>
      </c>
      <c r="G12" s="143" t="s">
        <v>50</v>
      </c>
      <c r="H12" s="143" t="s">
        <v>50</v>
      </c>
      <c r="I12" s="143" t="s">
        <v>28</v>
      </c>
      <c r="J12" s="143" t="s">
        <v>45</v>
      </c>
      <c r="K12" s="144" t="s">
        <v>56</v>
      </c>
      <c r="L12" s="142" t="s">
        <v>228</v>
      </c>
      <c r="M12" s="143" t="s">
        <v>35</v>
      </c>
      <c r="N12" s="145" t="s">
        <v>50</v>
      </c>
      <c r="O12" s="145" t="s">
        <v>50</v>
      </c>
      <c r="P12" s="145" t="s">
        <v>50</v>
      </c>
      <c r="Q12" s="146">
        <v>0.2</v>
      </c>
      <c r="R12" s="146">
        <v>0.3</v>
      </c>
      <c r="S12" s="199">
        <v>0.7</v>
      </c>
      <c r="T12" s="206" t="s">
        <v>328</v>
      </c>
      <c r="U12" s="209" t="s">
        <v>330</v>
      </c>
      <c r="V12" s="147"/>
      <c r="W12" s="148"/>
      <c r="X12" s="148"/>
      <c r="Y12" s="148"/>
      <c r="Z12" s="147"/>
      <c r="AA12" s="148"/>
      <c r="AB12" s="148"/>
      <c r="AC12" s="148"/>
    </row>
    <row r="13" spans="1:29" x14ac:dyDescent="0.5">
      <c r="A13" s="142" t="s">
        <v>229</v>
      </c>
      <c r="B13" s="143" t="s">
        <v>43</v>
      </c>
      <c r="C13" s="143" t="s">
        <v>36</v>
      </c>
      <c r="D13" s="143" t="s">
        <v>37</v>
      </c>
      <c r="E13" s="143" t="s">
        <v>28</v>
      </c>
      <c r="F13" s="143" t="s">
        <v>28</v>
      </c>
      <c r="G13" s="143" t="s">
        <v>28</v>
      </c>
      <c r="H13" s="143" t="s">
        <v>50</v>
      </c>
      <c r="I13" s="143" t="s">
        <v>28</v>
      </c>
      <c r="J13" s="143" t="s">
        <v>57</v>
      </c>
      <c r="K13" s="144" t="s">
        <v>39</v>
      </c>
      <c r="L13" s="142" t="s">
        <v>229</v>
      </c>
      <c r="M13" s="143" t="s">
        <v>43</v>
      </c>
      <c r="N13" s="145" t="s">
        <v>58</v>
      </c>
      <c r="O13" s="145" t="s">
        <v>59</v>
      </c>
      <c r="P13" s="145" t="s">
        <v>42</v>
      </c>
      <c r="Q13" s="146">
        <v>0.9</v>
      </c>
      <c r="R13" s="146">
        <v>1.8</v>
      </c>
      <c r="S13" s="199">
        <v>3.7</v>
      </c>
      <c r="T13" s="206" t="s">
        <v>328</v>
      </c>
      <c r="U13" s="207" t="s">
        <v>331</v>
      </c>
      <c r="V13" s="147"/>
      <c r="W13" s="148"/>
      <c r="X13" s="148"/>
      <c r="Y13" s="148"/>
      <c r="Z13" s="147"/>
      <c r="AA13" s="148"/>
      <c r="AB13" s="148"/>
      <c r="AC13" s="148"/>
    </row>
    <row r="14" spans="1:29" ht="14.7" x14ac:dyDescent="0.5">
      <c r="A14" s="142" t="s">
        <v>230</v>
      </c>
      <c r="B14" s="143" t="s">
        <v>61</v>
      </c>
      <c r="C14" s="143" t="s">
        <v>49</v>
      </c>
      <c r="D14" s="143" t="s">
        <v>306</v>
      </c>
      <c r="E14" s="143"/>
      <c r="F14" s="143" t="s">
        <v>28</v>
      </c>
      <c r="G14" s="143"/>
      <c r="H14" s="143"/>
      <c r="I14" s="143" t="s">
        <v>28</v>
      </c>
      <c r="J14" s="143" t="s">
        <v>38</v>
      </c>
      <c r="K14" s="144" t="s">
        <v>56</v>
      </c>
      <c r="L14" s="142" t="s">
        <v>230</v>
      </c>
      <c r="M14" s="143" t="s">
        <v>61</v>
      </c>
      <c r="N14" s="145" t="s">
        <v>62</v>
      </c>
      <c r="O14" s="145" t="s">
        <v>48</v>
      </c>
      <c r="P14" s="145" t="s">
        <v>42</v>
      </c>
      <c r="Q14" s="146">
        <v>0.1</v>
      </c>
      <c r="R14" s="146">
        <v>0.1</v>
      </c>
      <c r="S14" s="199">
        <v>0.3</v>
      </c>
      <c r="T14" s="206"/>
      <c r="U14" s="209" t="s">
        <v>270</v>
      </c>
      <c r="V14" s="147"/>
      <c r="W14" s="148"/>
      <c r="X14" s="148"/>
      <c r="Y14" s="148"/>
      <c r="Z14" s="147"/>
      <c r="AA14" s="148"/>
      <c r="AB14" s="148"/>
      <c r="AC14" s="148"/>
    </row>
    <row r="15" spans="1:29" x14ac:dyDescent="0.5">
      <c r="A15" s="142" t="s">
        <v>231</v>
      </c>
      <c r="B15" s="143" t="s">
        <v>25</v>
      </c>
      <c r="C15" s="143" t="s">
        <v>36</v>
      </c>
      <c r="D15" s="143" t="s">
        <v>37</v>
      </c>
      <c r="E15" s="143" t="s">
        <v>28</v>
      </c>
      <c r="F15" s="143" t="s">
        <v>28</v>
      </c>
      <c r="G15" s="143"/>
      <c r="H15" s="143"/>
      <c r="I15" s="143" t="s">
        <v>28</v>
      </c>
      <c r="J15" s="143" t="s">
        <v>57</v>
      </c>
      <c r="K15" s="144" t="s">
        <v>63</v>
      </c>
      <c r="L15" s="142" t="s">
        <v>231</v>
      </c>
      <c r="M15" s="143" t="s">
        <v>25</v>
      </c>
      <c r="N15" s="145" t="s">
        <v>64</v>
      </c>
      <c r="O15" s="145" t="s">
        <v>65</v>
      </c>
      <c r="P15" s="145" t="s">
        <v>42</v>
      </c>
      <c r="Q15" s="146">
        <v>0.1</v>
      </c>
      <c r="R15" s="146">
        <v>0.1</v>
      </c>
      <c r="S15" s="199">
        <v>0.1</v>
      </c>
      <c r="T15" s="206" t="s">
        <v>328</v>
      </c>
      <c r="U15" s="207" t="s">
        <v>332</v>
      </c>
      <c r="V15" s="147"/>
      <c r="W15" s="150"/>
      <c r="X15" s="148"/>
      <c r="Y15" s="148"/>
      <c r="Z15" s="147"/>
      <c r="AA15" s="150"/>
      <c r="AB15" s="148"/>
      <c r="AC15" s="148"/>
    </row>
    <row r="16" spans="1:29" x14ac:dyDescent="0.5">
      <c r="A16" s="142" t="s">
        <v>232</v>
      </c>
      <c r="B16" s="143" t="s">
        <v>25</v>
      </c>
      <c r="C16" s="143" t="s">
        <v>36</v>
      </c>
      <c r="D16" s="143" t="s">
        <v>37</v>
      </c>
      <c r="E16" s="143" t="s">
        <v>28</v>
      </c>
      <c r="F16" s="143" t="s">
        <v>28</v>
      </c>
      <c r="G16" s="143"/>
      <c r="H16" s="143"/>
      <c r="I16" s="143" t="s">
        <v>28</v>
      </c>
      <c r="J16" s="143" t="s">
        <v>57</v>
      </c>
      <c r="K16" s="144" t="s">
        <v>63</v>
      </c>
      <c r="L16" s="142" t="s">
        <v>232</v>
      </c>
      <c r="M16" s="143" t="s">
        <v>25</v>
      </c>
      <c r="N16" s="145" t="s">
        <v>64</v>
      </c>
      <c r="O16" s="145" t="s">
        <v>41</v>
      </c>
      <c r="P16" s="145" t="s">
        <v>42</v>
      </c>
      <c r="Q16" s="146">
        <v>0.1</v>
      </c>
      <c r="R16" s="146">
        <v>0.1</v>
      </c>
      <c r="S16" s="199">
        <v>0.2</v>
      </c>
      <c r="T16" s="205"/>
      <c r="U16" s="209" t="s">
        <v>271</v>
      </c>
      <c r="V16" s="147"/>
      <c r="W16" s="148"/>
      <c r="X16" s="148"/>
      <c r="Y16" s="148"/>
      <c r="Z16" s="147"/>
      <c r="AA16" s="148"/>
      <c r="AB16" s="148"/>
      <c r="AC16" s="148"/>
    </row>
    <row r="17" spans="1:29" x14ac:dyDescent="0.5">
      <c r="A17" s="142" t="s">
        <v>233</v>
      </c>
      <c r="B17" s="143" t="s">
        <v>25</v>
      </c>
      <c r="C17" s="143" t="s">
        <v>49</v>
      </c>
      <c r="D17" s="143" t="s">
        <v>66</v>
      </c>
      <c r="E17" s="143" t="s">
        <v>28</v>
      </c>
      <c r="F17" s="143" t="s">
        <v>28</v>
      </c>
      <c r="G17" s="143" t="s">
        <v>28</v>
      </c>
      <c r="H17" s="143"/>
      <c r="I17" s="143" t="s">
        <v>28</v>
      </c>
      <c r="J17" s="143" t="s">
        <v>29</v>
      </c>
      <c r="K17" s="144" t="s">
        <v>30</v>
      </c>
      <c r="L17" s="142" t="s">
        <v>233</v>
      </c>
      <c r="M17" s="143" t="s">
        <v>25</v>
      </c>
      <c r="N17" s="145" t="s">
        <v>67</v>
      </c>
      <c r="O17" s="145" t="s">
        <v>41</v>
      </c>
      <c r="P17" s="145" t="s">
        <v>33</v>
      </c>
      <c r="Q17" s="146">
        <v>1.2</v>
      </c>
      <c r="R17" s="146">
        <v>2.2999999999999998</v>
      </c>
      <c r="S17" s="199">
        <v>4.7</v>
      </c>
      <c r="T17" s="206" t="s">
        <v>328</v>
      </c>
      <c r="U17" s="207" t="s">
        <v>333</v>
      </c>
      <c r="V17" s="147"/>
      <c r="W17" s="148"/>
      <c r="X17" s="148"/>
      <c r="Y17" s="148"/>
      <c r="Z17" s="147"/>
      <c r="AA17" s="148"/>
      <c r="AB17" s="148"/>
      <c r="AC17" s="148"/>
    </row>
    <row r="18" spans="1:29" x14ac:dyDescent="0.5">
      <c r="A18" s="142" t="s">
        <v>234</v>
      </c>
      <c r="B18" s="143" t="s">
        <v>43</v>
      </c>
      <c r="C18" s="143" t="s">
        <v>26</v>
      </c>
      <c r="D18" s="143" t="s">
        <v>68</v>
      </c>
      <c r="E18" s="143" t="s">
        <v>28</v>
      </c>
      <c r="F18" s="143" t="s">
        <v>28</v>
      </c>
      <c r="G18" s="143" t="s">
        <v>28</v>
      </c>
      <c r="H18" s="143"/>
      <c r="I18" s="143" t="s">
        <v>28</v>
      </c>
      <c r="J18" s="143" t="s">
        <v>29</v>
      </c>
      <c r="K18" s="144" t="s">
        <v>69</v>
      </c>
      <c r="L18" s="142" t="s">
        <v>234</v>
      </c>
      <c r="M18" s="143" t="s">
        <v>43</v>
      </c>
      <c r="N18" s="145" t="s">
        <v>54</v>
      </c>
      <c r="O18" s="145" t="s">
        <v>70</v>
      </c>
      <c r="P18" s="145" t="s">
        <v>42</v>
      </c>
      <c r="Q18" s="146">
        <v>1.1000000000000001</v>
      </c>
      <c r="R18" s="146">
        <v>2.2000000000000002</v>
      </c>
      <c r="S18" s="199">
        <v>4.4000000000000004</v>
      </c>
      <c r="T18" s="205"/>
      <c r="U18" s="209" t="s">
        <v>279</v>
      </c>
      <c r="V18" s="147"/>
      <c r="W18" s="148"/>
      <c r="X18" s="148"/>
      <c r="Y18" s="148"/>
      <c r="Z18" s="147"/>
      <c r="AA18" s="148"/>
      <c r="AB18" s="148"/>
      <c r="AC18" s="148"/>
    </row>
    <row r="19" spans="1:29" x14ac:dyDescent="0.5">
      <c r="A19" s="142" t="s">
        <v>235</v>
      </c>
      <c r="B19" s="143" t="s">
        <v>43</v>
      </c>
      <c r="C19" s="143" t="s">
        <v>26</v>
      </c>
      <c r="D19" s="143" t="s">
        <v>66</v>
      </c>
      <c r="E19" s="143"/>
      <c r="F19" s="143" t="s">
        <v>28</v>
      </c>
      <c r="G19" s="143" t="s">
        <v>28</v>
      </c>
      <c r="H19" s="143"/>
      <c r="I19" s="143" t="s">
        <v>28</v>
      </c>
      <c r="J19" s="143" t="s">
        <v>29</v>
      </c>
      <c r="K19" s="144" t="s">
        <v>69</v>
      </c>
      <c r="L19" s="142" t="s">
        <v>235</v>
      </c>
      <c r="M19" s="143" t="s">
        <v>43</v>
      </c>
      <c r="N19" s="145" t="s">
        <v>54</v>
      </c>
      <c r="O19" s="145" t="s">
        <v>70</v>
      </c>
      <c r="P19" s="145" t="s">
        <v>42</v>
      </c>
      <c r="Q19" s="146">
        <v>1.1000000000000001</v>
      </c>
      <c r="R19" s="146">
        <v>2.2000000000000002</v>
      </c>
      <c r="S19" s="199">
        <v>4.4000000000000004</v>
      </c>
      <c r="T19" s="206" t="s">
        <v>328</v>
      </c>
      <c r="U19" s="207" t="s">
        <v>334</v>
      </c>
      <c r="V19" s="147"/>
      <c r="W19" s="148"/>
      <c r="X19" s="148"/>
      <c r="Y19" s="148"/>
      <c r="Z19" s="147"/>
      <c r="AA19" s="148"/>
      <c r="AB19" s="148"/>
      <c r="AC19" s="148"/>
    </row>
    <row r="20" spans="1:29" x14ac:dyDescent="0.5">
      <c r="A20" s="142" t="s">
        <v>236</v>
      </c>
      <c r="B20" s="143" t="s">
        <v>43</v>
      </c>
      <c r="C20" s="143" t="s">
        <v>36</v>
      </c>
      <c r="D20" s="143" t="s">
        <v>37</v>
      </c>
      <c r="E20" s="143" t="s">
        <v>28</v>
      </c>
      <c r="F20" s="143" t="s">
        <v>28</v>
      </c>
      <c r="G20" s="143" t="s">
        <v>28</v>
      </c>
      <c r="H20" s="143"/>
      <c r="I20" s="143" t="s">
        <v>28</v>
      </c>
      <c r="J20" s="143" t="s">
        <v>29</v>
      </c>
      <c r="K20" s="144" t="s">
        <v>39</v>
      </c>
      <c r="L20" s="142" t="s">
        <v>236</v>
      </c>
      <c r="M20" s="143" t="s">
        <v>43</v>
      </c>
      <c r="N20" s="145" t="s">
        <v>71</v>
      </c>
      <c r="O20" s="145" t="s">
        <v>70</v>
      </c>
      <c r="P20" s="145" t="s">
        <v>42</v>
      </c>
      <c r="Q20" s="146">
        <v>0.9</v>
      </c>
      <c r="R20" s="146">
        <v>1.8</v>
      </c>
      <c r="S20" s="199">
        <v>3.5</v>
      </c>
      <c r="T20" s="206" t="s">
        <v>328</v>
      </c>
      <c r="U20" s="207" t="s">
        <v>335</v>
      </c>
      <c r="V20" s="147"/>
      <c r="W20" s="148"/>
      <c r="X20" s="148"/>
      <c r="Y20" s="148"/>
      <c r="Z20" s="147"/>
      <c r="AA20" s="148"/>
      <c r="AB20" s="148"/>
      <c r="AC20" s="148"/>
    </row>
    <row r="21" spans="1:29" x14ac:dyDescent="0.5">
      <c r="A21" s="142" t="s">
        <v>237</v>
      </c>
      <c r="B21" s="143" t="s">
        <v>35</v>
      </c>
      <c r="C21" s="143" t="s">
        <v>49</v>
      </c>
      <c r="D21" s="143" t="s">
        <v>66</v>
      </c>
      <c r="E21" s="143" t="s">
        <v>28</v>
      </c>
      <c r="F21" s="143" t="s">
        <v>28</v>
      </c>
      <c r="G21" s="143" t="s">
        <v>50</v>
      </c>
      <c r="H21" s="143" t="s">
        <v>50</v>
      </c>
      <c r="I21" s="143" t="s">
        <v>28</v>
      </c>
      <c r="J21" s="143" t="s">
        <v>38</v>
      </c>
      <c r="K21" s="144" t="s">
        <v>69</v>
      </c>
      <c r="L21" s="142" t="s">
        <v>237</v>
      </c>
      <c r="M21" s="143" t="s">
        <v>35</v>
      </c>
      <c r="N21" s="145" t="s">
        <v>73</v>
      </c>
      <c r="O21" s="145" t="s">
        <v>48</v>
      </c>
      <c r="P21" s="145" t="s">
        <v>50</v>
      </c>
      <c r="Q21" s="146">
        <v>0.1</v>
      </c>
      <c r="R21" s="146">
        <v>0.1</v>
      </c>
      <c r="S21" s="199">
        <v>0.2</v>
      </c>
      <c r="T21" s="206" t="s">
        <v>328</v>
      </c>
      <c r="U21" s="207" t="s">
        <v>336</v>
      </c>
      <c r="V21" s="147"/>
      <c r="W21" s="150"/>
      <c r="X21" s="148"/>
      <c r="Y21" s="148"/>
      <c r="Z21" s="147"/>
      <c r="AA21" s="150"/>
      <c r="AB21" s="148"/>
      <c r="AC21" s="148"/>
    </row>
    <row r="22" spans="1:29" ht="25.8" x14ac:dyDescent="0.5">
      <c r="A22" s="142" t="s">
        <v>238</v>
      </c>
      <c r="B22" s="143" t="s">
        <v>61</v>
      </c>
      <c r="C22" s="143" t="s">
        <v>49</v>
      </c>
      <c r="D22" s="143" t="s">
        <v>66</v>
      </c>
      <c r="E22" s="143" t="s">
        <v>28</v>
      </c>
      <c r="F22" s="143" t="s">
        <v>28</v>
      </c>
      <c r="G22" s="143"/>
      <c r="H22" s="143"/>
      <c r="I22" s="143" t="s">
        <v>28</v>
      </c>
      <c r="J22" s="143" t="s">
        <v>38</v>
      </c>
      <c r="K22" s="144" t="s">
        <v>56</v>
      </c>
      <c r="L22" s="142" t="s">
        <v>238</v>
      </c>
      <c r="M22" s="143" t="s">
        <v>61</v>
      </c>
      <c r="N22" s="145" t="s">
        <v>74</v>
      </c>
      <c r="O22" s="145" t="s">
        <v>65</v>
      </c>
      <c r="P22" s="145" t="s">
        <v>33</v>
      </c>
      <c r="Q22" s="146">
        <v>0.1</v>
      </c>
      <c r="R22" s="146">
        <v>0.3</v>
      </c>
      <c r="S22" s="199">
        <v>0.5</v>
      </c>
      <c r="T22" s="205"/>
      <c r="U22" s="210" t="s">
        <v>272</v>
      </c>
      <c r="V22" s="147"/>
      <c r="W22" s="148"/>
      <c r="X22" s="148"/>
      <c r="Y22" s="148"/>
      <c r="Z22" s="147"/>
      <c r="AA22" s="148"/>
      <c r="AB22" s="148"/>
      <c r="AC22" s="148"/>
    </row>
    <row r="23" spans="1:29" ht="25.8" x14ac:dyDescent="0.5">
      <c r="A23" s="142" t="s">
        <v>239</v>
      </c>
      <c r="B23" s="143" t="s">
        <v>61</v>
      </c>
      <c r="C23" s="145" t="s">
        <v>250</v>
      </c>
      <c r="D23" s="143" t="s">
        <v>306</v>
      </c>
      <c r="E23" s="143"/>
      <c r="F23" s="143" t="s">
        <v>28</v>
      </c>
      <c r="G23" s="143"/>
      <c r="H23" s="143"/>
      <c r="I23" s="143" t="s">
        <v>28</v>
      </c>
      <c r="J23" s="143" t="s">
        <v>38</v>
      </c>
      <c r="K23" s="144" t="s">
        <v>56</v>
      </c>
      <c r="L23" s="142" t="s">
        <v>239</v>
      </c>
      <c r="M23" s="143" t="s">
        <v>61</v>
      </c>
      <c r="N23" s="145" t="s">
        <v>54</v>
      </c>
      <c r="O23" s="145" t="s">
        <v>48</v>
      </c>
      <c r="P23" s="145" t="s">
        <v>33</v>
      </c>
      <c r="Q23" s="146">
        <v>0.1</v>
      </c>
      <c r="R23" s="146">
        <v>0.1</v>
      </c>
      <c r="S23" s="199">
        <v>0.3</v>
      </c>
      <c r="T23" s="206" t="s">
        <v>328</v>
      </c>
      <c r="U23" s="215" t="s">
        <v>339</v>
      </c>
      <c r="V23" s="147"/>
      <c r="W23" s="148"/>
      <c r="X23" s="148"/>
      <c r="Y23" s="148"/>
      <c r="Z23" s="147"/>
      <c r="AA23" s="148"/>
      <c r="AB23" s="148"/>
      <c r="AC23" s="148"/>
    </row>
    <row r="24" spans="1:29" x14ac:dyDescent="0.5">
      <c r="A24" s="142" t="s">
        <v>240</v>
      </c>
      <c r="B24" s="143" t="s">
        <v>25</v>
      </c>
      <c r="C24" s="143" t="s">
        <v>49</v>
      </c>
      <c r="D24" s="143" t="s">
        <v>27</v>
      </c>
      <c r="E24" s="143"/>
      <c r="F24" s="143" t="s">
        <v>28</v>
      </c>
      <c r="G24" s="143" t="s">
        <v>28</v>
      </c>
      <c r="H24" s="143" t="s">
        <v>28</v>
      </c>
      <c r="I24" s="143" t="s">
        <v>28</v>
      </c>
      <c r="J24" s="143" t="s">
        <v>29</v>
      </c>
      <c r="K24" s="144" t="s">
        <v>77</v>
      </c>
      <c r="L24" s="142" t="s">
        <v>240</v>
      </c>
      <c r="M24" s="143" t="s">
        <v>25</v>
      </c>
      <c r="N24" s="145" t="s">
        <v>78</v>
      </c>
      <c r="O24" s="145" t="s">
        <v>32</v>
      </c>
      <c r="P24" s="145" t="s">
        <v>33</v>
      </c>
      <c r="Q24" s="146">
        <v>1</v>
      </c>
      <c r="R24" s="146">
        <v>2</v>
      </c>
      <c r="S24" s="199">
        <v>4.0999999999999996</v>
      </c>
      <c r="T24" s="205"/>
      <c r="U24" s="209" t="s">
        <v>273</v>
      </c>
      <c r="V24" s="147"/>
      <c r="W24" s="148"/>
      <c r="X24" s="148"/>
      <c r="Y24" s="148"/>
      <c r="Z24" s="147"/>
      <c r="AA24" s="148"/>
      <c r="AB24" s="148"/>
      <c r="AC24" s="148"/>
    </row>
    <row r="25" spans="1:29" ht="14.7" x14ac:dyDescent="0.5">
      <c r="A25" s="142" t="s">
        <v>241</v>
      </c>
      <c r="B25" s="143" t="s">
        <v>25</v>
      </c>
      <c r="C25" s="143" t="s">
        <v>26</v>
      </c>
      <c r="D25" s="143" t="s">
        <v>306</v>
      </c>
      <c r="E25" s="143"/>
      <c r="F25" s="143" t="s">
        <v>28</v>
      </c>
      <c r="G25" s="143"/>
      <c r="H25" s="143"/>
      <c r="I25" s="143" t="s">
        <v>28</v>
      </c>
      <c r="J25" s="143" t="s">
        <v>38</v>
      </c>
      <c r="K25" s="144" t="s">
        <v>69</v>
      </c>
      <c r="L25" s="142" t="s">
        <v>241</v>
      </c>
      <c r="M25" s="143" t="s">
        <v>25</v>
      </c>
      <c r="N25" s="145" t="s">
        <v>62</v>
      </c>
      <c r="O25" s="145" t="s">
        <v>80</v>
      </c>
      <c r="P25" s="145" t="s">
        <v>33</v>
      </c>
      <c r="Q25" s="146">
        <v>0.3</v>
      </c>
      <c r="R25" s="146">
        <v>0.6</v>
      </c>
      <c r="S25" s="199">
        <v>1.2</v>
      </c>
      <c r="T25" s="205"/>
      <c r="U25" s="209" t="s">
        <v>274</v>
      </c>
      <c r="V25" s="147"/>
      <c r="W25" s="148"/>
      <c r="X25" s="148"/>
      <c r="Y25" s="148"/>
      <c r="Z25" s="147"/>
      <c r="AA25" s="148"/>
      <c r="AB25" s="148"/>
      <c r="AC25" s="148"/>
    </row>
    <row r="26" spans="1:29" x14ac:dyDescent="0.5">
      <c r="A26" s="142" t="s">
        <v>242</v>
      </c>
      <c r="B26" s="143" t="s">
        <v>25</v>
      </c>
      <c r="C26" s="143" t="s">
        <v>36</v>
      </c>
      <c r="D26" s="143" t="s">
        <v>37</v>
      </c>
      <c r="E26" s="143" t="s">
        <v>28</v>
      </c>
      <c r="F26" s="143" t="s">
        <v>28</v>
      </c>
      <c r="G26" s="143"/>
      <c r="H26" s="143"/>
      <c r="I26" s="143" t="s">
        <v>28</v>
      </c>
      <c r="J26" s="143" t="s">
        <v>57</v>
      </c>
      <c r="K26" s="144" t="s">
        <v>81</v>
      </c>
      <c r="L26" s="142" t="s">
        <v>242</v>
      </c>
      <c r="M26" s="143" t="s">
        <v>25</v>
      </c>
      <c r="N26" s="145" t="s">
        <v>64</v>
      </c>
      <c r="O26" s="145" t="s">
        <v>59</v>
      </c>
      <c r="P26" s="145" t="s">
        <v>42</v>
      </c>
      <c r="Q26" s="146">
        <v>0.7</v>
      </c>
      <c r="R26" s="146">
        <v>1.5</v>
      </c>
      <c r="S26" s="199">
        <v>2.9</v>
      </c>
      <c r="T26" s="205"/>
      <c r="U26" s="209" t="s">
        <v>275</v>
      </c>
      <c r="V26" s="147"/>
      <c r="W26" s="151"/>
      <c r="X26" s="151"/>
      <c r="Y26" s="151"/>
      <c r="Z26" s="147"/>
      <c r="AA26" s="148"/>
      <c r="AB26" s="148"/>
      <c r="AC26" s="148"/>
    </row>
    <row r="27" spans="1:29" x14ac:dyDescent="0.5">
      <c r="A27" s="142" t="s">
        <v>243</v>
      </c>
      <c r="B27" s="143" t="s">
        <v>43</v>
      </c>
      <c r="C27" s="143" t="s">
        <v>36</v>
      </c>
      <c r="D27" s="143" t="s">
        <v>37</v>
      </c>
      <c r="E27" s="143" t="s">
        <v>28</v>
      </c>
      <c r="F27" s="143" t="s">
        <v>28</v>
      </c>
      <c r="G27" s="143" t="s">
        <v>28</v>
      </c>
      <c r="H27" s="143"/>
      <c r="I27" s="143" t="s">
        <v>28</v>
      </c>
      <c r="J27" s="143" t="s">
        <v>38</v>
      </c>
      <c r="K27" s="144" t="s">
        <v>82</v>
      </c>
      <c r="L27" s="142" t="s">
        <v>243</v>
      </c>
      <c r="M27" s="143" t="s">
        <v>43</v>
      </c>
      <c r="N27" s="145" t="s">
        <v>40</v>
      </c>
      <c r="O27" s="145" t="s">
        <v>70</v>
      </c>
      <c r="P27" s="145" t="s">
        <v>42</v>
      </c>
      <c r="Q27" s="146">
        <v>1.7</v>
      </c>
      <c r="R27" s="146">
        <v>3.4</v>
      </c>
      <c r="S27" s="199">
        <v>6.8</v>
      </c>
      <c r="T27" s="206" t="s">
        <v>328</v>
      </c>
      <c r="U27" s="211" t="s">
        <v>337</v>
      </c>
      <c r="V27" s="147"/>
      <c r="W27" s="151"/>
      <c r="X27" s="151"/>
      <c r="Y27" s="151"/>
      <c r="Z27" s="147"/>
      <c r="AA27" s="148"/>
      <c r="AB27" s="148"/>
      <c r="AC27" s="148"/>
    </row>
    <row r="28" spans="1:29" x14ac:dyDescent="0.5">
      <c r="A28" s="142" t="s">
        <v>244</v>
      </c>
      <c r="B28" s="143" t="s">
        <v>25</v>
      </c>
      <c r="C28" s="143" t="s">
        <v>36</v>
      </c>
      <c r="D28" s="143" t="s">
        <v>37</v>
      </c>
      <c r="E28" s="143" t="s">
        <v>28</v>
      </c>
      <c r="F28" s="143" t="s">
        <v>28</v>
      </c>
      <c r="G28" s="143"/>
      <c r="H28" s="143"/>
      <c r="I28" s="143" t="s">
        <v>28</v>
      </c>
      <c r="J28" s="143" t="s">
        <v>38</v>
      </c>
      <c r="K28" s="144" t="s">
        <v>83</v>
      </c>
      <c r="L28" s="142" t="s">
        <v>244</v>
      </c>
      <c r="M28" s="143" t="s">
        <v>25</v>
      </c>
      <c r="N28" s="145" t="s">
        <v>64</v>
      </c>
      <c r="O28" s="145" t="s">
        <v>41</v>
      </c>
      <c r="P28" s="145" t="s">
        <v>42</v>
      </c>
      <c r="Q28" s="146">
        <v>0.4</v>
      </c>
      <c r="R28" s="146">
        <v>0.7</v>
      </c>
      <c r="S28" s="199">
        <v>1.5</v>
      </c>
      <c r="T28" s="205"/>
      <c r="U28" s="209" t="s">
        <v>276</v>
      </c>
      <c r="V28" s="147"/>
      <c r="W28" s="151"/>
      <c r="X28" s="151"/>
      <c r="Y28" s="151"/>
      <c r="Z28" s="147"/>
      <c r="AA28" s="148"/>
      <c r="AB28" s="148"/>
      <c r="AC28" s="148"/>
    </row>
    <row r="29" spans="1:29" x14ac:dyDescent="0.5">
      <c r="A29" s="142" t="s">
        <v>245</v>
      </c>
      <c r="B29" s="143" t="s">
        <v>35</v>
      </c>
      <c r="C29" s="143" t="s">
        <v>36</v>
      </c>
      <c r="D29" s="143" t="s">
        <v>37</v>
      </c>
      <c r="E29" s="143" t="s">
        <v>28</v>
      </c>
      <c r="F29" s="143" t="s">
        <v>28</v>
      </c>
      <c r="G29" s="143" t="s">
        <v>28</v>
      </c>
      <c r="H29" s="143"/>
      <c r="I29" s="143" t="s">
        <v>28</v>
      </c>
      <c r="J29" s="143" t="s">
        <v>57</v>
      </c>
      <c r="K29" s="144" t="s">
        <v>82</v>
      </c>
      <c r="L29" s="142" t="s">
        <v>245</v>
      </c>
      <c r="M29" s="143" t="s">
        <v>35</v>
      </c>
      <c r="N29" s="145" t="s">
        <v>64</v>
      </c>
      <c r="O29" s="145" t="s">
        <v>70</v>
      </c>
      <c r="P29" s="145" t="s">
        <v>42</v>
      </c>
      <c r="Q29" s="146">
        <v>0.3</v>
      </c>
      <c r="R29" s="146">
        <v>0.7</v>
      </c>
      <c r="S29" s="199">
        <v>1.4</v>
      </c>
      <c r="T29" s="205"/>
      <c r="U29" s="209" t="s">
        <v>277</v>
      </c>
      <c r="V29" s="147"/>
      <c r="W29" s="151"/>
      <c r="X29" s="151"/>
      <c r="Y29" s="151"/>
      <c r="Z29" s="147"/>
      <c r="AA29" s="148"/>
      <c r="AB29" s="148"/>
      <c r="AC29" s="148"/>
    </row>
    <row r="30" spans="1:29" ht="25.8" x14ac:dyDescent="0.5">
      <c r="A30" s="142" t="s">
        <v>246</v>
      </c>
      <c r="B30" s="143" t="s">
        <v>25</v>
      </c>
      <c r="C30" s="143" t="s">
        <v>26</v>
      </c>
      <c r="D30" s="143" t="s">
        <v>27</v>
      </c>
      <c r="E30" s="143"/>
      <c r="F30" s="143" t="s">
        <v>28</v>
      </c>
      <c r="G30" s="143" t="s">
        <v>28</v>
      </c>
      <c r="H30" s="143" t="s">
        <v>28</v>
      </c>
      <c r="I30" s="143" t="s">
        <v>28</v>
      </c>
      <c r="J30" s="143" t="s">
        <v>29</v>
      </c>
      <c r="K30" s="144" t="s">
        <v>82</v>
      </c>
      <c r="L30" s="142" t="s">
        <v>246</v>
      </c>
      <c r="M30" s="143" t="s">
        <v>25</v>
      </c>
      <c r="N30" s="145" t="s">
        <v>67</v>
      </c>
      <c r="O30" s="145" t="s">
        <v>32</v>
      </c>
      <c r="P30" s="145" t="s">
        <v>33</v>
      </c>
      <c r="Q30" s="146">
        <v>1.1000000000000001</v>
      </c>
      <c r="R30" s="146">
        <v>2.2999999999999998</v>
      </c>
      <c r="S30" s="199">
        <v>4.5999999999999996</v>
      </c>
      <c r="T30" s="206" t="s">
        <v>328</v>
      </c>
      <c r="U30" s="212" t="s">
        <v>338</v>
      </c>
      <c r="V30" s="147"/>
      <c r="W30" s="151"/>
      <c r="X30" s="151"/>
      <c r="Y30" s="151"/>
      <c r="Z30" s="147"/>
      <c r="AA30" s="148"/>
      <c r="AB30" s="148"/>
      <c r="AC30" s="148"/>
    </row>
    <row r="31" spans="1:29" x14ac:dyDescent="0.5">
      <c r="A31" s="142" t="s">
        <v>247</v>
      </c>
      <c r="B31" s="143" t="s">
        <v>61</v>
      </c>
      <c r="C31" s="143" t="s">
        <v>49</v>
      </c>
      <c r="D31" s="143" t="s">
        <v>66</v>
      </c>
      <c r="E31" s="143" t="s">
        <v>28</v>
      </c>
      <c r="F31" s="143" t="s">
        <v>28</v>
      </c>
      <c r="G31" s="143"/>
      <c r="H31" s="143"/>
      <c r="I31" s="143" t="s">
        <v>28</v>
      </c>
      <c r="J31" s="143" t="s">
        <v>38</v>
      </c>
      <c r="K31" s="144" t="s">
        <v>56</v>
      </c>
      <c r="L31" s="142" t="s">
        <v>247</v>
      </c>
      <c r="M31" s="143" t="s">
        <v>61</v>
      </c>
      <c r="N31" s="145" t="s">
        <v>74</v>
      </c>
      <c r="O31" s="145" t="s">
        <v>48</v>
      </c>
      <c r="P31" s="145" t="s">
        <v>33</v>
      </c>
      <c r="Q31" s="146">
        <v>0.1</v>
      </c>
      <c r="R31" s="146">
        <v>0.1</v>
      </c>
      <c r="S31" s="199">
        <v>0.3</v>
      </c>
      <c r="T31" s="205"/>
      <c r="U31" s="210" t="s">
        <v>278</v>
      </c>
      <c r="V31" s="147"/>
      <c r="W31" s="151"/>
      <c r="X31" s="151"/>
      <c r="Y31" s="151"/>
      <c r="Z31" s="147"/>
      <c r="AA31" s="148"/>
      <c r="AB31" s="148"/>
      <c r="AC31" s="148"/>
    </row>
    <row r="32" spans="1:29" ht="25.8" x14ac:dyDescent="0.5">
      <c r="A32" s="142" t="s">
        <v>248</v>
      </c>
      <c r="B32" s="143" t="s">
        <v>43</v>
      </c>
      <c r="C32" s="145" t="s">
        <v>250</v>
      </c>
      <c r="D32" s="143" t="s">
        <v>27</v>
      </c>
      <c r="E32" s="143"/>
      <c r="F32" s="143" t="s">
        <v>28</v>
      </c>
      <c r="G32" s="143" t="s">
        <v>28</v>
      </c>
      <c r="H32" s="143" t="s">
        <v>28</v>
      </c>
      <c r="I32" s="143" t="s">
        <v>28</v>
      </c>
      <c r="J32" s="143" t="s">
        <v>38</v>
      </c>
      <c r="K32" s="144" t="s">
        <v>86</v>
      </c>
      <c r="L32" s="142" t="s">
        <v>248</v>
      </c>
      <c r="M32" s="143" t="s">
        <v>43</v>
      </c>
      <c r="N32" s="145" t="s">
        <v>40</v>
      </c>
      <c r="O32" s="145" t="s">
        <v>59</v>
      </c>
      <c r="P32" s="145" t="s">
        <v>33</v>
      </c>
      <c r="Q32" s="146">
        <v>0.9</v>
      </c>
      <c r="R32" s="146">
        <v>1.7</v>
      </c>
      <c r="S32" s="199">
        <v>3.5</v>
      </c>
      <c r="T32" s="205"/>
      <c r="U32" s="210"/>
      <c r="V32" s="147"/>
      <c r="W32" s="151"/>
      <c r="X32" s="151"/>
      <c r="Y32" s="151"/>
      <c r="Z32" s="147"/>
      <c r="AA32" s="148"/>
      <c r="AB32" s="148"/>
      <c r="AC32" s="148"/>
    </row>
    <row r="33" spans="1:29" x14ac:dyDescent="0.5">
      <c r="A33" s="142" t="s">
        <v>249</v>
      </c>
      <c r="B33" s="143" t="s">
        <v>25</v>
      </c>
      <c r="C33" s="143" t="s">
        <v>26</v>
      </c>
      <c r="D33" s="143" t="s">
        <v>27</v>
      </c>
      <c r="E33" s="143"/>
      <c r="F33" s="143" t="s">
        <v>28</v>
      </c>
      <c r="G33" s="143" t="s">
        <v>28</v>
      </c>
      <c r="H33" s="143" t="s">
        <v>28</v>
      </c>
      <c r="I33" s="143" t="s">
        <v>28</v>
      </c>
      <c r="J33" s="143" t="s">
        <v>29</v>
      </c>
      <c r="K33" s="144" t="s">
        <v>82</v>
      </c>
      <c r="L33" s="142" t="s">
        <v>249</v>
      </c>
      <c r="M33" s="143" t="s">
        <v>25</v>
      </c>
      <c r="N33" s="145" t="s">
        <v>67</v>
      </c>
      <c r="O33" s="145" t="s">
        <v>32</v>
      </c>
      <c r="P33" s="145" t="s">
        <v>33</v>
      </c>
      <c r="Q33" s="146">
        <v>1.2</v>
      </c>
      <c r="R33" s="146">
        <v>2.4</v>
      </c>
      <c r="S33" s="199">
        <v>4.9000000000000004</v>
      </c>
      <c r="T33" s="213"/>
      <c r="U33" s="214"/>
      <c r="V33" s="147"/>
      <c r="W33" s="151"/>
      <c r="X33" s="151"/>
      <c r="Y33" s="151"/>
      <c r="Z33" s="147"/>
      <c r="AA33" s="148"/>
      <c r="AB33" s="148"/>
      <c r="AC33" s="148"/>
    </row>
    <row r="34" spans="1:29" ht="14.7" x14ac:dyDescent="0.5">
      <c r="A34" s="93" t="s">
        <v>254</v>
      </c>
      <c r="B34" s="95" t="s">
        <v>256</v>
      </c>
      <c r="C34" s="95"/>
      <c r="D34" s="95"/>
      <c r="E34" s="152"/>
      <c r="F34" s="153"/>
      <c r="G34" s="152"/>
      <c r="H34" s="153"/>
      <c r="I34" s="152"/>
      <c r="J34" s="154"/>
      <c r="K34" s="155"/>
      <c r="L34" s="93" t="s">
        <v>258</v>
      </c>
      <c r="M34" s="153"/>
      <c r="N34" s="153"/>
      <c r="O34" s="153"/>
      <c r="P34" s="153"/>
      <c r="Q34" s="156"/>
      <c r="R34" s="156"/>
      <c r="S34" s="156"/>
      <c r="T34" s="202"/>
      <c r="U34" s="203"/>
      <c r="V34" s="147"/>
      <c r="W34" s="151"/>
      <c r="X34" s="151"/>
      <c r="Y34" s="151"/>
      <c r="Z34" s="147"/>
      <c r="AA34" s="148"/>
      <c r="AB34" s="148"/>
      <c r="AC34" s="148"/>
    </row>
    <row r="35" spans="1:29" ht="14.7" x14ac:dyDescent="0.5">
      <c r="A35" s="94" t="s">
        <v>255</v>
      </c>
      <c r="B35" s="96" t="s">
        <v>257</v>
      </c>
      <c r="C35" s="96"/>
      <c r="D35" s="96"/>
      <c r="E35" s="157"/>
      <c r="F35" s="157"/>
      <c r="G35" s="158"/>
      <c r="H35" s="96"/>
      <c r="I35" s="96"/>
      <c r="J35" s="158"/>
      <c r="K35" s="97" t="s">
        <v>324</v>
      </c>
      <c r="L35" s="159"/>
      <c r="M35" s="158"/>
      <c r="N35" s="158"/>
      <c r="O35" s="158"/>
      <c r="P35" s="158"/>
      <c r="Q35" s="158"/>
      <c r="R35" s="158"/>
      <c r="S35" s="158"/>
      <c r="T35" s="195"/>
      <c r="U35" s="160"/>
      <c r="V35" s="147"/>
      <c r="W35" s="147"/>
      <c r="X35" s="147"/>
      <c r="Y35" s="147"/>
      <c r="Z35" s="147"/>
      <c r="AA35" s="147"/>
      <c r="AB35" s="147"/>
      <c r="AC35" s="147"/>
    </row>
    <row r="36" spans="1:29" x14ac:dyDescent="0.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96"/>
      <c r="U36" s="162"/>
      <c r="V36" s="163"/>
      <c r="W36" s="163"/>
      <c r="X36" s="163"/>
      <c r="Y36" s="163"/>
      <c r="Z36" s="163"/>
      <c r="AA36" s="163"/>
      <c r="AB36" s="163"/>
      <c r="AC36" s="163"/>
    </row>
    <row r="37" spans="1:29" x14ac:dyDescent="0.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3"/>
      <c r="M37" s="164"/>
      <c r="N37" s="164"/>
      <c r="O37" s="164"/>
      <c r="P37" s="164"/>
      <c r="Q37" s="164"/>
      <c r="R37" s="164"/>
      <c r="S37" s="164"/>
      <c r="T37" s="197"/>
      <c r="U37" s="164"/>
      <c r="V37" s="164"/>
      <c r="W37" s="164"/>
      <c r="X37" s="164"/>
      <c r="Y37" s="164"/>
      <c r="Z37" s="164"/>
      <c r="AA37" s="164"/>
      <c r="AB37" s="164"/>
      <c r="AC37" s="164"/>
    </row>
    <row r="38" spans="1:29" x14ac:dyDescent="0.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3"/>
      <c r="M38" s="164"/>
      <c r="N38" s="164"/>
      <c r="O38" s="164"/>
      <c r="P38" s="164"/>
      <c r="Q38" s="164"/>
      <c r="R38" s="164"/>
      <c r="S38" s="164"/>
      <c r="T38" s="197"/>
      <c r="U38" s="163"/>
      <c r="V38" s="163"/>
      <c r="W38" s="163"/>
      <c r="X38" s="163"/>
      <c r="Y38" s="163"/>
      <c r="Z38" s="163"/>
      <c r="AA38" s="163"/>
      <c r="AB38" s="163"/>
      <c r="AC38" s="163"/>
    </row>
    <row r="39" spans="1:29" x14ac:dyDescent="0.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3"/>
      <c r="M39" s="164"/>
      <c r="N39" s="164"/>
      <c r="O39" s="164"/>
      <c r="P39" s="164"/>
      <c r="Q39" s="164"/>
      <c r="R39" s="164"/>
      <c r="S39" s="164"/>
      <c r="T39" s="197"/>
      <c r="U39" s="163"/>
      <c r="V39" s="163"/>
      <c r="W39" s="163"/>
      <c r="X39" s="163"/>
      <c r="Y39" s="163"/>
      <c r="Z39" s="163"/>
      <c r="AA39" s="163"/>
      <c r="AB39" s="163"/>
      <c r="AC39" s="163"/>
    </row>
    <row r="40" spans="1:29" x14ac:dyDescent="0.5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3"/>
      <c r="M40" s="164"/>
      <c r="N40" s="164"/>
      <c r="O40" s="164"/>
      <c r="P40" s="164"/>
      <c r="Q40" s="164"/>
      <c r="R40" s="164"/>
      <c r="S40" s="164"/>
      <c r="T40" s="197"/>
      <c r="U40" s="163"/>
      <c r="V40" s="163"/>
      <c r="W40" s="163"/>
      <c r="X40" s="163"/>
      <c r="Y40" s="163"/>
      <c r="Z40" s="163"/>
      <c r="AA40" s="163"/>
      <c r="AB40" s="163"/>
      <c r="AC40" s="163"/>
    </row>
    <row r="41" spans="1:29" x14ac:dyDescent="0.5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3"/>
      <c r="M41" s="164"/>
      <c r="N41" s="164"/>
      <c r="O41" s="164"/>
      <c r="P41" s="164"/>
      <c r="Q41" s="164"/>
      <c r="R41" s="164"/>
      <c r="S41" s="164"/>
      <c r="T41" s="197"/>
      <c r="U41" s="163"/>
      <c r="V41" s="163"/>
      <c r="W41" s="163"/>
      <c r="X41" s="163"/>
      <c r="Y41" s="163"/>
      <c r="Z41" s="163"/>
      <c r="AA41" s="163"/>
      <c r="AB41" s="163"/>
      <c r="AC41" s="163"/>
    </row>
    <row r="42" spans="1:29" x14ac:dyDescent="0.5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3"/>
      <c r="M42" s="164"/>
      <c r="N42" s="164"/>
      <c r="O42" s="164"/>
      <c r="P42" s="164"/>
      <c r="Q42" s="164"/>
      <c r="R42" s="164"/>
      <c r="S42" s="164"/>
      <c r="T42" s="197"/>
      <c r="U42" s="163"/>
      <c r="V42" s="163"/>
      <c r="W42" s="163"/>
      <c r="X42" s="163"/>
      <c r="Y42" s="163"/>
      <c r="Z42" s="163"/>
      <c r="AA42" s="163"/>
      <c r="AB42" s="163"/>
      <c r="AC42" s="163"/>
    </row>
    <row r="43" spans="1:29" x14ac:dyDescent="0.5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3"/>
      <c r="M43" s="164"/>
      <c r="N43" s="164"/>
      <c r="O43" s="164"/>
      <c r="P43" s="164"/>
      <c r="Q43" s="164"/>
      <c r="R43" s="164"/>
      <c r="S43" s="164"/>
      <c r="T43" s="197"/>
      <c r="U43" s="163"/>
      <c r="V43" s="163"/>
      <c r="W43" s="163"/>
      <c r="X43" s="163"/>
      <c r="Y43" s="163"/>
      <c r="Z43" s="163"/>
      <c r="AA43" s="163"/>
      <c r="AB43" s="163"/>
      <c r="AC43" s="163"/>
    </row>
    <row r="44" spans="1:29" x14ac:dyDescent="0.5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3"/>
      <c r="M44" s="164"/>
      <c r="N44" s="164"/>
      <c r="O44" s="164"/>
      <c r="P44" s="164"/>
      <c r="Q44" s="164"/>
      <c r="R44" s="164"/>
      <c r="S44" s="164"/>
      <c r="T44" s="197"/>
      <c r="U44" s="163"/>
      <c r="V44" s="163"/>
      <c r="W44" s="163"/>
      <c r="X44" s="163"/>
      <c r="Y44" s="163"/>
      <c r="Z44" s="163"/>
      <c r="AA44" s="163"/>
      <c r="AB44" s="163"/>
      <c r="AC44" s="163"/>
    </row>
    <row r="45" spans="1:29" x14ac:dyDescent="0.5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3"/>
      <c r="M45" s="164"/>
      <c r="N45" s="164"/>
      <c r="O45" s="164"/>
      <c r="P45" s="164"/>
      <c r="Q45" s="164"/>
      <c r="R45" s="164"/>
      <c r="S45" s="164"/>
      <c r="T45" s="197"/>
      <c r="U45" s="163"/>
      <c r="V45" s="163"/>
      <c r="W45" s="163"/>
      <c r="X45" s="163"/>
      <c r="Y45" s="163"/>
      <c r="Z45" s="163"/>
      <c r="AA45" s="163"/>
      <c r="AB45" s="163"/>
      <c r="AC45" s="163"/>
    </row>
    <row r="46" spans="1:29" x14ac:dyDescent="0.5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3"/>
      <c r="M46" s="164"/>
      <c r="N46" s="164"/>
      <c r="O46" s="164"/>
      <c r="P46" s="164"/>
      <c r="Q46" s="164"/>
      <c r="R46" s="164"/>
      <c r="S46" s="164"/>
      <c r="T46" s="197"/>
      <c r="U46" s="163"/>
      <c r="V46" s="163"/>
      <c r="W46" s="163"/>
      <c r="X46" s="163"/>
      <c r="Y46" s="163"/>
      <c r="Z46" s="163"/>
      <c r="AA46" s="163"/>
      <c r="AB46" s="163"/>
      <c r="AC46" s="163"/>
    </row>
    <row r="47" spans="1:29" x14ac:dyDescent="0.5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3"/>
      <c r="M47" s="164"/>
      <c r="N47" s="164"/>
      <c r="O47" s="164"/>
      <c r="P47" s="164"/>
      <c r="Q47" s="164"/>
      <c r="R47" s="164"/>
      <c r="S47" s="164"/>
      <c r="T47" s="197"/>
      <c r="U47" s="163"/>
      <c r="V47" s="163"/>
      <c r="W47" s="163"/>
      <c r="X47" s="163"/>
      <c r="Y47" s="163"/>
      <c r="Z47" s="163"/>
      <c r="AA47" s="163"/>
      <c r="AB47" s="163"/>
      <c r="AC47" s="163"/>
    </row>
    <row r="48" spans="1:29" x14ac:dyDescent="0.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3"/>
      <c r="M48" s="164"/>
      <c r="N48" s="164"/>
      <c r="O48" s="164"/>
      <c r="P48" s="164"/>
      <c r="Q48" s="164"/>
      <c r="R48" s="164"/>
      <c r="S48" s="164"/>
      <c r="T48" s="197"/>
      <c r="U48" s="163"/>
      <c r="V48" s="163"/>
      <c r="W48" s="163"/>
      <c r="X48" s="163"/>
      <c r="Y48" s="163"/>
      <c r="Z48" s="163"/>
      <c r="AA48" s="163"/>
      <c r="AB48" s="163"/>
      <c r="AC48" s="163"/>
    </row>
    <row r="49" spans="1:29" x14ac:dyDescent="0.5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3"/>
      <c r="M49" s="164"/>
      <c r="N49" s="164"/>
      <c r="O49" s="164"/>
      <c r="P49" s="164"/>
      <c r="Q49" s="164"/>
      <c r="R49" s="164"/>
      <c r="S49" s="164"/>
      <c r="T49" s="197"/>
      <c r="U49" s="163"/>
      <c r="V49" s="163"/>
      <c r="W49" s="163"/>
      <c r="X49" s="163"/>
      <c r="Y49" s="163"/>
      <c r="Z49" s="163"/>
      <c r="AA49" s="163"/>
      <c r="AB49" s="163"/>
      <c r="AC49" s="163"/>
    </row>
    <row r="50" spans="1:29" x14ac:dyDescent="0.5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3"/>
      <c r="M50" s="164"/>
      <c r="N50" s="164"/>
      <c r="O50" s="164"/>
      <c r="P50" s="164"/>
      <c r="Q50" s="164"/>
      <c r="R50" s="164"/>
      <c r="S50" s="164"/>
      <c r="T50" s="197"/>
      <c r="U50" s="163"/>
      <c r="V50" s="163"/>
      <c r="W50" s="163"/>
      <c r="X50" s="163"/>
      <c r="Y50" s="163"/>
      <c r="Z50" s="163"/>
      <c r="AA50" s="163"/>
      <c r="AB50" s="163"/>
      <c r="AC50" s="163"/>
    </row>
    <row r="51" spans="1:29" x14ac:dyDescent="0.5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3"/>
      <c r="M51" s="164"/>
      <c r="N51" s="164"/>
      <c r="O51" s="164"/>
      <c r="P51" s="164"/>
      <c r="Q51" s="164"/>
      <c r="R51" s="164"/>
      <c r="S51" s="164"/>
      <c r="T51" s="197"/>
      <c r="U51" s="163"/>
      <c r="V51" s="163"/>
      <c r="W51" s="163"/>
      <c r="X51" s="163"/>
      <c r="Y51" s="163"/>
      <c r="Z51" s="163"/>
      <c r="AA51" s="163"/>
      <c r="AB51" s="163"/>
      <c r="AC51" s="163"/>
    </row>
    <row r="52" spans="1:29" x14ac:dyDescent="0.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3"/>
      <c r="M52" s="164"/>
      <c r="N52" s="164"/>
      <c r="O52" s="164"/>
      <c r="P52" s="164"/>
      <c r="Q52" s="164"/>
      <c r="R52" s="164"/>
      <c r="S52" s="164"/>
      <c r="T52" s="197"/>
      <c r="U52" s="163"/>
      <c r="V52" s="163"/>
      <c r="W52" s="163"/>
      <c r="X52" s="163"/>
      <c r="Y52" s="163"/>
      <c r="Z52" s="163"/>
      <c r="AA52" s="163"/>
      <c r="AB52" s="163"/>
      <c r="AC52" s="163"/>
    </row>
    <row r="53" spans="1:29" x14ac:dyDescent="0.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3"/>
      <c r="M53" s="164"/>
      <c r="N53" s="164"/>
      <c r="O53" s="164"/>
      <c r="P53" s="164"/>
      <c r="Q53" s="164"/>
      <c r="R53" s="164"/>
      <c r="S53" s="164"/>
      <c r="T53" s="197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1:29" x14ac:dyDescent="0.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3"/>
      <c r="M54" s="164"/>
      <c r="N54" s="164"/>
      <c r="O54" s="164"/>
      <c r="P54" s="164"/>
      <c r="Q54" s="164"/>
      <c r="R54" s="164"/>
      <c r="S54" s="164"/>
      <c r="T54" s="197"/>
      <c r="U54" s="163"/>
      <c r="V54" s="163"/>
      <c r="W54" s="163"/>
      <c r="X54" s="163"/>
      <c r="Y54" s="163"/>
      <c r="Z54" s="163"/>
      <c r="AA54" s="163"/>
      <c r="AB54" s="163"/>
      <c r="AC54" s="163"/>
    </row>
    <row r="55" spans="1:29" x14ac:dyDescent="0.5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3"/>
      <c r="M55" s="164"/>
      <c r="N55" s="164"/>
      <c r="O55" s="164"/>
      <c r="P55" s="164"/>
      <c r="Q55" s="164"/>
      <c r="R55" s="164"/>
      <c r="S55" s="164"/>
      <c r="T55" s="197"/>
      <c r="U55" s="163"/>
      <c r="V55" s="163"/>
      <c r="W55" s="163"/>
      <c r="X55" s="163"/>
      <c r="Y55" s="163"/>
      <c r="Z55" s="163"/>
      <c r="AA55" s="163"/>
      <c r="AB55" s="163"/>
      <c r="AC55" s="163"/>
    </row>
    <row r="56" spans="1:29" x14ac:dyDescent="0.5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3"/>
      <c r="M56" s="164"/>
      <c r="N56" s="164"/>
      <c r="O56" s="164"/>
      <c r="P56" s="164"/>
      <c r="Q56" s="164"/>
      <c r="R56" s="164"/>
      <c r="S56" s="164"/>
      <c r="T56" s="197"/>
      <c r="U56" s="163"/>
      <c r="V56" s="163"/>
      <c r="W56" s="163"/>
      <c r="X56" s="163"/>
      <c r="Y56" s="163"/>
      <c r="Z56" s="163"/>
      <c r="AA56" s="163"/>
      <c r="AB56" s="163"/>
      <c r="AC56" s="163"/>
    </row>
    <row r="57" spans="1:29" x14ac:dyDescent="0.5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3"/>
      <c r="M57" s="164"/>
      <c r="N57" s="164"/>
      <c r="O57" s="164"/>
      <c r="P57" s="164"/>
      <c r="Q57" s="164"/>
      <c r="R57" s="164"/>
      <c r="S57" s="164"/>
      <c r="T57" s="197"/>
      <c r="U57" s="163"/>
      <c r="V57" s="163"/>
      <c r="W57" s="163"/>
      <c r="X57" s="163"/>
      <c r="Y57" s="163"/>
      <c r="Z57" s="163"/>
      <c r="AA57" s="163"/>
      <c r="AB57" s="163"/>
      <c r="AC57" s="163"/>
    </row>
    <row r="58" spans="1:29" x14ac:dyDescent="0.5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3"/>
      <c r="M58" s="164"/>
      <c r="N58" s="164"/>
      <c r="O58" s="164"/>
      <c r="P58" s="164"/>
      <c r="Q58" s="164"/>
      <c r="R58" s="164"/>
      <c r="S58" s="164"/>
      <c r="T58" s="197"/>
      <c r="U58" s="163"/>
      <c r="V58" s="163"/>
      <c r="W58" s="163"/>
      <c r="X58" s="163"/>
      <c r="Y58" s="163"/>
      <c r="Z58" s="163"/>
      <c r="AA58" s="163"/>
      <c r="AB58" s="163"/>
      <c r="AC58" s="163"/>
    </row>
    <row r="59" spans="1:29" x14ac:dyDescent="0.5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3"/>
      <c r="M59" s="164"/>
      <c r="N59" s="164"/>
      <c r="O59" s="164"/>
      <c r="P59" s="164"/>
      <c r="Q59" s="164"/>
      <c r="R59" s="164"/>
      <c r="S59" s="164"/>
      <c r="T59" s="197"/>
      <c r="U59" s="163"/>
      <c r="V59" s="163"/>
      <c r="W59" s="163"/>
      <c r="X59" s="163"/>
      <c r="Y59" s="163"/>
      <c r="Z59" s="163"/>
      <c r="AA59" s="163"/>
      <c r="AB59" s="163"/>
      <c r="AC59" s="163"/>
    </row>
    <row r="60" spans="1:29" x14ac:dyDescent="0.5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3"/>
      <c r="M60" s="164"/>
      <c r="N60" s="164"/>
      <c r="O60" s="164"/>
      <c r="P60" s="164"/>
      <c r="Q60" s="164"/>
      <c r="R60" s="164"/>
      <c r="S60" s="164"/>
      <c r="T60" s="197"/>
      <c r="U60" s="163"/>
      <c r="V60" s="163"/>
      <c r="W60" s="163"/>
      <c r="X60" s="163"/>
      <c r="Y60" s="163"/>
      <c r="Z60" s="163"/>
      <c r="AA60" s="163"/>
      <c r="AB60" s="163"/>
      <c r="AC60" s="163"/>
    </row>
    <row r="61" spans="1:29" x14ac:dyDescent="0.5">
      <c r="A61" s="163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3"/>
      <c r="M61" s="164"/>
      <c r="N61" s="164"/>
      <c r="O61" s="164"/>
      <c r="P61" s="164"/>
      <c r="Q61" s="164"/>
      <c r="R61" s="164"/>
      <c r="S61" s="164"/>
      <c r="T61" s="197"/>
      <c r="U61" s="163"/>
      <c r="V61" s="163"/>
      <c r="W61" s="163"/>
      <c r="X61" s="163"/>
      <c r="Y61" s="163"/>
      <c r="Z61" s="163"/>
      <c r="AA61" s="163"/>
      <c r="AB61" s="163"/>
      <c r="AC61" s="163"/>
    </row>
    <row r="62" spans="1:29" x14ac:dyDescent="0.5">
      <c r="A62" s="163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3"/>
      <c r="M62" s="164"/>
      <c r="N62" s="164"/>
      <c r="O62" s="164"/>
      <c r="P62" s="164"/>
      <c r="Q62" s="164"/>
      <c r="R62" s="164"/>
      <c r="S62" s="164"/>
      <c r="T62" s="197"/>
      <c r="U62" s="163"/>
      <c r="V62" s="163"/>
      <c r="W62" s="163"/>
      <c r="X62" s="163"/>
      <c r="Y62" s="163"/>
      <c r="Z62" s="163"/>
      <c r="AA62" s="163"/>
      <c r="AB62" s="163"/>
      <c r="AC62" s="163"/>
    </row>
    <row r="63" spans="1:29" x14ac:dyDescent="0.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3"/>
      <c r="M63" s="164"/>
      <c r="N63" s="164"/>
      <c r="O63" s="164"/>
      <c r="P63" s="164"/>
      <c r="Q63" s="164"/>
      <c r="R63" s="164"/>
      <c r="S63" s="164"/>
      <c r="T63" s="197"/>
      <c r="U63" s="163"/>
      <c r="V63" s="163"/>
      <c r="W63" s="163"/>
      <c r="X63" s="163"/>
      <c r="Y63" s="163"/>
      <c r="Z63" s="163"/>
      <c r="AA63" s="163"/>
      <c r="AB63" s="163"/>
      <c r="AC63" s="163"/>
    </row>
    <row r="64" spans="1:29" x14ac:dyDescent="0.5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3"/>
      <c r="M64" s="164"/>
      <c r="N64" s="164"/>
      <c r="O64" s="164"/>
      <c r="P64" s="164"/>
      <c r="Q64" s="164"/>
      <c r="R64" s="164"/>
      <c r="S64" s="164"/>
      <c r="T64" s="197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9" x14ac:dyDescent="0.5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3"/>
      <c r="M65" s="164"/>
      <c r="N65" s="164"/>
      <c r="O65" s="164"/>
      <c r="P65" s="164"/>
      <c r="Q65" s="164"/>
      <c r="R65" s="164"/>
      <c r="S65" s="164"/>
      <c r="T65" s="197"/>
      <c r="U65" s="163"/>
      <c r="V65" s="163"/>
      <c r="W65" s="163"/>
      <c r="X65" s="163"/>
      <c r="Y65" s="163"/>
      <c r="Z65" s="163"/>
      <c r="AA65" s="163"/>
      <c r="AB65" s="163"/>
      <c r="AC65" s="163"/>
    </row>
    <row r="66" spans="1:29" x14ac:dyDescent="0.5">
      <c r="A66" s="163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3"/>
      <c r="M66" s="164"/>
      <c r="N66" s="164"/>
      <c r="O66" s="164"/>
      <c r="P66" s="164"/>
      <c r="Q66" s="164"/>
      <c r="R66" s="164"/>
      <c r="S66" s="164"/>
      <c r="T66" s="197"/>
      <c r="U66" s="163"/>
      <c r="V66" s="163"/>
      <c r="W66" s="163"/>
      <c r="X66" s="163"/>
      <c r="Y66" s="163"/>
      <c r="Z66" s="163"/>
      <c r="AA66" s="163"/>
      <c r="AB66" s="163"/>
      <c r="AC66" s="163"/>
    </row>
    <row r="67" spans="1:29" x14ac:dyDescent="0.5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3"/>
      <c r="M67" s="164"/>
      <c r="N67" s="164"/>
      <c r="O67" s="164"/>
      <c r="P67" s="164"/>
      <c r="Q67" s="164"/>
      <c r="R67" s="164"/>
      <c r="S67" s="164"/>
      <c r="T67" s="197"/>
      <c r="U67" s="163"/>
      <c r="V67" s="163"/>
      <c r="W67" s="163"/>
      <c r="X67" s="163"/>
      <c r="Y67" s="163"/>
      <c r="Z67" s="163"/>
      <c r="AA67" s="163"/>
      <c r="AB67" s="163"/>
      <c r="AC67" s="163"/>
    </row>
    <row r="68" spans="1:29" x14ac:dyDescent="0.5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3"/>
      <c r="M68" s="164"/>
      <c r="N68" s="164"/>
      <c r="O68" s="164"/>
      <c r="P68" s="164"/>
      <c r="Q68" s="164"/>
      <c r="R68" s="164"/>
      <c r="S68" s="164"/>
      <c r="T68" s="197"/>
      <c r="U68" s="163"/>
      <c r="V68" s="163"/>
      <c r="W68" s="163"/>
      <c r="X68" s="163"/>
      <c r="Y68" s="163"/>
      <c r="Z68" s="163"/>
      <c r="AA68" s="163"/>
      <c r="AB68" s="163"/>
      <c r="AC68" s="163"/>
    </row>
    <row r="69" spans="1:29" x14ac:dyDescent="0.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3"/>
      <c r="M69" s="164"/>
      <c r="N69" s="164"/>
      <c r="O69" s="164"/>
      <c r="P69" s="164"/>
      <c r="Q69" s="164"/>
      <c r="R69" s="164"/>
      <c r="S69" s="164"/>
      <c r="T69" s="197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x14ac:dyDescent="0.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3"/>
      <c r="M70" s="164"/>
      <c r="N70" s="164"/>
      <c r="O70" s="164"/>
      <c r="P70" s="164"/>
      <c r="Q70" s="164"/>
      <c r="R70" s="164"/>
      <c r="S70" s="164"/>
      <c r="T70" s="197"/>
      <c r="U70" s="163"/>
      <c r="V70" s="163"/>
      <c r="W70" s="163"/>
      <c r="X70" s="163"/>
      <c r="Y70" s="163"/>
      <c r="Z70" s="163"/>
      <c r="AA70" s="163"/>
      <c r="AB70" s="163"/>
      <c r="AC70" s="163"/>
    </row>
    <row r="71" spans="1:29" x14ac:dyDescent="0.5">
      <c r="A71" s="163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3"/>
      <c r="M71" s="164"/>
      <c r="N71" s="164"/>
      <c r="O71" s="164"/>
      <c r="P71" s="164"/>
      <c r="Q71" s="164"/>
      <c r="R71" s="164"/>
      <c r="S71" s="164"/>
      <c r="T71" s="197"/>
      <c r="U71" s="163"/>
      <c r="V71" s="163"/>
      <c r="W71" s="163"/>
      <c r="X71" s="163"/>
      <c r="Y71" s="163"/>
      <c r="Z71" s="163"/>
      <c r="AA71" s="163"/>
      <c r="AB71" s="163"/>
      <c r="AC71" s="163"/>
    </row>
    <row r="72" spans="1:29" x14ac:dyDescent="0.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3"/>
      <c r="M72" s="164"/>
      <c r="N72" s="164"/>
      <c r="O72" s="164"/>
      <c r="P72" s="164"/>
      <c r="Q72" s="164"/>
      <c r="R72" s="164"/>
      <c r="S72" s="164"/>
      <c r="T72" s="197"/>
      <c r="U72" s="163"/>
      <c r="V72" s="163"/>
      <c r="W72" s="163"/>
      <c r="X72" s="163"/>
      <c r="Y72" s="163"/>
      <c r="Z72" s="163"/>
      <c r="AA72" s="163"/>
      <c r="AB72" s="163"/>
      <c r="AC72" s="163"/>
    </row>
    <row r="73" spans="1:29" x14ac:dyDescent="0.5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3"/>
      <c r="M73" s="164"/>
      <c r="N73" s="164"/>
      <c r="O73" s="164"/>
      <c r="P73" s="164"/>
      <c r="Q73" s="164"/>
      <c r="R73" s="164"/>
      <c r="S73" s="164"/>
      <c r="T73" s="197"/>
      <c r="U73" s="163"/>
      <c r="V73" s="163"/>
      <c r="W73" s="163"/>
      <c r="X73" s="163"/>
      <c r="Y73" s="163"/>
      <c r="Z73" s="163"/>
      <c r="AA73" s="163"/>
      <c r="AB73" s="163"/>
      <c r="AC73" s="163"/>
    </row>
    <row r="74" spans="1:29" x14ac:dyDescent="0.5">
      <c r="A74" s="163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3"/>
      <c r="M74" s="164"/>
      <c r="N74" s="164"/>
      <c r="O74" s="164"/>
      <c r="P74" s="164"/>
      <c r="Q74" s="164"/>
      <c r="R74" s="164"/>
      <c r="S74" s="164"/>
      <c r="T74" s="197"/>
      <c r="U74" s="163"/>
      <c r="V74" s="163"/>
      <c r="W74" s="163"/>
      <c r="X74" s="163"/>
      <c r="Y74" s="163"/>
      <c r="Z74" s="163"/>
      <c r="AA74" s="163"/>
      <c r="AB74" s="163"/>
      <c r="AC74" s="163"/>
    </row>
    <row r="75" spans="1:29" x14ac:dyDescent="0.5">
      <c r="A75" s="163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3"/>
      <c r="M75" s="164"/>
      <c r="N75" s="164"/>
      <c r="O75" s="164"/>
      <c r="P75" s="164"/>
      <c r="Q75" s="164"/>
      <c r="R75" s="164"/>
      <c r="S75" s="164"/>
      <c r="T75" s="197"/>
      <c r="U75" s="163"/>
      <c r="V75" s="163"/>
      <c r="W75" s="163"/>
      <c r="X75" s="163"/>
      <c r="Y75" s="163"/>
      <c r="Z75" s="163"/>
      <c r="AA75" s="163"/>
      <c r="AB75" s="163"/>
      <c r="AC75" s="163"/>
    </row>
    <row r="76" spans="1:29" x14ac:dyDescent="0.5">
      <c r="A76" s="163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3"/>
      <c r="M76" s="164"/>
      <c r="N76" s="164"/>
      <c r="O76" s="164"/>
      <c r="P76" s="164"/>
      <c r="Q76" s="164"/>
      <c r="R76" s="164"/>
      <c r="S76" s="164"/>
      <c r="T76" s="197"/>
      <c r="U76" s="163"/>
      <c r="V76" s="163"/>
      <c r="W76" s="163"/>
      <c r="X76" s="163"/>
      <c r="Y76" s="163"/>
      <c r="Z76" s="163"/>
      <c r="AA76" s="163"/>
      <c r="AB76" s="163"/>
      <c r="AC76" s="163"/>
    </row>
    <row r="77" spans="1:29" x14ac:dyDescent="0.5">
      <c r="A77" s="163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3"/>
      <c r="M77" s="164"/>
      <c r="N77" s="164"/>
      <c r="O77" s="164"/>
      <c r="P77" s="164"/>
      <c r="Q77" s="164"/>
      <c r="R77" s="164"/>
      <c r="S77" s="164"/>
      <c r="T77" s="197"/>
      <c r="U77" s="163"/>
      <c r="V77" s="163"/>
      <c r="W77" s="163"/>
      <c r="X77" s="163"/>
      <c r="Y77" s="163"/>
      <c r="Z77" s="163"/>
      <c r="AA77" s="163"/>
      <c r="AB77" s="163"/>
      <c r="AC77" s="163"/>
    </row>
    <row r="78" spans="1:29" x14ac:dyDescent="0.5">
      <c r="A78" s="163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3"/>
      <c r="M78" s="164"/>
      <c r="N78" s="164"/>
      <c r="O78" s="164"/>
      <c r="P78" s="164"/>
      <c r="Q78" s="164"/>
      <c r="R78" s="164"/>
      <c r="S78" s="164"/>
      <c r="T78" s="197"/>
      <c r="U78" s="163"/>
      <c r="V78" s="163"/>
      <c r="W78" s="163"/>
      <c r="X78" s="163"/>
      <c r="Y78" s="163"/>
      <c r="Z78" s="163"/>
      <c r="AA78" s="163"/>
      <c r="AB78" s="163"/>
      <c r="AC78" s="163"/>
    </row>
    <row r="79" spans="1:29" x14ac:dyDescent="0.5">
      <c r="A79" s="163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3"/>
      <c r="M79" s="164"/>
      <c r="N79" s="164"/>
      <c r="O79" s="164"/>
      <c r="P79" s="164"/>
      <c r="Q79" s="164"/>
      <c r="R79" s="164"/>
      <c r="S79" s="164"/>
      <c r="T79" s="197"/>
      <c r="U79" s="163"/>
      <c r="V79" s="163"/>
      <c r="W79" s="163"/>
      <c r="X79" s="163"/>
      <c r="Y79" s="163"/>
      <c r="Z79" s="163"/>
      <c r="AA79" s="163"/>
      <c r="AB79" s="163"/>
      <c r="AC79" s="163"/>
    </row>
    <row r="80" spans="1:29" x14ac:dyDescent="0.5">
      <c r="A80" s="163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3"/>
      <c r="M80" s="164"/>
      <c r="N80" s="164"/>
      <c r="O80" s="164"/>
      <c r="P80" s="164"/>
      <c r="Q80" s="164"/>
      <c r="R80" s="164"/>
      <c r="S80" s="164"/>
      <c r="T80" s="197"/>
      <c r="U80" s="163"/>
      <c r="V80" s="163"/>
      <c r="W80" s="163"/>
      <c r="X80" s="163"/>
      <c r="Y80" s="163"/>
      <c r="Z80" s="163"/>
      <c r="AA80" s="163"/>
      <c r="AB80" s="163"/>
      <c r="AC80" s="163"/>
    </row>
    <row r="81" spans="1:29" x14ac:dyDescent="0.5">
      <c r="A81" s="163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3"/>
      <c r="M81" s="164"/>
      <c r="N81" s="164"/>
      <c r="O81" s="164"/>
      <c r="P81" s="164"/>
      <c r="Q81" s="164"/>
      <c r="R81" s="164"/>
      <c r="S81" s="164"/>
      <c r="T81" s="197"/>
      <c r="U81" s="163"/>
      <c r="V81" s="163"/>
      <c r="W81" s="163"/>
      <c r="X81" s="163"/>
      <c r="Y81" s="163"/>
      <c r="Z81" s="163"/>
      <c r="AA81" s="163"/>
      <c r="AB81" s="163"/>
      <c r="AC81" s="163"/>
    </row>
    <row r="82" spans="1:29" x14ac:dyDescent="0.5">
      <c r="A82" s="163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3"/>
      <c r="M82" s="164"/>
      <c r="N82" s="164"/>
      <c r="O82" s="164"/>
      <c r="P82" s="164"/>
      <c r="Q82" s="164"/>
      <c r="R82" s="164"/>
      <c r="S82" s="164"/>
      <c r="T82" s="197"/>
      <c r="U82" s="163"/>
      <c r="V82" s="163"/>
      <c r="W82" s="163"/>
      <c r="X82" s="163"/>
      <c r="Y82" s="163"/>
      <c r="Z82" s="163"/>
      <c r="AA82" s="163"/>
      <c r="AB82" s="163"/>
      <c r="AC82" s="163"/>
    </row>
    <row r="83" spans="1:29" x14ac:dyDescent="0.5">
      <c r="A83" s="163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3"/>
      <c r="M83" s="164"/>
      <c r="N83" s="164"/>
      <c r="O83" s="164"/>
      <c r="P83" s="164"/>
      <c r="Q83" s="164"/>
      <c r="R83" s="164"/>
      <c r="S83" s="164"/>
      <c r="T83" s="197"/>
      <c r="U83" s="163"/>
      <c r="V83" s="163"/>
      <c r="W83" s="163"/>
      <c r="X83" s="163"/>
      <c r="Y83" s="163"/>
      <c r="Z83" s="163"/>
      <c r="AA83" s="163"/>
      <c r="AB83" s="163"/>
      <c r="AC83" s="163"/>
    </row>
    <row r="84" spans="1:29" x14ac:dyDescent="0.5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3"/>
      <c r="M84" s="164"/>
      <c r="N84" s="164"/>
      <c r="O84" s="164"/>
      <c r="P84" s="164"/>
      <c r="Q84" s="164"/>
      <c r="R84" s="164"/>
      <c r="S84" s="164"/>
      <c r="T84" s="197"/>
      <c r="U84" s="163"/>
      <c r="V84" s="163"/>
      <c r="W84" s="163"/>
      <c r="X84" s="163"/>
      <c r="Y84" s="163"/>
      <c r="Z84" s="163"/>
      <c r="AA84" s="163"/>
      <c r="AB84" s="163"/>
      <c r="AC84" s="163"/>
    </row>
    <row r="85" spans="1:29" x14ac:dyDescent="0.5">
      <c r="A85" s="163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3"/>
      <c r="M85" s="164"/>
      <c r="N85" s="164"/>
      <c r="O85" s="164"/>
      <c r="P85" s="164"/>
      <c r="Q85" s="164"/>
      <c r="R85" s="164"/>
      <c r="S85" s="164"/>
      <c r="T85" s="197"/>
      <c r="U85" s="163"/>
      <c r="V85" s="163"/>
      <c r="W85" s="163"/>
      <c r="X85" s="163"/>
      <c r="Y85" s="163"/>
      <c r="Z85" s="163"/>
      <c r="AA85" s="163"/>
      <c r="AB85" s="163"/>
      <c r="AC85" s="163"/>
    </row>
    <row r="86" spans="1:29" x14ac:dyDescent="0.5">
      <c r="A86" s="163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3"/>
      <c r="M86" s="164"/>
      <c r="N86" s="164"/>
      <c r="O86" s="164"/>
      <c r="P86" s="164"/>
      <c r="Q86" s="164"/>
      <c r="R86" s="164"/>
      <c r="S86" s="164"/>
      <c r="T86" s="197"/>
      <c r="U86" s="163"/>
      <c r="V86" s="163"/>
      <c r="W86" s="163"/>
      <c r="X86" s="163"/>
      <c r="Y86" s="163"/>
      <c r="Z86" s="163"/>
      <c r="AA86" s="163"/>
      <c r="AB86" s="163"/>
      <c r="AC86" s="163"/>
    </row>
    <row r="87" spans="1:29" x14ac:dyDescent="0.5">
      <c r="A87" s="163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3"/>
      <c r="M87" s="164"/>
      <c r="N87" s="164"/>
      <c r="O87" s="164"/>
      <c r="P87" s="164"/>
      <c r="Q87" s="164"/>
      <c r="R87" s="164"/>
      <c r="S87" s="164"/>
      <c r="T87" s="197"/>
      <c r="U87" s="163"/>
      <c r="V87" s="163"/>
      <c r="W87" s="163"/>
      <c r="X87" s="163"/>
      <c r="Y87" s="163"/>
      <c r="Z87" s="163"/>
      <c r="AA87" s="163"/>
      <c r="AB87" s="163"/>
      <c r="AC87" s="163"/>
    </row>
    <row r="88" spans="1:29" x14ac:dyDescent="0.5">
      <c r="A88" s="163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3"/>
      <c r="M88" s="164"/>
      <c r="N88" s="164"/>
      <c r="O88" s="164"/>
      <c r="P88" s="164"/>
      <c r="Q88" s="164"/>
      <c r="R88" s="164"/>
      <c r="S88" s="164"/>
      <c r="T88" s="197"/>
      <c r="U88" s="163"/>
      <c r="V88" s="163"/>
      <c r="W88" s="163"/>
      <c r="X88" s="163"/>
      <c r="Y88" s="163"/>
      <c r="Z88" s="163"/>
      <c r="AA88" s="163"/>
      <c r="AB88" s="163"/>
      <c r="AC88" s="163"/>
    </row>
    <row r="89" spans="1:29" x14ac:dyDescent="0.5">
      <c r="A89" s="163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3"/>
      <c r="M89" s="164"/>
      <c r="N89" s="164"/>
      <c r="O89" s="164"/>
      <c r="P89" s="164"/>
      <c r="Q89" s="164"/>
      <c r="R89" s="164"/>
      <c r="S89" s="164"/>
      <c r="T89" s="197"/>
      <c r="U89" s="163"/>
      <c r="V89" s="163"/>
      <c r="W89" s="163"/>
      <c r="X89" s="163"/>
      <c r="Y89" s="163"/>
      <c r="Z89" s="163"/>
      <c r="AA89" s="163"/>
      <c r="AB89" s="163"/>
      <c r="AC89" s="163"/>
    </row>
    <row r="90" spans="1:29" x14ac:dyDescent="0.5">
      <c r="A90" s="163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3"/>
      <c r="M90" s="164"/>
      <c r="N90" s="164"/>
      <c r="O90" s="164"/>
      <c r="P90" s="164"/>
      <c r="Q90" s="164"/>
      <c r="R90" s="164"/>
      <c r="S90" s="164"/>
      <c r="T90" s="197"/>
      <c r="U90" s="163"/>
      <c r="V90" s="163"/>
      <c r="W90" s="163"/>
      <c r="X90" s="163"/>
      <c r="Y90" s="163"/>
      <c r="Z90" s="163"/>
      <c r="AA90" s="163"/>
      <c r="AB90" s="163"/>
      <c r="AC90" s="163"/>
    </row>
    <row r="91" spans="1:29" x14ac:dyDescent="0.5">
      <c r="A91" s="163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3"/>
      <c r="M91" s="164"/>
      <c r="N91" s="164"/>
      <c r="O91" s="164"/>
      <c r="P91" s="164"/>
      <c r="Q91" s="164"/>
      <c r="R91" s="164"/>
      <c r="S91" s="164"/>
      <c r="T91" s="197"/>
      <c r="U91" s="163"/>
      <c r="V91" s="163"/>
      <c r="W91" s="163"/>
      <c r="X91" s="163"/>
      <c r="Y91" s="163"/>
      <c r="Z91" s="163"/>
      <c r="AA91" s="163"/>
      <c r="AB91" s="163"/>
      <c r="AC91" s="163"/>
    </row>
    <row r="92" spans="1:29" x14ac:dyDescent="0.5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3"/>
      <c r="M92" s="164"/>
      <c r="N92" s="164"/>
      <c r="O92" s="164"/>
      <c r="P92" s="164"/>
      <c r="Q92" s="164"/>
      <c r="R92" s="164"/>
      <c r="S92" s="164"/>
      <c r="T92" s="197"/>
      <c r="U92" s="163"/>
      <c r="V92" s="163"/>
      <c r="W92" s="163"/>
      <c r="X92" s="163"/>
      <c r="Y92" s="163"/>
      <c r="Z92" s="163"/>
      <c r="AA92" s="163"/>
      <c r="AB92" s="163"/>
      <c r="AC92" s="163"/>
    </row>
    <row r="93" spans="1:29" x14ac:dyDescent="0.5">
      <c r="A93" s="163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3"/>
      <c r="M93" s="164"/>
      <c r="N93" s="164"/>
      <c r="O93" s="164"/>
      <c r="P93" s="164"/>
      <c r="Q93" s="164"/>
      <c r="R93" s="164"/>
      <c r="S93" s="164"/>
      <c r="T93" s="197"/>
      <c r="U93" s="163"/>
      <c r="V93" s="163"/>
      <c r="W93" s="163"/>
      <c r="X93" s="163"/>
      <c r="Y93" s="163"/>
      <c r="Z93" s="163"/>
      <c r="AA93" s="163"/>
      <c r="AB93" s="163"/>
      <c r="AC93" s="163"/>
    </row>
    <row r="94" spans="1:29" x14ac:dyDescent="0.5">
      <c r="A94" s="163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3"/>
      <c r="M94" s="164"/>
      <c r="N94" s="164"/>
      <c r="O94" s="164"/>
      <c r="P94" s="164"/>
      <c r="Q94" s="164"/>
      <c r="R94" s="164"/>
      <c r="S94" s="164"/>
      <c r="T94" s="197"/>
      <c r="U94" s="163"/>
      <c r="V94" s="163"/>
      <c r="W94" s="163"/>
      <c r="X94" s="163"/>
      <c r="Y94" s="163"/>
      <c r="Z94" s="163"/>
      <c r="AA94" s="163"/>
      <c r="AB94" s="163"/>
      <c r="AC94" s="163"/>
    </row>
    <row r="95" spans="1:29" x14ac:dyDescent="0.5">
      <c r="A95" s="163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3"/>
      <c r="M95" s="164"/>
      <c r="N95" s="164"/>
      <c r="O95" s="164"/>
      <c r="P95" s="164"/>
      <c r="Q95" s="164"/>
      <c r="R95" s="164"/>
      <c r="S95" s="164"/>
      <c r="T95" s="197"/>
      <c r="U95" s="163"/>
      <c r="V95" s="163"/>
      <c r="W95" s="163"/>
      <c r="X95" s="163"/>
      <c r="Y95" s="163"/>
      <c r="Z95" s="163"/>
      <c r="AA95" s="163"/>
      <c r="AB95" s="163"/>
      <c r="AC95" s="163"/>
    </row>
    <row r="96" spans="1:29" x14ac:dyDescent="0.5">
      <c r="A96" s="163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3"/>
      <c r="M96" s="164"/>
      <c r="N96" s="164"/>
      <c r="O96" s="164"/>
      <c r="P96" s="164"/>
      <c r="Q96" s="164"/>
      <c r="R96" s="164"/>
      <c r="S96" s="164"/>
      <c r="T96" s="197"/>
      <c r="U96" s="163"/>
      <c r="V96" s="163"/>
      <c r="W96" s="163"/>
      <c r="X96" s="163"/>
      <c r="Y96" s="163"/>
      <c r="Z96" s="163"/>
      <c r="AA96" s="163"/>
      <c r="AB96" s="163"/>
      <c r="AC96" s="163"/>
    </row>
    <row r="97" spans="1:29" x14ac:dyDescent="0.5">
      <c r="A97" s="163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3"/>
      <c r="M97" s="164"/>
      <c r="N97" s="164"/>
      <c r="O97" s="164"/>
      <c r="P97" s="164"/>
      <c r="Q97" s="164"/>
      <c r="R97" s="164"/>
      <c r="S97" s="164"/>
      <c r="T97" s="197"/>
      <c r="U97" s="163"/>
      <c r="V97" s="163"/>
      <c r="W97" s="163"/>
      <c r="X97" s="163"/>
      <c r="Y97" s="163"/>
      <c r="Z97" s="163"/>
      <c r="AA97" s="163"/>
      <c r="AB97" s="163"/>
      <c r="AC97" s="163"/>
    </row>
    <row r="98" spans="1:29" x14ac:dyDescent="0.5">
      <c r="A98" s="163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3"/>
      <c r="M98" s="164"/>
      <c r="N98" s="164"/>
      <c r="O98" s="164"/>
      <c r="P98" s="164"/>
      <c r="Q98" s="164"/>
      <c r="R98" s="164"/>
      <c r="S98" s="164"/>
      <c r="T98" s="197"/>
      <c r="U98" s="163"/>
      <c r="V98" s="163"/>
      <c r="W98" s="163"/>
      <c r="X98" s="163"/>
      <c r="Y98" s="163"/>
      <c r="Z98" s="163"/>
      <c r="AA98" s="163"/>
      <c r="AB98" s="163"/>
      <c r="AC98" s="163"/>
    </row>
    <row r="99" spans="1:29" x14ac:dyDescent="0.5">
      <c r="A99" s="163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3"/>
      <c r="M99" s="164"/>
      <c r="N99" s="164"/>
      <c r="O99" s="164"/>
      <c r="P99" s="164"/>
      <c r="Q99" s="164"/>
      <c r="R99" s="164"/>
      <c r="S99" s="164"/>
      <c r="T99" s="197"/>
      <c r="U99" s="163"/>
      <c r="V99" s="163"/>
      <c r="W99" s="163"/>
      <c r="X99" s="163"/>
      <c r="Y99" s="163"/>
      <c r="Z99" s="163"/>
      <c r="AA99" s="163"/>
      <c r="AB99" s="163"/>
      <c r="AC99" s="163"/>
    </row>
    <row r="100" spans="1:29" x14ac:dyDescent="0.5">
      <c r="A100" s="163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3"/>
      <c r="M100" s="164"/>
      <c r="N100" s="164"/>
      <c r="O100" s="164"/>
      <c r="P100" s="164"/>
      <c r="Q100" s="164"/>
      <c r="R100" s="164"/>
      <c r="S100" s="164"/>
      <c r="T100" s="197"/>
      <c r="U100" s="163"/>
      <c r="V100" s="163"/>
      <c r="W100" s="163"/>
      <c r="X100" s="163"/>
      <c r="Y100" s="163"/>
      <c r="Z100" s="163"/>
      <c r="AA100" s="163"/>
      <c r="AB100" s="163"/>
      <c r="AC100" s="163"/>
    </row>
    <row r="101" spans="1:29" x14ac:dyDescent="0.5">
      <c r="A101" s="163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3"/>
      <c r="M101" s="164"/>
      <c r="N101" s="164"/>
      <c r="O101" s="164"/>
      <c r="P101" s="164"/>
      <c r="Q101" s="164"/>
      <c r="R101" s="164"/>
      <c r="S101" s="164"/>
      <c r="T101" s="197"/>
      <c r="U101" s="163"/>
      <c r="V101" s="163"/>
      <c r="W101" s="163"/>
      <c r="X101" s="163"/>
      <c r="Y101" s="163"/>
      <c r="Z101" s="163"/>
      <c r="AA101" s="163"/>
      <c r="AB101" s="163"/>
      <c r="AC101" s="163"/>
    </row>
    <row r="102" spans="1:29" x14ac:dyDescent="0.5">
      <c r="A102" s="163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3"/>
      <c r="M102" s="164"/>
      <c r="N102" s="164"/>
      <c r="O102" s="164"/>
      <c r="P102" s="164"/>
      <c r="Q102" s="164"/>
      <c r="R102" s="164"/>
      <c r="S102" s="164"/>
      <c r="T102" s="197"/>
      <c r="U102" s="163"/>
      <c r="V102" s="163"/>
      <c r="W102" s="163"/>
      <c r="X102" s="163"/>
      <c r="Y102" s="163"/>
      <c r="Z102" s="163"/>
      <c r="AA102" s="163"/>
      <c r="AB102" s="163"/>
      <c r="AC102" s="163"/>
    </row>
    <row r="103" spans="1:29" x14ac:dyDescent="0.5">
      <c r="A103" s="163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3"/>
      <c r="M103" s="164"/>
      <c r="N103" s="164"/>
      <c r="O103" s="164"/>
      <c r="P103" s="164"/>
      <c r="Q103" s="164"/>
      <c r="R103" s="164"/>
      <c r="S103" s="164"/>
      <c r="T103" s="197"/>
      <c r="U103" s="163"/>
      <c r="V103" s="163"/>
      <c r="W103" s="163"/>
      <c r="X103" s="163"/>
      <c r="Y103" s="163"/>
      <c r="Z103" s="163"/>
      <c r="AA103" s="163"/>
      <c r="AB103" s="163"/>
      <c r="AC103" s="163"/>
    </row>
    <row r="104" spans="1:29" x14ac:dyDescent="0.5">
      <c r="A104" s="163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3"/>
      <c r="M104" s="164"/>
      <c r="N104" s="164"/>
      <c r="O104" s="164"/>
      <c r="P104" s="164"/>
      <c r="Q104" s="164"/>
      <c r="R104" s="164"/>
      <c r="S104" s="164"/>
      <c r="T104" s="197"/>
      <c r="U104" s="163"/>
      <c r="V104" s="163"/>
      <c r="W104" s="163"/>
      <c r="X104" s="163"/>
      <c r="Y104" s="163"/>
      <c r="Z104" s="163"/>
      <c r="AA104" s="163"/>
      <c r="AB104" s="163"/>
      <c r="AC104" s="163"/>
    </row>
    <row r="105" spans="1:29" x14ac:dyDescent="0.5">
      <c r="A105" s="163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3"/>
      <c r="M105" s="164"/>
      <c r="N105" s="164"/>
      <c r="O105" s="164"/>
      <c r="P105" s="164"/>
      <c r="Q105" s="164"/>
      <c r="R105" s="164"/>
      <c r="S105" s="164"/>
      <c r="T105" s="197"/>
      <c r="U105" s="163"/>
      <c r="V105" s="163"/>
      <c r="W105" s="163"/>
      <c r="X105" s="163"/>
      <c r="Y105" s="163"/>
      <c r="Z105" s="163"/>
      <c r="AA105" s="163"/>
      <c r="AB105" s="163"/>
      <c r="AC105" s="163"/>
    </row>
    <row r="106" spans="1:29" x14ac:dyDescent="0.5">
      <c r="A106" s="163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3"/>
      <c r="M106" s="164"/>
      <c r="N106" s="164"/>
      <c r="O106" s="164"/>
      <c r="P106" s="164"/>
      <c r="Q106" s="164"/>
      <c r="R106" s="164"/>
      <c r="S106" s="164"/>
      <c r="T106" s="197"/>
      <c r="U106" s="163"/>
      <c r="V106" s="163"/>
      <c r="W106" s="163"/>
      <c r="X106" s="163"/>
      <c r="Y106" s="163"/>
      <c r="Z106" s="163"/>
      <c r="AA106" s="163"/>
      <c r="AB106" s="163"/>
      <c r="AC106" s="163"/>
    </row>
    <row r="107" spans="1:29" x14ac:dyDescent="0.5">
      <c r="A107" s="163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3"/>
      <c r="M107" s="164"/>
      <c r="N107" s="164"/>
      <c r="O107" s="164"/>
      <c r="P107" s="164"/>
      <c r="Q107" s="164"/>
      <c r="R107" s="164"/>
      <c r="S107" s="164"/>
      <c r="T107" s="197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1:29" x14ac:dyDescent="0.5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3"/>
      <c r="M108" s="164"/>
      <c r="N108" s="164"/>
      <c r="O108" s="164"/>
      <c r="P108" s="164"/>
      <c r="Q108" s="164"/>
      <c r="R108" s="164"/>
      <c r="S108" s="164"/>
      <c r="T108" s="197"/>
      <c r="U108" s="163"/>
      <c r="V108" s="163"/>
      <c r="W108" s="163"/>
      <c r="X108" s="163"/>
      <c r="Y108" s="163"/>
      <c r="Z108" s="163"/>
      <c r="AA108" s="163"/>
      <c r="AB108" s="163"/>
      <c r="AC108" s="163"/>
    </row>
    <row r="109" spans="1:29" x14ac:dyDescent="0.5">
      <c r="A109" s="163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3"/>
      <c r="M109" s="164"/>
      <c r="N109" s="164"/>
      <c r="O109" s="164"/>
      <c r="P109" s="164"/>
      <c r="Q109" s="164"/>
      <c r="R109" s="164"/>
      <c r="S109" s="164"/>
      <c r="T109" s="197"/>
      <c r="U109" s="163"/>
      <c r="V109" s="163"/>
      <c r="W109" s="163"/>
      <c r="X109" s="163"/>
      <c r="Y109" s="163"/>
      <c r="Z109" s="163"/>
      <c r="AA109" s="163"/>
      <c r="AB109" s="163"/>
      <c r="AC109" s="163"/>
    </row>
    <row r="110" spans="1:29" x14ac:dyDescent="0.5">
      <c r="A110" s="163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3"/>
      <c r="M110" s="164"/>
      <c r="N110" s="164"/>
      <c r="O110" s="164"/>
      <c r="P110" s="164"/>
      <c r="Q110" s="164"/>
      <c r="R110" s="164"/>
      <c r="S110" s="164"/>
      <c r="T110" s="197"/>
      <c r="U110" s="163"/>
      <c r="V110" s="163"/>
      <c r="W110" s="163"/>
      <c r="X110" s="163"/>
      <c r="Y110" s="163"/>
      <c r="Z110" s="163"/>
      <c r="AA110" s="163"/>
      <c r="AB110" s="163"/>
      <c r="AC110" s="163"/>
    </row>
    <row r="111" spans="1:29" x14ac:dyDescent="0.5">
      <c r="A111" s="163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3"/>
      <c r="M111" s="164"/>
      <c r="N111" s="164"/>
      <c r="O111" s="164"/>
      <c r="P111" s="164"/>
      <c r="Q111" s="164"/>
      <c r="R111" s="164"/>
      <c r="S111" s="164"/>
      <c r="T111" s="197"/>
      <c r="U111" s="163"/>
      <c r="V111" s="163"/>
      <c r="W111" s="163"/>
      <c r="X111" s="163"/>
      <c r="Y111" s="163"/>
      <c r="Z111" s="163"/>
      <c r="AA111" s="163"/>
      <c r="AB111" s="163"/>
      <c r="AC111" s="163"/>
    </row>
    <row r="112" spans="1:29" x14ac:dyDescent="0.5">
      <c r="A112" s="163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3"/>
      <c r="M112" s="164"/>
      <c r="N112" s="164"/>
      <c r="O112" s="164"/>
      <c r="P112" s="164"/>
      <c r="Q112" s="164"/>
      <c r="R112" s="164"/>
      <c r="S112" s="164"/>
      <c r="T112" s="197"/>
      <c r="U112" s="163"/>
      <c r="V112" s="163"/>
      <c r="W112" s="163"/>
      <c r="X112" s="163"/>
      <c r="Y112" s="163"/>
      <c r="Z112" s="163"/>
      <c r="AA112" s="163"/>
      <c r="AB112" s="163"/>
      <c r="AC112" s="163"/>
    </row>
    <row r="113" spans="1:29" x14ac:dyDescent="0.5">
      <c r="A113" s="163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3"/>
      <c r="M113" s="164"/>
      <c r="N113" s="164"/>
      <c r="O113" s="164"/>
      <c r="P113" s="164"/>
      <c r="Q113" s="164"/>
      <c r="R113" s="164"/>
      <c r="S113" s="164"/>
      <c r="T113" s="197"/>
      <c r="U113" s="163"/>
      <c r="V113" s="163"/>
      <c r="W113" s="163"/>
      <c r="X113" s="163"/>
      <c r="Y113" s="163"/>
      <c r="Z113" s="163"/>
      <c r="AA113" s="163"/>
      <c r="AB113" s="163"/>
      <c r="AC113" s="163"/>
    </row>
    <row r="114" spans="1:29" x14ac:dyDescent="0.5">
      <c r="A114" s="163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3"/>
      <c r="M114" s="164"/>
      <c r="N114" s="164"/>
      <c r="O114" s="164"/>
      <c r="P114" s="164"/>
      <c r="Q114" s="164"/>
      <c r="R114" s="164"/>
      <c r="S114" s="164"/>
      <c r="T114" s="197"/>
      <c r="U114" s="163"/>
      <c r="V114" s="163"/>
      <c r="W114" s="163"/>
      <c r="X114" s="163"/>
      <c r="Y114" s="163"/>
      <c r="Z114" s="163"/>
      <c r="AA114" s="163"/>
      <c r="AB114" s="163"/>
      <c r="AC114" s="163"/>
    </row>
    <row r="115" spans="1:29" x14ac:dyDescent="0.5">
      <c r="A115" s="16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3"/>
      <c r="M115" s="164"/>
      <c r="N115" s="164"/>
      <c r="O115" s="164"/>
      <c r="P115" s="164"/>
      <c r="Q115" s="164"/>
      <c r="R115" s="164"/>
      <c r="S115" s="164"/>
      <c r="T115" s="197"/>
      <c r="U115" s="163"/>
      <c r="V115" s="163"/>
      <c r="W115" s="163"/>
      <c r="X115" s="163"/>
      <c r="Y115" s="163"/>
      <c r="Z115" s="163"/>
      <c r="AA115" s="163"/>
      <c r="AB115" s="163"/>
      <c r="AC115" s="163"/>
    </row>
    <row r="116" spans="1:29" x14ac:dyDescent="0.5">
      <c r="A116" s="163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3"/>
      <c r="M116" s="164"/>
      <c r="N116" s="164"/>
      <c r="O116" s="164"/>
      <c r="P116" s="164"/>
      <c r="Q116" s="164"/>
      <c r="R116" s="164"/>
      <c r="S116" s="164"/>
      <c r="T116" s="197"/>
      <c r="U116" s="163"/>
      <c r="V116" s="163"/>
      <c r="W116" s="163"/>
      <c r="X116" s="163"/>
      <c r="Y116" s="163"/>
      <c r="Z116" s="163"/>
      <c r="AA116" s="163"/>
      <c r="AB116" s="163"/>
      <c r="AC116" s="163"/>
    </row>
    <row r="117" spans="1:29" x14ac:dyDescent="0.5">
      <c r="A117" s="163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3"/>
      <c r="M117" s="164"/>
      <c r="N117" s="164"/>
      <c r="O117" s="164"/>
      <c r="P117" s="164"/>
      <c r="Q117" s="164"/>
      <c r="R117" s="164"/>
      <c r="S117" s="164"/>
      <c r="T117" s="197"/>
      <c r="U117" s="163"/>
      <c r="V117" s="163"/>
      <c r="W117" s="163"/>
      <c r="X117" s="163"/>
      <c r="Y117" s="163"/>
      <c r="Z117" s="163"/>
      <c r="AA117" s="163"/>
      <c r="AB117" s="163"/>
      <c r="AC117" s="163"/>
    </row>
    <row r="118" spans="1:29" x14ac:dyDescent="0.5">
      <c r="A118" s="163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3"/>
      <c r="M118" s="164"/>
      <c r="N118" s="164"/>
      <c r="O118" s="164"/>
      <c r="P118" s="164"/>
      <c r="Q118" s="164"/>
      <c r="R118" s="164"/>
      <c r="S118" s="164"/>
      <c r="T118" s="197"/>
      <c r="U118" s="163"/>
      <c r="V118" s="163"/>
      <c r="W118" s="163"/>
      <c r="X118" s="163"/>
      <c r="Y118" s="163"/>
      <c r="Z118" s="163"/>
      <c r="AA118" s="163"/>
      <c r="AB118" s="163"/>
      <c r="AC118" s="163"/>
    </row>
    <row r="119" spans="1:29" x14ac:dyDescent="0.5">
      <c r="A119" s="163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3"/>
      <c r="M119" s="164"/>
      <c r="N119" s="164"/>
      <c r="O119" s="164"/>
      <c r="P119" s="164"/>
      <c r="Q119" s="164"/>
      <c r="R119" s="164"/>
      <c r="S119" s="164"/>
      <c r="T119" s="197"/>
      <c r="U119" s="163"/>
      <c r="V119" s="163"/>
      <c r="W119" s="163"/>
      <c r="X119" s="163"/>
      <c r="Y119" s="163"/>
      <c r="Z119" s="163"/>
      <c r="AA119" s="163"/>
      <c r="AB119" s="163"/>
      <c r="AC119" s="163"/>
    </row>
    <row r="120" spans="1:29" x14ac:dyDescent="0.5">
      <c r="A120" s="163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3"/>
      <c r="M120" s="164"/>
      <c r="N120" s="164"/>
      <c r="O120" s="164"/>
      <c r="P120" s="164"/>
      <c r="Q120" s="164"/>
      <c r="R120" s="164"/>
      <c r="S120" s="164"/>
      <c r="T120" s="197"/>
      <c r="U120" s="163"/>
      <c r="V120" s="163"/>
      <c r="W120" s="163"/>
      <c r="X120" s="163"/>
      <c r="Y120" s="163"/>
      <c r="Z120" s="163"/>
      <c r="AA120" s="163"/>
      <c r="AB120" s="163"/>
      <c r="AC120" s="163"/>
    </row>
    <row r="121" spans="1:29" x14ac:dyDescent="0.5">
      <c r="A121" s="163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3"/>
      <c r="M121" s="164"/>
      <c r="N121" s="164"/>
      <c r="O121" s="164"/>
      <c r="P121" s="164"/>
      <c r="Q121" s="164"/>
      <c r="R121" s="164"/>
      <c r="S121" s="164"/>
      <c r="T121" s="197"/>
      <c r="U121" s="163"/>
      <c r="V121" s="163"/>
      <c r="W121" s="163"/>
      <c r="X121" s="163"/>
      <c r="Y121" s="163"/>
      <c r="Z121" s="163"/>
      <c r="AA121" s="163"/>
      <c r="AB121" s="163"/>
      <c r="AC121" s="163"/>
    </row>
    <row r="122" spans="1:29" x14ac:dyDescent="0.5">
      <c r="A122" s="163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3"/>
      <c r="M122" s="164"/>
      <c r="N122" s="164"/>
      <c r="O122" s="164"/>
      <c r="P122" s="164"/>
      <c r="Q122" s="164"/>
      <c r="R122" s="164"/>
      <c r="S122" s="164"/>
      <c r="T122" s="197"/>
      <c r="U122" s="163"/>
      <c r="V122" s="163"/>
      <c r="W122" s="163"/>
      <c r="X122" s="163"/>
      <c r="Y122" s="163"/>
      <c r="Z122" s="163"/>
      <c r="AA122" s="163"/>
      <c r="AB122" s="163"/>
      <c r="AC122" s="163"/>
    </row>
    <row r="123" spans="1:29" x14ac:dyDescent="0.5">
      <c r="A123" s="163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3"/>
      <c r="M123" s="164"/>
      <c r="N123" s="164"/>
      <c r="O123" s="164"/>
      <c r="P123" s="164"/>
      <c r="Q123" s="164"/>
      <c r="R123" s="164"/>
      <c r="S123" s="164"/>
      <c r="T123" s="197"/>
      <c r="U123" s="163"/>
      <c r="V123" s="163"/>
      <c r="W123" s="163"/>
      <c r="X123" s="163"/>
      <c r="Y123" s="163"/>
      <c r="Z123" s="163"/>
      <c r="AA123" s="163"/>
      <c r="AB123" s="163"/>
      <c r="AC123" s="163"/>
    </row>
    <row r="124" spans="1:29" x14ac:dyDescent="0.5">
      <c r="A124" s="163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3"/>
      <c r="M124" s="164"/>
      <c r="N124" s="164"/>
      <c r="O124" s="164"/>
      <c r="P124" s="164"/>
      <c r="Q124" s="164"/>
      <c r="R124" s="164"/>
      <c r="S124" s="164"/>
      <c r="T124" s="197"/>
      <c r="U124" s="163"/>
      <c r="V124" s="163"/>
      <c r="W124" s="163"/>
      <c r="X124" s="163"/>
      <c r="Y124" s="163"/>
      <c r="Z124" s="163"/>
      <c r="AA124" s="163"/>
      <c r="AB124" s="163"/>
      <c r="AC124" s="163"/>
    </row>
    <row r="125" spans="1:29" x14ac:dyDescent="0.5">
      <c r="A125" s="163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3"/>
      <c r="M125" s="164"/>
      <c r="N125" s="164"/>
      <c r="O125" s="164"/>
      <c r="P125" s="164"/>
      <c r="Q125" s="164"/>
      <c r="R125" s="164"/>
      <c r="S125" s="164"/>
      <c r="T125" s="197"/>
      <c r="U125" s="163"/>
      <c r="V125" s="163"/>
      <c r="W125" s="163"/>
      <c r="X125" s="163"/>
      <c r="Y125" s="163"/>
      <c r="Z125" s="163"/>
      <c r="AA125" s="163"/>
      <c r="AB125" s="163"/>
      <c r="AC125" s="163"/>
    </row>
    <row r="126" spans="1:29" x14ac:dyDescent="0.5">
      <c r="A126" s="163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3"/>
      <c r="M126" s="164"/>
      <c r="N126" s="164"/>
      <c r="O126" s="164"/>
      <c r="P126" s="164"/>
      <c r="Q126" s="164"/>
      <c r="R126" s="164"/>
      <c r="S126" s="164"/>
      <c r="T126" s="197"/>
      <c r="U126" s="163"/>
      <c r="V126" s="163"/>
      <c r="W126" s="163"/>
      <c r="X126" s="163"/>
      <c r="Y126" s="163"/>
      <c r="Z126" s="163"/>
      <c r="AA126" s="163"/>
      <c r="AB126" s="163"/>
      <c r="AC126" s="163"/>
    </row>
    <row r="127" spans="1:29" x14ac:dyDescent="0.5">
      <c r="A127" s="163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3"/>
      <c r="M127" s="164"/>
      <c r="N127" s="164"/>
      <c r="O127" s="164"/>
      <c r="P127" s="164"/>
      <c r="Q127" s="164"/>
      <c r="R127" s="164"/>
      <c r="S127" s="164"/>
      <c r="T127" s="197"/>
      <c r="U127" s="163"/>
      <c r="V127" s="163"/>
      <c r="W127" s="163"/>
      <c r="X127" s="163"/>
      <c r="Y127" s="163"/>
      <c r="Z127" s="163"/>
      <c r="AA127" s="163"/>
      <c r="AB127" s="163"/>
      <c r="AC127" s="163"/>
    </row>
    <row r="128" spans="1:29" x14ac:dyDescent="0.5">
      <c r="A128" s="163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3"/>
      <c r="M128" s="164"/>
      <c r="N128" s="164"/>
      <c r="O128" s="164"/>
      <c r="P128" s="164"/>
      <c r="Q128" s="164"/>
      <c r="R128" s="164"/>
      <c r="S128" s="164"/>
      <c r="T128" s="197"/>
      <c r="U128" s="163"/>
      <c r="V128" s="163"/>
      <c r="W128" s="163"/>
      <c r="X128" s="163"/>
      <c r="Y128" s="163"/>
      <c r="Z128" s="163"/>
      <c r="AA128" s="163"/>
      <c r="AB128" s="163"/>
      <c r="AC128" s="163"/>
    </row>
    <row r="129" spans="1:29" x14ac:dyDescent="0.5">
      <c r="A129" s="163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3"/>
      <c r="M129" s="164"/>
      <c r="N129" s="164"/>
      <c r="O129" s="164"/>
      <c r="P129" s="164"/>
      <c r="Q129" s="164"/>
      <c r="R129" s="164"/>
      <c r="S129" s="164"/>
      <c r="T129" s="197"/>
      <c r="U129" s="163"/>
      <c r="V129" s="163"/>
      <c r="W129" s="163"/>
      <c r="X129" s="163"/>
      <c r="Y129" s="163"/>
      <c r="Z129" s="163"/>
      <c r="AA129" s="163"/>
      <c r="AB129" s="163"/>
      <c r="AC129" s="163"/>
    </row>
    <row r="130" spans="1:29" x14ac:dyDescent="0.5">
      <c r="A130" s="163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3"/>
      <c r="M130" s="164"/>
      <c r="N130" s="164"/>
      <c r="O130" s="164"/>
      <c r="P130" s="164"/>
      <c r="Q130" s="164"/>
      <c r="R130" s="164"/>
      <c r="S130" s="164"/>
      <c r="T130" s="197"/>
      <c r="U130" s="163"/>
      <c r="V130" s="163"/>
      <c r="W130" s="163"/>
      <c r="X130" s="163"/>
      <c r="Y130" s="163"/>
      <c r="Z130" s="163"/>
      <c r="AA130" s="163"/>
      <c r="AB130" s="163"/>
      <c r="AC130" s="163"/>
    </row>
    <row r="131" spans="1:29" x14ac:dyDescent="0.5">
      <c r="A131" s="163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3"/>
      <c r="M131" s="164"/>
      <c r="N131" s="164"/>
      <c r="O131" s="164"/>
      <c r="P131" s="164"/>
      <c r="Q131" s="164"/>
      <c r="R131" s="164"/>
      <c r="S131" s="164"/>
      <c r="T131" s="197"/>
      <c r="U131" s="163"/>
      <c r="V131" s="163"/>
      <c r="W131" s="163"/>
      <c r="X131" s="163"/>
      <c r="Y131" s="163"/>
      <c r="Z131" s="163"/>
      <c r="AA131" s="163"/>
      <c r="AB131" s="163"/>
      <c r="AC131" s="163"/>
    </row>
    <row r="132" spans="1:29" x14ac:dyDescent="0.5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3"/>
      <c r="M132" s="164"/>
      <c r="N132" s="164"/>
      <c r="O132" s="164"/>
      <c r="P132" s="164"/>
      <c r="Q132" s="164"/>
      <c r="R132" s="164"/>
      <c r="S132" s="164"/>
      <c r="T132" s="197"/>
      <c r="U132" s="163"/>
      <c r="V132" s="163"/>
      <c r="W132" s="163"/>
      <c r="X132" s="163"/>
      <c r="Y132" s="163"/>
      <c r="Z132" s="163"/>
      <c r="AA132" s="163"/>
      <c r="AB132" s="163"/>
      <c r="AC132" s="163"/>
    </row>
    <row r="133" spans="1:29" x14ac:dyDescent="0.5">
      <c r="A133" s="163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3"/>
      <c r="M133" s="164"/>
      <c r="N133" s="164"/>
      <c r="O133" s="164"/>
      <c r="P133" s="164"/>
      <c r="Q133" s="164"/>
      <c r="R133" s="164"/>
      <c r="S133" s="164"/>
      <c r="T133" s="197"/>
      <c r="U133" s="163"/>
      <c r="V133" s="163"/>
      <c r="W133" s="163"/>
      <c r="X133" s="163"/>
      <c r="Y133" s="163"/>
      <c r="Z133" s="163"/>
      <c r="AA133" s="163"/>
      <c r="AB133" s="163"/>
      <c r="AC133" s="163"/>
    </row>
    <row r="134" spans="1:29" x14ac:dyDescent="0.5">
      <c r="A134" s="163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3"/>
      <c r="M134" s="164"/>
      <c r="N134" s="164"/>
      <c r="O134" s="164"/>
      <c r="P134" s="164"/>
      <c r="Q134" s="164"/>
      <c r="R134" s="164"/>
      <c r="S134" s="164"/>
      <c r="T134" s="197"/>
      <c r="U134" s="163"/>
      <c r="V134" s="163"/>
      <c r="W134" s="163"/>
      <c r="X134" s="163"/>
      <c r="Y134" s="163"/>
      <c r="Z134" s="163"/>
      <c r="AA134" s="163"/>
      <c r="AB134" s="163"/>
      <c r="AC134" s="163"/>
    </row>
    <row r="135" spans="1:29" x14ac:dyDescent="0.5">
      <c r="A135" s="163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3"/>
      <c r="M135" s="164"/>
      <c r="N135" s="164"/>
      <c r="O135" s="164"/>
      <c r="P135" s="164"/>
      <c r="Q135" s="164"/>
      <c r="R135" s="164"/>
      <c r="S135" s="164"/>
      <c r="T135" s="197"/>
      <c r="U135" s="163"/>
      <c r="V135" s="163"/>
      <c r="W135" s="163"/>
      <c r="X135" s="163"/>
      <c r="Y135" s="163"/>
      <c r="Z135" s="163"/>
      <c r="AA135" s="163"/>
      <c r="AB135" s="163"/>
      <c r="AC135" s="163"/>
    </row>
    <row r="136" spans="1:29" x14ac:dyDescent="0.5">
      <c r="A136" s="163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3"/>
      <c r="M136" s="164"/>
      <c r="N136" s="164"/>
      <c r="O136" s="164"/>
      <c r="P136" s="164"/>
      <c r="Q136" s="164"/>
      <c r="R136" s="164"/>
      <c r="S136" s="164"/>
      <c r="T136" s="197"/>
      <c r="U136" s="163"/>
      <c r="V136" s="163"/>
      <c r="W136" s="163"/>
      <c r="X136" s="163"/>
      <c r="Y136" s="163"/>
      <c r="Z136" s="163"/>
      <c r="AA136" s="163"/>
      <c r="AB136" s="163"/>
      <c r="AC136" s="163"/>
    </row>
    <row r="137" spans="1:29" x14ac:dyDescent="0.5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3"/>
      <c r="M137" s="164"/>
      <c r="N137" s="164"/>
      <c r="O137" s="164"/>
      <c r="P137" s="164"/>
      <c r="Q137" s="164"/>
      <c r="R137" s="164"/>
      <c r="S137" s="164"/>
      <c r="T137" s="197"/>
      <c r="U137" s="163"/>
      <c r="V137" s="163"/>
      <c r="W137" s="163"/>
      <c r="X137" s="163"/>
      <c r="Y137" s="163"/>
      <c r="Z137" s="163"/>
      <c r="AA137" s="163"/>
      <c r="AB137" s="163"/>
      <c r="AC137" s="163"/>
    </row>
    <row r="138" spans="1:29" x14ac:dyDescent="0.5">
      <c r="A138" s="163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3"/>
      <c r="M138" s="164"/>
      <c r="N138" s="164"/>
      <c r="O138" s="164"/>
      <c r="P138" s="164"/>
      <c r="Q138" s="164"/>
      <c r="R138" s="164"/>
      <c r="S138" s="164"/>
      <c r="T138" s="197"/>
      <c r="U138" s="163"/>
      <c r="V138" s="163"/>
      <c r="W138" s="163"/>
      <c r="X138" s="163"/>
      <c r="Y138" s="163"/>
      <c r="Z138" s="163"/>
      <c r="AA138" s="163"/>
      <c r="AB138" s="163"/>
      <c r="AC138" s="163"/>
    </row>
    <row r="139" spans="1:29" x14ac:dyDescent="0.5">
      <c r="A139" s="163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3"/>
      <c r="M139" s="164"/>
      <c r="N139" s="164"/>
      <c r="O139" s="164"/>
      <c r="P139" s="164"/>
      <c r="Q139" s="164"/>
      <c r="R139" s="164"/>
      <c r="S139" s="164"/>
      <c r="T139" s="197"/>
      <c r="U139" s="163"/>
      <c r="V139" s="163"/>
      <c r="W139" s="163"/>
      <c r="X139" s="163"/>
      <c r="Y139" s="163"/>
      <c r="Z139" s="163"/>
      <c r="AA139" s="163"/>
      <c r="AB139" s="163"/>
      <c r="AC139" s="163"/>
    </row>
    <row r="140" spans="1:29" x14ac:dyDescent="0.5">
      <c r="A140" s="163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3"/>
      <c r="M140" s="164"/>
      <c r="N140" s="164"/>
      <c r="O140" s="164"/>
      <c r="P140" s="164"/>
      <c r="Q140" s="164"/>
      <c r="R140" s="164"/>
      <c r="S140" s="164"/>
      <c r="T140" s="197"/>
      <c r="U140" s="163"/>
      <c r="V140" s="163"/>
      <c r="W140" s="163"/>
      <c r="X140" s="163"/>
      <c r="Y140" s="163"/>
      <c r="Z140" s="163"/>
      <c r="AA140" s="163"/>
      <c r="AB140" s="163"/>
      <c r="AC140" s="163"/>
    </row>
    <row r="141" spans="1:29" x14ac:dyDescent="0.5">
      <c r="A141" s="163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3"/>
      <c r="M141" s="164"/>
      <c r="N141" s="164"/>
      <c r="O141" s="164"/>
      <c r="P141" s="164"/>
      <c r="Q141" s="164"/>
      <c r="R141" s="164"/>
      <c r="S141" s="164"/>
      <c r="T141" s="197"/>
      <c r="U141" s="163"/>
      <c r="V141" s="163"/>
      <c r="W141" s="163"/>
      <c r="X141" s="163"/>
      <c r="Y141" s="163"/>
      <c r="Z141" s="163"/>
      <c r="AA141" s="163"/>
      <c r="AB141" s="163"/>
      <c r="AC141" s="163"/>
    </row>
    <row r="142" spans="1:29" x14ac:dyDescent="0.5">
      <c r="A142" s="163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3"/>
      <c r="M142" s="164"/>
      <c r="N142" s="164"/>
      <c r="O142" s="164"/>
      <c r="P142" s="164"/>
      <c r="Q142" s="164"/>
      <c r="R142" s="164"/>
      <c r="S142" s="164"/>
      <c r="T142" s="197"/>
      <c r="U142" s="163"/>
      <c r="V142" s="163"/>
      <c r="W142" s="163"/>
      <c r="X142" s="163"/>
      <c r="Y142" s="163"/>
      <c r="Z142" s="163"/>
      <c r="AA142" s="163"/>
      <c r="AB142" s="163"/>
      <c r="AC142" s="163"/>
    </row>
    <row r="143" spans="1:29" x14ac:dyDescent="0.5">
      <c r="A143" s="163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3"/>
      <c r="M143" s="164"/>
      <c r="N143" s="164"/>
      <c r="O143" s="164"/>
      <c r="P143" s="164"/>
      <c r="Q143" s="164"/>
      <c r="R143" s="164"/>
      <c r="S143" s="164"/>
      <c r="T143" s="197"/>
      <c r="U143" s="163"/>
      <c r="V143" s="163"/>
      <c r="W143" s="163"/>
      <c r="X143" s="163"/>
      <c r="Y143" s="163"/>
      <c r="Z143" s="163"/>
      <c r="AA143" s="163"/>
      <c r="AB143" s="163"/>
      <c r="AC143" s="163"/>
    </row>
    <row r="144" spans="1:29" x14ac:dyDescent="0.5">
      <c r="A144" s="163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3"/>
      <c r="M144" s="164"/>
      <c r="N144" s="164"/>
      <c r="O144" s="164"/>
      <c r="P144" s="164"/>
      <c r="Q144" s="164"/>
      <c r="R144" s="164"/>
      <c r="S144" s="164"/>
      <c r="T144" s="197"/>
      <c r="U144" s="163"/>
      <c r="V144" s="163"/>
      <c r="W144" s="163"/>
      <c r="X144" s="163"/>
      <c r="Y144" s="163"/>
      <c r="Z144" s="163"/>
      <c r="AA144" s="163"/>
      <c r="AB144" s="163"/>
      <c r="AC144" s="163"/>
    </row>
    <row r="145" spans="1:29" x14ac:dyDescent="0.5">
      <c r="A145" s="163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3"/>
      <c r="M145" s="164"/>
      <c r="N145" s="164"/>
      <c r="O145" s="164"/>
      <c r="P145" s="164"/>
      <c r="Q145" s="164"/>
      <c r="R145" s="164"/>
      <c r="S145" s="164"/>
      <c r="T145" s="197"/>
      <c r="U145" s="163"/>
      <c r="V145" s="163"/>
      <c r="W145" s="163"/>
      <c r="X145" s="163"/>
      <c r="Y145" s="163"/>
      <c r="Z145" s="163"/>
      <c r="AA145" s="163"/>
      <c r="AB145" s="163"/>
      <c r="AC145" s="163"/>
    </row>
    <row r="146" spans="1:29" x14ac:dyDescent="0.5">
      <c r="A146" s="163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3"/>
      <c r="M146" s="164"/>
      <c r="N146" s="164"/>
      <c r="O146" s="164"/>
      <c r="P146" s="164"/>
      <c r="Q146" s="164"/>
      <c r="R146" s="164"/>
      <c r="S146" s="164"/>
      <c r="T146" s="197"/>
      <c r="U146" s="163"/>
      <c r="V146" s="163"/>
      <c r="W146" s="163"/>
      <c r="X146" s="163"/>
      <c r="Y146" s="163"/>
      <c r="Z146" s="163"/>
      <c r="AA146" s="163"/>
      <c r="AB146" s="163"/>
      <c r="AC146" s="163"/>
    </row>
    <row r="147" spans="1:29" x14ac:dyDescent="0.5">
      <c r="A147" s="163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3"/>
      <c r="M147" s="164"/>
      <c r="N147" s="164"/>
      <c r="O147" s="164"/>
      <c r="P147" s="164"/>
      <c r="Q147" s="164"/>
      <c r="R147" s="164"/>
      <c r="S147" s="164"/>
      <c r="T147" s="197"/>
      <c r="U147" s="163"/>
      <c r="V147" s="163"/>
      <c r="W147" s="163"/>
      <c r="X147" s="163"/>
      <c r="Y147" s="163"/>
      <c r="Z147" s="163"/>
      <c r="AA147" s="163"/>
      <c r="AB147" s="163"/>
      <c r="AC147" s="163"/>
    </row>
    <row r="148" spans="1:29" x14ac:dyDescent="0.5">
      <c r="A148" s="163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3"/>
      <c r="M148" s="164"/>
      <c r="N148" s="164"/>
      <c r="O148" s="164"/>
      <c r="P148" s="164"/>
      <c r="Q148" s="164"/>
      <c r="R148" s="164"/>
      <c r="S148" s="164"/>
      <c r="T148" s="197"/>
      <c r="U148" s="163"/>
      <c r="V148" s="163"/>
      <c r="W148" s="163"/>
      <c r="X148" s="163"/>
      <c r="Y148" s="163"/>
      <c r="Z148" s="163"/>
      <c r="AA148" s="163"/>
      <c r="AB148" s="163"/>
      <c r="AC148" s="163"/>
    </row>
    <row r="149" spans="1:29" x14ac:dyDescent="0.5">
      <c r="A149" s="163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3"/>
      <c r="M149" s="164"/>
      <c r="N149" s="164"/>
      <c r="O149" s="164"/>
      <c r="P149" s="164"/>
      <c r="Q149" s="164"/>
      <c r="R149" s="164"/>
      <c r="S149" s="164"/>
      <c r="T149" s="197"/>
      <c r="U149" s="163"/>
      <c r="V149" s="163"/>
      <c r="W149" s="163"/>
      <c r="X149" s="163"/>
      <c r="Y149" s="163"/>
      <c r="Z149" s="163"/>
      <c r="AA149" s="163"/>
      <c r="AB149" s="163"/>
      <c r="AC149" s="163"/>
    </row>
    <row r="150" spans="1:29" x14ac:dyDescent="0.5">
      <c r="A150" s="163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3"/>
      <c r="M150" s="164"/>
      <c r="N150" s="164"/>
      <c r="O150" s="164"/>
      <c r="P150" s="164"/>
      <c r="Q150" s="164"/>
      <c r="R150" s="164"/>
      <c r="S150" s="164"/>
      <c r="T150" s="197"/>
      <c r="U150" s="163"/>
      <c r="V150" s="163"/>
      <c r="W150" s="163"/>
      <c r="X150" s="163"/>
      <c r="Y150" s="163"/>
      <c r="Z150" s="163"/>
      <c r="AA150" s="163"/>
      <c r="AB150" s="163"/>
      <c r="AC150" s="163"/>
    </row>
    <row r="151" spans="1:29" x14ac:dyDescent="0.5">
      <c r="A151" s="163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3"/>
      <c r="M151" s="164"/>
      <c r="N151" s="164"/>
      <c r="O151" s="164"/>
      <c r="P151" s="164"/>
      <c r="Q151" s="164"/>
      <c r="R151" s="164"/>
      <c r="S151" s="164"/>
      <c r="T151" s="197"/>
      <c r="U151" s="163"/>
      <c r="V151" s="163"/>
      <c r="W151" s="163"/>
      <c r="X151" s="163"/>
      <c r="Y151" s="163"/>
      <c r="Z151" s="163"/>
      <c r="AA151" s="163"/>
      <c r="AB151" s="163"/>
      <c r="AC151" s="163"/>
    </row>
    <row r="152" spans="1:29" x14ac:dyDescent="0.5">
      <c r="A152" s="163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3"/>
      <c r="M152" s="164"/>
      <c r="N152" s="164"/>
      <c r="O152" s="164"/>
      <c r="P152" s="164"/>
      <c r="Q152" s="164"/>
      <c r="R152" s="164"/>
      <c r="S152" s="164"/>
      <c r="T152" s="197"/>
      <c r="U152" s="163"/>
      <c r="V152" s="163"/>
      <c r="W152" s="163"/>
      <c r="X152" s="163"/>
      <c r="Y152" s="163"/>
      <c r="Z152" s="163"/>
      <c r="AA152" s="163"/>
      <c r="AB152" s="163"/>
      <c r="AC152" s="163"/>
    </row>
    <row r="153" spans="1:29" x14ac:dyDescent="0.5">
      <c r="A153" s="163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3"/>
      <c r="M153" s="164"/>
      <c r="N153" s="164"/>
      <c r="O153" s="164"/>
      <c r="P153" s="164"/>
      <c r="Q153" s="164"/>
      <c r="R153" s="164"/>
      <c r="S153" s="164"/>
      <c r="T153" s="197"/>
      <c r="U153" s="163"/>
      <c r="V153" s="163"/>
      <c r="W153" s="163"/>
      <c r="X153" s="163"/>
      <c r="Y153" s="163"/>
      <c r="Z153" s="163"/>
      <c r="AA153" s="163"/>
      <c r="AB153" s="163"/>
      <c r="AC153" s="163"/>
    </row>
    <row r="154" spans="1:29" x14ac:dyDescent="0.5">
      <c r="A154" s="163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3"/>
      <c r="M154" s="164"/>
      <c r="N154" s="164"/>
      <c r="O154" s="164"/>
      <c r="P154" s="164"/>
      <c r="Q154" s="164"/>
      <c r="R154" s="164"/>
      <c r="S154" s="164"/>
      <c r="T154" s="197"/>
      <c r="U154" s="163"/>
      <c r="V154" s="163"/>
      <c r="W154" s="163"/>
      <c r="X154" s="163"/>
      <c r="Y154" s="163"/>
      <c r="Z154" s="163"/>
      <c r="AA154" s="163"/>
      <c r="AB154" s="163"/>
      <c r="AC154" s="163"/>
    </row>
    <row r="155" spans="1:29" x14ac:dyDescent="0.5">
      <c r="A155" s="163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3"/>
      <c r="M155" s="164"/>
      <c r="N155" s="164"/>
      <c r="O155" s="164"/>
      <c r="P155" s="164"/>
      <c r="Q155" s="164"/>
      <c r="R155" s="164"/>
      <c r="S155" s="164"/>
      <c r="T155" s="197"/>
      <c r="U155" s="163"/>
      <c r="V155" s="163"/>
      <c r="W155" s="163"/>
      <c r="X155" s="163"/>
      <c r="Y155" s="163"/>
      <c r="Z155" s="163"/>
      <c r="AA155" s="163"/>
      <c r="AB155" s="163"/>
      <c r="AC155" s="163"/>
    </row>
    <row r="156" spans="1:29" x14ac:dyDescent="0.5">
      <c r="A156" s="163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3"/>
      <c r="M156" s="164"/>
      <c r="N156" s="164"/>
      <c r="O156" s="164"/>
      <c r="P156" s="164"/>
      <c r="Q156" s="164"/>
      <c r="R156" s="164"/>
      <c r="S156" s="164"/>
      <c r="T156" s="197"/>
      <c r="U156" s="163"/>
      <c r="V156" s="163"/>
      <c r="W156" s="163"/>
      <c r="X156" s="163"/>
      <c r="Y156" s="163"/>
      <c r="Z156" s="163"/>
      <c r="AA156" s="163"/>
      <c r="AB156" s="163"/>
      <c r="AC156" s="163"/>
    </row>
    <row r="157" spans="1:29" x14ac:dyDescent="0.5">
      <c r="A157" s="163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3"/>
      <c r="M157" s="164"/>
      <c r="N157" s="164"/>
      <c r="O157" s="164"/>
      <c r="P157" s="164"/>
      <c r="Q157" s="164"/>
      <c r="R157" s="164"/>
      <c r="S157" s="164"/>
      <c r="T157" s="197"/>
      <c r="U157" s="163"/>
      <c r="V157" s="163"/>
      <c r="W157" s="163"/>
      <c r="X157" s="163"/>
      <c r="Y157" s="163"/>
      <c r="Z157" s="163"/>
      <c r="AA157" s="163"/>
      <c r="AB157" s="163"/>
      <c r="AC157" s="163"/>
    </row>
    <row r="158" spans="1:29" x14ac:dyDescent="0.5">
      <c r="A158" s="163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3"/>
      <c r="M158" s="164"/>
      <c r="N158" s="164"/>
      <c r="O158" s="164"/>
      <c r="P158" s="164"/>
      <c r="Q158" s="164"/>
      <c r="R158" s="164"/>
      <c r="S158" s="164"/>
      <c r="T158" s="197"/>
      <c r="U158" s="163"/>
      <c r="V158" s="163"/>
      <c r="W158" s="163"/>
      <c r="X158" s="163"/>
      <c r="Y158" s="163"/>
      <c r="Z158" s="163"/>
      <c r="AA158" s="163"/>
      <c r="AB158" s="163"/>
      <c r="AC158" s="163"/>
    </row>
    <row r="159" spans="1:29" x14ac:dyDescent="0.5">
      <c r="A159" s="163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3"/>
      <c r="M159" s="164"/>
      <c r="N159" s="164"/>
      <c r="O159" s="164"/>
      <c r="P159" s="164"/>
      <c r="Q159" s="164"/>
      <c r="R159" s="164"/>
      <c r="S159" s="164"/>
      <c r="T159" s="197"/>
      <c r="U159" s="163"/>
      <c r="V159" s="163"/>
      <c r="W159" s="163"/>
      <c r="X159" s="163"/>
      <c r="Y159" s="163"/>
      <c r="Z159" s="163"/>
      <c r="AA159" s="163"/>
      <c r="AB159" s="163"/>
      <c r="AC159" s="163"/>
    </row>
    <row r="160" spans="1:29" x14ac:dyDescent="0.5">
      <c r="A160" s="163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3"/>
      <c r="M160" s="164"/>
      <c r="N160" s="164"/>
      <c r="O160" s="164"/>
      <c r="P160" s="164"/>
      <c r="Q160" s="164"/>
      <c r="R160" s="164"/>
      <c r="S160" s="164"/>
      <c r="T160" s="197"/>
      <c r="U160" s="163"/>
      <c r="V160" s="163"/>
      <c r="W160" s="163"/>
      <c r="X160" s="163"/>
      <c r="Y160" s="163"/>
      <c r="Z160" s="163"/>
      <c r="AA160" s="163"/>
      <c r="AB160" s="163"/>
      <c r="AC160" s="163"/>
    </row>
    <row r="161" spans="1:29" x14ac:dyDescent="0.5">
      <c r="A161" s="163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3"/>
      <c r="M161" s="164"/>
      <c r="N161" s="164"/>
      <c r="O161" s="164"/>
      <c r="P161" s="164"/>
      <c r="Q161" s="164"/>
      <c r="R161" s="164"/>
      <c r="S161" s="164"/>
      <c r="T161" s="197"/>
      <c r="U161" s="163"/>
      <c r="V161" s="163"/>
      <c r="W161" s="163"/>
      <c r="X161" s="163"/>
      <c r="Y161" s="163"/>
      <c r="Z161" s="163"/>
      <c r="AA161" s="163"/>
      <c r="AB161" s="163"/>
      <c r="AC161" s="163"/>
    </row>
    <row r="162" spans="1:29" x14ac:dyDescent="0.5">
      <c r="A162" s="163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3"/>
      <c r="M162" s="164"/>
      <c r="N162" s="164"/>
      <c r="O162" s="164"/>
      <c r="P162" s="164"/>
      <c r="Q162" s="164"/>
      <c r="R162" s="164"/>
      <c r="S162" s="164"/>
      <c r="T162" s="197"/>
      <c r="U162" s="163"/>
      <c r="V162" s="163"/>
      <c r="W162" s="163"/>
      <c r="X162" s="163"/>
      <c r="Y162" s="163"/>
      <c r="Z162" s="163"/>
      <c r="AA162" s="163"/>
      <c r="AB162" s="163"/>
      <c r="AC162" s="163"/>
    </row>
    <row r="163" spans="1:29" x14ac:dyDescent="0.5">
      <c r="A163" s="163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3"/>
      <c r="M163" s="164"/>
      <c r="N163" s="164"/>
      <c r="O163" s="164"/>
      <c r="P163" s="164"/>
      <c r="Q163" s="164"/>
      <c r="R163" s="164"/>
      <c r="S163" s="164"/>
      <c r="T163" s="197"/>
      <c r="U163" s="163"/>
      <c r="V163" s="163"/>
      <c r="W163" s="163"/>
      <c r="X163" s="163"/>
      <c r="Y163" s="163"/>
      <c r="Z163" s="163"/>
      <c r="AA163" s="163"/>
      <c r="AB163" s="163"/>
      <c r="AC163" s="163"/>
    </row>
    <row r="164" spans="1:29" x14ac:dyDescent="0.5">
      <c r="A164" s="163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3"/>
      <c r="M164" s="164"/>
      <c r="N164" s="164"/>
      <c r="O164" s="164"/>
      <c r="P164" s="164"/>
      <c r="Q164" s="164"/>
      <c r="R164" s="164"/>
      <c r="S164" s="164"/>
      <c r="T164" s="197"/>
      <c r="U164" s="163"/>
      <c r="V164" s="163"/>
      <c r="W164" s="163"/>
      <c r="X164" s="163"/>
      <c r="Y164" s="163"/>
      <c r="Z164" s="163"/>
      <c r="AA164" s="163"/>
      <c r="AB164" s="163"/>
      <c r="AC164" s="163"/>
    </row>
    <row r="165" spans="1:29" x14ac:dyDescent="0.5">
      <c r="A165" s="163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3"/>
      <c r="M165" s="164"/>
      <c r="N165" s="164"/>
      <c r="O165" s="164"/>
      <c r="P165" s="164"/>
      <c r="Q165" s="164"/>
      <c r="R165" s="164"/>
      <c r="S165" s="164"/>
      <c r="T165" s="197"/>
      <c r="U165" s="163"/>
      <c r="V165" s="163"/>
      <c r="W165" s="163"/>
      <c r="X165" s="163"/>
      <c r="Y165" s="163"/>
      <c r="Z165" s="163"/>
      <c r="AA165" s="163"/>
      <c r="AB165" s="163"/>
      <c r="AC165" s="163"/>
    </row>
    <row r="166" spans="1:29" x14ac:dyDescent="0.5">
      <c r="A166" s="163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3"/>
      <c r="M166" s="164"/>
      <c r="N166" s="164"/>
      <c r="O166" s="164"/>
      <c r="P166" s="164"/>
      <c r="Q166" s="164"/>
      <c r="R166" s="164"/>
      <c r="S166" s="164"/>
      <c r="T166" s="197"/>
      <c r="U166" s="163"/>
      <c r="V166" s="163"/>
      <c r="W166" s="163"/>
      <c r="X166" s="163"/>
      <c r="Y166" s="163"/>
      <c r="Z166" s="163"/>
      <c r="AA166" s="163"/>
      <c r="AB166" s="163"/>
      <c r="AC166" s="163"/>
    </row>
    <row r="167" spans="1:29" x14ac:dyDescent="0.5">
      <c r="A167" s="163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3"/>
      <c r="M167" s="164"/>
      <c r="N167" s="164"/>
      <c r="O167" s="164"/>
      <c r="P167" s="164"/>
      <c r="Q167" s="164"/>
      <c r="R167" s="164"/>
      <c r="S167" s="164"/>
      <c r="T167" s="197"/>
      <c r="U167" s="163"/>
      <c r="V167" s="163"/>
      <c r="W167" s="163"/>
      <c r="X167" s="163"/>
      <c r="Y167" s="163"/>
      <c r="Z167" s="163"/>
      <c r="AA167" s="163"/>
      <c r="AB167" s="163"/>
      <c r="AC167" s="163"/>
    </row>
    <row r="168" spans="1:29" x14ac:dyDescent="0.5">
      <c r="A168" s="163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3"/>
      <c r="M168" s="164"/>
      <c r="N168" s="164"/>
      <c r="O168" s="164"/>
      <c r="P168" s="164"/>
      <c r="Q168" s="164"/>
      <c r="R168" s="164"/>
      <c r="S168" s="164"/>
      <c r="T168" s="197"/>
      <c r="U168" s="163"/>
      <c r="V168" s="163"/>
      <c r="W168" s="163"/>
      <c r="X168" s="163"/>
      <c r="Y168" s="163"/>
      <c r="Z168" s="163"/>
      <c r="AA168" s="163"/>
      <c r="AB168" s="163"/>
      <c r="AC168" s="163"/>
    </row>
    <row r="169" spans="1:29" x14ac:dyDescent="0.5">
      <c r="A169" s="163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3"/>
      <c r="M169" s="164"/>
      <c r="N169" s="164"/>
      <c r="O169" s="164"/>
      <c r="P169" s="164"/>
      <c r="Q169" s="164"/>
      <c r="R169" s="164"/>
      <c r="S169" s="164"/>
      <c r="T169" s="197"/>
      <c r="U169" s="163"/>
      <c r="V169" s="163"/>
      <c r="W169" s="163"/>
      <c r="X169" s="163"/>
      <c r="Y169" s="163"/>
      <c r="Z169" s="163"/>
      <c r="AA169" s="163"/>
      <c r="AB169" s="163"/>
      <c r="AC169" s="163"/>
    </row>
    <row r="170" spans="1:29" x14ac:dyDescent="0.5">
      <c r="A170" s="163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3"/>
      <c r="M170" s="164"/>
      <c r="N170" s="164"/>
      <c r="O170" s="164"/>
      <c r="P170" s="164"/>
      <c r="Q170" s="164"/>
      <c r="R170" s="164"/>
      <c r="S170" s="164"/>
      <c r="T170" s="197"/>
      <c r="U170" s="163"/>
      <c r="V170" s="163"/>
      <c r="W170" s="163"/>
      <c r="X170" s="163"/>
      <c r="Y170" s="163"/>
      <c r="Z170" s="163"/>
      <c r="AA170" s="163"/>
      <c r="AB170" s="163"/>
      <c r="AC170" s="163"/>
    </row>
    <row r="171" spans="1:29" x14ac:dyDescent="0.5">
      <c r="A171" s="163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3"/>
      <c r="M171" s="164"/>
      <c r="N171" s="164"/>
      <c r="O171" s="164"/>
      <c r="P171" s="164"/>
      <c r="Q171" s="164"/>
      <c r="R171" s="164"/>
      <c r="S171" s="164"/>
      <c r="T171" s="197"/>
      <c r="U171" s="163"/>
      <c r="V171" s="163"/>
      <c r="W171" s="163"/>
      <c r="X171" s="163"/>
      <c r="Y171" s="163"/>
      <c r="Z171" s="163"/>
      <c r="AA171" s="163"/>
      <c r="AB171" s="163"/>
      <c r="AC171" s="163"/>
    </row>
    <row r="172" spans="1:29" x14ac:dyDescent="0.5">
      <c r="A172" s="163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3"/>
      <c r="M172" s="164"/>
      <c r="N172" s="164"/>
      <c r="O172" s="164"/>
      <c r="P172" s="164"/>
      <c r="Q172" s="164"/>
      <c r="R172" s="164"/>
      <c r="S172" s="164"/>
      <c r="T172" s="197"/>
      <c r="U172" s="163"/>
      <c r="V172" s="163"/>
      <c r="W172" s="163"/>
      <c r="X172" s="163"/>
      <c r="Y172" s="163"/>
      <c r="Z172" s="163"/>
      <c r="AA172" s="163"/>
      <c r="AB172" s="163"/>
      <c r="AC172" s="163"/>
    </row>
    <row r="173" spans="1:29" x14ac:dyDescent="0.5">
      <c r="A173" s="163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3"/>
      <c r="M173" s="164"/>
      <c r="N173" s="164"/>
      <c r="O173" s="164"/>
      <c r="P173" s="164"/>
      <c r="Q173" s="164"/>
      <c r="R173" s="164"/>
      <c r="S173" s="164"/>
      <c r="T173" s="197"/>
      <c r="U173" s="163"/>
      <c r="V173" s="163"/>
      <c r="W173" s="163"/>
      <c r="X173" s="163"/>
      <c r="Y173" s="163"/>
      <c r="Z173" s="163"/>
      <c r="AA173" s="163"/>
      <c r="AB173" s="163"/>
      <c r="AC173" s="163"/>
    </row>
    <row r="174" spans="1:29" x14ac:dyDescent="0.5">
      <c r="A174" s="163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3"/>
      <c r="M174" s="164"/>
      <c r="N174" s="164"/>
      <c r="O174" s="164"/>
      <c r="P174" s="164"/>
      <c r="Q174" s="164"/>
      <c r="R174" s="164"/>
      <c r="S174" s="164"/>
      <c r="T174" s="197"/>
      <c r="U174" s="163"/>
      <c r="V174" s="163"/>
      <c r="W174" s="163"/>
      <c r="X174" s="163"/>
      <c r="Y174" s="163"/>
      <c r="Z174" s="163"/>
      <c r="AA174" s="163"/>
      <c r="AB174" s="163"/>
      <c r="AC174" s="163"/>
    </row>
    <row r="175" spans="1:29" x14ac:dyDescent="0.5">
      <c r="A175" s="163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3"/>
      <c r="M175" s="164"/>
      <c r="N175" s="164"/>
      <c r="O175" s="164"/>
      <c r="P175" s="164"/>
      <c r="Q175" s="164"/>
      <c r="R175" s="164"/>
      <c r="S175" s="164"/>
      <c r="T175" s="197"/>
      <c r="U175" s="163"/>
      <c r="V175" s="163"/>
      <c r="W175" s="163"/>
      <c r="X175" s="163"/>
      <c r="Y175" s="163"/>
      <c r="Z175" s="163"/>
      <c r="AA175" s="163"/>
      <c r="AB175" s="163"/>
      <c r="AC175" s="163"/>
    </row>
    <row r="176" spans="1:29" x14ac:dyDescent="0.5">
      <c r="A176" s="163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3"/>
      <c r="M176" s="164"/>
      <c r="N176" s="164"/>
      <c r="O176" s="164"/>
      <c r="P176" s="164"/>
      <c r="Q176" s="164"/>
      <c r="R176" s="164"/>
      <c r="S176" s="164"/>
      <c r="T176" s="197"/>
      <c r="U176" s="163"/>
      <c r="V176" s="163"/>
      <c r="W176" s="163"/>
      <c r="X176" s="163"/>
      <c r="Y176" s="163"/>
      <c r="Z176" s="163"/>
      <c r="AA176" s="163"/>
      <c r="AB176" s="163"/>
      <c r="AC176" s="163"/>
    </row>
    <row r="177" spans="1:29" x14ac:dyDescent="0.5">
      <c r="A177" s="163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3"/>
      <c r="M177" s="164"/>
      <c r="N177" s="164"/>
      <c r="O177" s="164"/>
      <c r="P177" s="164"/>
      <c r="Q177" s="164"/>
      <c r="R177" s="164"/>
      <c r="S177" s="164"/>
      <c r="T177" s="197"/>
      <c r="U177" s="163"/>
      <c r="V177" s="163"/>
      <c r="W177" s="163"/>
      <c r="X177" s="163"/>
      <c r="Y177" s="163"/>
      <c r="Z177" s="163"/>
      <c r="AA177" s="163"/>
      <c r="AB177" s="163"/>
      <c r="AC177" s="163"/>
    </row>
    <row r="178" spans="1:29" x14ac:dyDescent="0.5">
      <c r="A178" s="163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3"/>
      <c r="M178" s="164"/>
      <c r="N178" s="164"/>
      <c r="O178" s="164"/>
      <c r="P178" s="164"/>
      <c r="Q178" s="164"/>
      <c r="R178" s="164"/>
      <c r="S178" s="164"/>
      <c r="T178" s="197"/>
      <c r="U178" s="163"/>
      <c r="V178" s="163"/>
      <c r="W178" s="163"/>
      <c r="X178" s="163"/>
      <c r="Y178" s="163"/>
      <c r="Z178" s="163"/>
      <c r="AA178" s="163"/>
      <c r="AB178" s="163"/>
      <c r="AC178" s="163"/>
    </row>
    <row r="179" spans="1:29" x14ac:dyDescent="0.5">
      <c r="A179" s="163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3"/>
      <c r="M179" s="164"/>
      <c r="N179" s="164"/>
      <c r="O179" s="164"/>
      <c r="P179" s="164"/>
      <c r="Q179" s="164"/>
      <c r="R179" s="164"/>
      <c r="S179" s="164"/>
      <c r="T179" s="197"/>
      <c r="U179" s="163"/>
      <c r="V179" s="163"/>
      <c r="W179" s="163"/>
      <c r="X179" s="163"/>
      <c r="Y179" s="163"/>
      <c r="Z179" s="163"/>
      <c r="AA179" s="163"/>
      <c r="AB179" s="163"/>
      <c r="AC179" s="163"/>
    </row>
    <row r="180" spans="1:29" x14ac:dyDescent="0.5">
      <c r="A180" s="163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3"/>
      <c r="M180" s="164"/>
      <c r="N180" s="164"/>
      <c r="O180" s="164"/>
      <c r="P180" s="164"/>
      <c r="Q180" s="164"/>
      <c r="R180" s="164"/>
      <c r="S180" s="164"/>
      <c r="T180" s="197"/>
      <c r="U180" s="163"/>
      <c r="V180" s="163"/>
      <c r="W180" s="163"/>
      <c r="X180" s="163"/>
      <c r="Y180" s="163"/>
      <c r="Z180" s="163"/>
      <c r="AA180" s="163"/>
      <c r="AB180" s="163"/>
      <c r="AC180" s="163"/>
    </row>
    <row r="181" spans="1:29" x14ac:dyDescent="0.5">
      <c r="A181" s="163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3"/>
      <c r="M181" s="164"/>
      <c r="N181" s="164"/>
      <c r="O181" s="164"/>
      <c r="P181" s="164"/>
      <c r="Q181" s="164"/>
      <c r="R181" s="164"/>
      <c r="S181" s="164"/>
      <c r="T181" s="197"/>
      <c r="U181" s="163"/>
      <c r="V181" s="163"/>
      <c r="W181" s="163"/>
      <c r="X181" s="163"/>
      <c r="Y181" s="163"/>
      <c r="Z181" s="163"/>
      <c r="AA181" s="163"/>
      <c r="AB181" s="163"/>
      <c r="AC181" s="163"/>
    </row>
    <row r="182" spans="1:29" x14ac:dyDescent="0.5">
      <c r="A182" s="163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3"/>
      <c r="M182" s="164"/>
      <c r="N182" s="164"/>
      <c r="O182" s="164"/>
      <c r="P182" s="164"/>
      <c r="Q182" s="164"/>
      <c r="R182" s="164"/>
      <c r="S182" s="164"/>
      <c r="T182" s="197"/>
      <c r="U182" s="163"/>
      <c r="V182" s="163"/>
      <c r="W182" s="163"/>
      <c r="X182" s="163"/>
      <c r="Y182" s="163"/>
      <c r="Z182" s="163"/>
      <c r="AA182" s="163"/>
      <c r="AB182" s="163"/>
      <c r="AC182" s="163"/>
    </row>
    <row r="183" spans="1:29" x14ac:dyDescent="0.5">
      <c r="A183" s="163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3"/>
      <c r="M183" s="164"/>
      <c r="N183" s="164"/>
      <c r="O183" s="164"/>
      <c r="P183" s="164"/>
      <c r="Q183" s="164"/>
      <c r="R183" s="164"/>
      <c r="S183" s="164"/>
      <c r="T183" s="197"/>
      <c r="U183" s="163"/>
      <c r="V183" s="163"/>
      <c r="W183" s="163"/>
      <c r="X183" s="163"/>
      <c r="Y183" s="163"/>
      <c r="Z183" s="163"/>
      <c r="AA183" s="163"/>
      <c r="AB183" s="163"/>
      <c r="AC183" s="163"/>
    </row>
    <row r="184" spans="1:29" x14ac:dyDescent="0.5">
      <c r="A184" s="163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3"/>
      <c r="M184" s="164"/>
      <c r="N184" s="164"/>
      <c r="O184" s="164"/>
      <c r="P184" s="164"/>
      <c r="Q184" s="164"/>
      <c r="R184" s="164"/>
      <c r="S184" s="164"/>
      <c r="T184" s="197"/>
      <c r="U184" s="163"/>
      <c r="V184" s="163"/>
      <c r="W184" s="163"/>
      <c r="X184" s="163"/>
      <c r="Y184" s="163"/>
      <c r="Z184" s="163"/>
      <c r="AA184" s="163"/>
      <c r="AB184" s="163"/>
      <c r="AC184" s="163"/>
    </row>
    <row r="185" spans="1:29" x14ac:dyDescent="0.5">
      <c r="A185" s="163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3"/>
      <c r="M185" s="164"/>
      <c r="N185" s="164"/>
      <c r="O185" s="164"/>
      <c r="P185" s="164"/>
      <c r="Q185" s="164"/>
      <c r="R185" s="164"/>
      <c r="S185" s="164"/>
      <c r="T185" s="197"/>
      <c r="U185" s="163"/>
      <c r="V185" s="163"/>
      <c r="W185" s="163"/>
      <c r="X185" s="163"/>
      <c r="Y185" s="163"/>
      <c r="Z185" s="163"/>
      <c r="AA185" s="163"/>
      <c r="AB185" s="163"/>
      <c r="AC185" s="163"/>
    </row>
    <row r="186" spans="1:29" x14ac:dyDescent="0.5">
      <c r="A186" s="163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3"/>
      <c r="M186" s="164"/>
      <c r="N186" s="164"/>
      <c r="O186" s="164"/>
      <c r="P186" s="164"/>
      <c r="Q186" s="164"/>
      <c r="R186" s="164"/>
      <c r="S186" s="164"/>
      <c r="T186" s="197"/>
      <c r="U186" s="163"/>
      <c r="V186" s="163"/>
      <c r="W186" s="163"/>
      <c r="X186" s="163"/>
      <c r="Y186" s="163"/>
      <c r="Z186" s="163"/>
      <c r="AA186" s="163"/>
      <c r="AB186" s="163"/>
      <c r="AC186" s="163"/>
    </row>
    <row r="187" spans="1:29" x14ac:dyDescent="0.5">
      <c r="A187" s="163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3"/>
      <c r="M187" s="164"/>
      <c r="N187" s="164"/>
      <c r="O187" s="164"/>
      <c r="P187" s="164"/>
      <c r="Q187" s="164"/>
      <c r="R187" s="164"/>
      <c r="S187" s="164"/>
      <c r="T187" s="197"/>
      <c r="U187" s="163"/>
      <c r="V187" s="163"/>
      <c r="W187" s="163"/>
      <c r="X187" s="163"/>
      <c r="Y187" s="163"/>
      <c r="Z187" s="163"/>
      <c r="AA187" s="163"/>
      <c r="AB187" s="163"/>
      <c r="AC187" s="163"/>
    </row>
    <row r="188" spans="1:29" x14ac:dyDescent="0.5">
      <c r="A188" s="163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3"/>
      <c r="M188" s="164"/>
      <c r="N188" s="164"/>
      <c r="O188" s="164"/>
      <c r="P188" s="164"/>
      <c r="Q188" s="164"/>
      <c r="R188" s="164"/>
      <c r="S188" s="164"/>
      <c r="T188" s="197"/>
      <c r="U188" s="163"/>
      <c r="V188" s="163"/>
      <c r="W188" s="163"/>
      <c r="X188" s="163"/>
      <c r="Y188" s="163"/>
      <c r="Z188" s="163"/>
      <c r="AA188" s="163"/>
      <c r="AB188" s="163"/>
      <c r="AC188" s="163"/>
    </row>
    <row r="189" spans="1:29" x14ac:dyDescent="0.5">
      <c r="A189" s="163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3"/>
      <c r="M189" s="164"/>
      <c r="N189" s="164"/>
      <c r="O189" s="164"/>
      <c r="P189" s="164"/>
      <c r="Q189" s="164"/>
      <c r="R189" s="164"/>
      <c r="S189" s="164"/>
      <c r="T189" s="197"/>
      <c r="U189" s="163"/>
      <c r="V189" s="163"/>
      <c r="W189" s="163"/>
      <c r="X189" s="163"/>
      <c r="Y189" s="163"/>
      <c r="Z189" s="163"/>
      <c r="AA189" s="163"/>
      <c r="AB189" s="163"/>
      <c r="AC189" s="163"/>
    </row>
    <row r="190" spans="1:29" x14ac:dyDescent="0.5">
      <c r="A190" s="163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3"/>
      <c r="M190" s="164"/>
      <c r="N190" s="164"/>
      <c r="O190" s="164"/>
      <c r="P190" s="164"/>
      <c r="Q190" s="164"/>
      <c r="R190" s="164"/>
      <c r="S190" s="164"/>
      <c r="T190" s="197"/>
      <c r="U190" s="163"/>
      <c r="V190" s="163"/>
      <c r="W190" s="163"/>
      <c r="X190" s="163"/>
      <c r="Y190" s="163"/>
      <c r="Z190" s="163"/>
      <c r="AA190" s="163"/>
      <c r="AB190" s="163"/>
      <c r="AC190" s="163"/>
    </row>
    <row r="191" spans="1:29" x14ac:dyDescent="0.5">
      <c r="A191" s="163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3"/>
      <c r="M191" s="164"/>
      <c r="N191" s="164"/>
      <c r="O191" s="164"/>
      <c r="P191" s="164"/>
      <c r="Q191" s="164"/>
      <c r="R191" s="164"/>
      <c r="S191" s="164"/>
      <c r="T191" s="197"/>
      <c r="U191" s="163"/>
      <c r="V191" s="163"/>
      <c r="W191" s="163"/>
      <c r="X191" s="163"/>
      <c r="Y191" s="163"/>
      <c r="Z191" s="163"/>
      <c r="AA191" s="163"/>
      <c r="AB191" s="163"/>
      <c r="AC191" s="163"/>
    </row>
    <row r="192" spans="1:29" x14ac:dyDescent="0.5">
      <c r="A192" s="163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3"/>
      <c r="M192" s="164"/>
      <c r="N192" s="164"/>
      <c r="O192" s="164"/>
      <c r="P192" s="164"/>
      <c r="Q192" s="164"/>
      <c r="R192" s="164"/>
      <c r="S192" s="164"/>
      <c r="T192" s="197"/>
      <c r="U192" s="163"/>
      <c r="V192" s="163"/>
      <c r="W192" s="163"/>
      <c r="X192" s="163"/>
      <c r="Y192" s="163"/>
      <c r="Z192" s="163"/>
      <c r="AA192" s="163"/>
      <c r="AB192" s="163"/>
      <c r="AC192" s="163"/>
    </row>
    <row r="193" spans="1:29" x14ac:dyDescent="0.5">
      <c r="A193" s="163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3"/>
      <c r="M193" s="164"/>
      <c r="N193" s="164"/>
      <c r="O193" s="164"/>
      <c r="P193" s="164"/>
      <c r="Q193" s="164"/>
      <c r="R193" s="164"/>
      <c r="S193" s="164"/>
      <c r="T193" s="197"/>
      <c r="U193" s="163"/>
      <c r="V193" s="163"/>
      <c r="W193" s="163"/>
      <c r="X193" s="163"/>
      <c r="Y193" s="163"/>
      <c r="Z193" s="163"/>
      <c r="AA193" s="163"/>
      <c r="AB193" s="163"/>
      <c r="AC193" s="163"/>
    </row>
    <row r="194" spans="1:29" x14ac:dyDescent="0.5">
      <c r="A194" s="163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3"/>
      <c r="M194" s="164"/>
      <c r="N194" s="164"/>
      <c r="O194" s="164"/>
      <c r="P194" s="164"/>
      <c r="Q194" s="164"/>
      <c r="R194" s="164"/>
      <c r="S194" s="164"/>
      <c r="T194" s="197"/>
      <c r="U194" s="163"/>
      <c r="V194" s="163"/>
      <c r="W194" s="163"/>
      <c r="X194" s="163"/>
      <c r="Y194" s="163"/>
      <c r="Z194" s="163"/>
      <c r="AA194" s="163"/>
      <c r="AB194" s="163"/>
      <c r="AC194" s="163"/>
    </row>
    <row r="195" spans="1:29" x14ac:dyDescent="0.5">
      <c r="A195" s="163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3"/>
      <c r="M195" s="164"/>
      <c r="N195" s="164"/>
      <c r="O195" s="164"/>
      <c r="P195" s="164"/>
      <c r="Q195" s="164"/>
      <c r="R195" s="164"/>
      <c r="S195" s="164"/>
      <c r="T195" s="197"/>
      <c r="U195" s="163"/>
      <c r="V195" s="163"/>
      <c r="W195" s="163"/>
      <c r="X195" s="163"/>
      <c r="Y195" s="163"/>
      <c r="Z195" s="163"/>
      <c r="AA195" s="163"/>
      <c r="AB195" s="163"/>
      <c r="AC195" s="163"/>
    </row>
    <row r="196" spans="1:29" x14ac:dyDescent="0.5">
      <c r="A196" s="163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3"/>
      <c r="M196" s="164"/>
      <c r="N196" s="164"/>
      <c r="O196" s="164"/>
      <c r="P196" s="164"/>
      <c r="Q196" s="164"/>
      <c r="R196" s="164"/>
      <c r="S196" s="164"/>
      <c r="T196" s="197"/>
      <c r="U196" s="163"/>
      <c r="V196" s="163"/>
      <c r="W196" s="163"/>
      <c r="X196" s="163"/>
      <c r="Y196" s="163"/>
      <c r="Z196" s="163"/>
      <c r="AA196" s="163"/>
      <c r="AB196" s="163"/>
      <c r="AC196" s="163"/>
    </row>
    <row r="197" spans="1:29" x14ac:dyDescent="0.5">
      <c r="A197" s="163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3"/>
      <c r="M197" s="164"/>
      <c r="N197" s="164"/>
      <c r="O197" s="164"/>
      <c r="P197" s="164"/>
      <c r="Q197" s="164"/>
      <c r="R197" s="164"/>
      <c r="S197" s="164"/>
      <c r="T197" s="197"/>
      <c r="U197" s="163"/>
      <c r="V197" s="163"/>
      <c r="W197" s="163"/>
      <c r="X197" s="163"/>
      <c r="Y197" s="163"/>
      <c r="Z197" s="163"/>
      <c r="AA197" s="163"/>
      <c r="AB197" s="163"/>
      <c r="AC197" s="163"/>
    </row>
    <row r="198" spans="1:29" x14ac:dyDescent="0.5">
      <c r="A198" s="163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3"/>
      <c r="M198" s="164"/>
      <c r="N198" s="164"/>
      <c r="O198" s="164"/>
      <c r="P198" s="164"/>
      <c r="Q198" s="164"/>
      <c r="R198" s="164"/>
      <c r="S198" s="164"/>
      <c r="T198" s="197"/>
      <c r="U198" s="163"/>
      <c r="V198" s="163"/>
      <c r="W198" s="163"/>
      <c r="X198" s="163"/>
      <c r="Y198" s="163"/>
      <c r="Z198" s="163"/>
      <c r="AA198" s="163"/>
      <c r="AB198" s="163"/>
      <c r="AC198" s="163"/>
    </row>
    <row r="199" spans="1:29" x14ac:dyDescent="0.5">
      <c r="A199" s="163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3"/>
      <c r="M199" s="164"/>
      <c r="N199" s="164"/>
      <c r="O199" s="164"/>
      <c r="P199" s="164"/>
      <c r="Q199" s="164"/>
      <c r="R199" s="164"/>
      <c r="S199" s="164"/>
      <c r="T199" s="197"/>
      <c r="U199" s="163"/>
      <c r="V199" s="163"/>
      <c r="W199" s="163"/>
      <c r="X199" s="163"/>
      <c r="Y199" s="163"/>
      <c r="Z199" s="163"/>
      <c r="AA199" s="163"/>
      <c r="AB199" s="163"/>
      <c r="AC199" s="163"/>
    </row>
    <row r="200" spans="1:29" x14ac:dyDescent="0.5">
      <c r="A200" s="163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3"/>
      <c r="M200" s="164"/>
      <c r="N200" s="164"/>
      <c r="O200" s="164"/>
      <c r="P200" s="164"/>
      <c r="Q200" s="164"/>
      <c r="R200" s="164"/>
      <c r="S200" s="164"/>
      <c r="T200" s="197"/>
      <c r="U200" s="163"/>
      <c r="V200" s="163"/>
      <c r="W200" s="163"/>
      <c r="X200" s="163"/>
      <c r="Y200" s="163"/>
      <c r="Z200" s="163"/>
      <c r="AA200" s="163"/>
      <c r="AB200" s="163"/>
      <c r="AC200" s="163"/>
    </row>
    <row r="201" spans="1:29" x14ac:dyDescent="0.5">
      <c r="A201" s="163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3"/>
      <c r="M201" s="164"/>
      <c r="N201" s="164"/>
      <c r="O201" s="164"/>
      <c r="P201" s="164"/>
      <c r="Q201" s="164"/>
      <c r="R201" s="164"/>
      <c r="S201" s="164"/>
      <c r="T201" s="197"/>
      <c r="U201" s="163"/>
      <c r="V201" s="163"/>
      <c r="W201" s="163"/>
      <c r="X201" s="163"/>
      <c r="Y201" s="163"/>
      <c r="Z201" s="163"/>
      <c r="AA201" s="163"/>
      <c r="AB201" s="163"/>
      <c r="AC201" s="163"/>
    </row>
    <row r="202" spans="1:29" x14ac:dyDescent="0.5">
      <c r="A202" s="163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3"/>
      <c r="M202" s="164"/>
      <c r="N202" s="164"/>
      <c r="O202" s="164"/>
      <c r="P202" s="164"/>
      <c r="Q202" s="164"/>
      <c r="R202" s="164"/>
      <c r="S202" s="164"/>
      <c r="T202" s="197"/>
      <c r="U202" s="163"/>
      <c r="V202" s="163"/>
      <c r="W202" s="163"/>
      <c r="X202" s="163"/>
      <c r="Y202" s="163"/>
      <c r="Z202" s="163"/>
      <c r="AA202" s="163"/>
      <c r="AB202" s="163"/>
      <c r="AC202" s="163"/>
    </row>
    <row r="203" spans="1:29" x14ac:dyDescent="0.5">
      <c r="A203" s="163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3"/>
      <c r="M203" s="164"/>
      <c r="N203" s="164"/>
      <c r="O203" s="164"/>
      <c r="P203" s="164"/>
      <c r="Q203" s="164"/>
      <c r="R203" s="164"/>
      <c r="S203" s="164"/>
      <c r="T203" s="197"/>
      <c r="U203" s="163"/>
      <c r="V203" s="163"/>
      <c r="W203" s="163"/>
      <c r="X203" s="163"/>
      <c r="Y203" s="163"/>
      <c r="Z203" s="163"/>
      <c r="AA203" s="163"/>
      <c r="AB203" s="163"/>
      <c r="AC203" s="163"/>
    </row>
    <row r="204" spans="1:29" x14ac:dyDescent="0.5">
      <c r="A204" s="163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3"/>
      <c r="M204" s="164"/>
      <c r="N204" s="164"/>
      <c r="O204" s="164"/>
      <c r="P204" s="164"/>
      <c r="Q204" s="164"/>
      <c r="R204" s="164"/>
      <c r="S204" s="164"/>
      <c r="T204" s="197"/>
      <c r="U204" s="163"/>
      <c r="V204" s="163"/>
      <c r="W204" s="163"/>
      <c r="X204" s="163"/>
      <c r="Y204" s="163"/>
      <c r="Z204" s="163"/>
      <c r="AA204" s="163"/>
      <c r="AB204" s="163"/>
      <c r="AC204" s="163"/>
    </row>
    <row r="205" spans="1:29" x14ac:dyDescent="0.5">
      <c r="A205" s="163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3"/>
      <c r="M205" s="164"/>
      <c r="N205" s="164"/>
      <c r="O205" s="164"/>
      <c r="P205" s="164"/>
      <c r="Q205" s="164"/>
      <c r="R205" s="164"/>
      <c r="S205" s="164"/>
      <c r="T205" s="197"/>
      <c r="U205" s="163"/>
      <c r="V205" s="163"/>
      <c r="W205" s="163"/>
      <c r="X205" s="163"/>
      <c r="Y205" s="163"/>
      <c r="Z205" s="163"/>
      <c r="AA205" s="163"/>
      <c r="AB205" s="163"/>
      <c r="AC205" s="163"/>
    </row>
    <row r="206" spans="1:29" x14ac:dyDescent="0.5">
      <c r="A206" s="163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3"/>
      <c r="M206" s="164"/>
      <c r="N206" s="164"/>
      <c r="O206" s="164"/>
      <c r="P206" s="164"/>
      <c r="Q206" s="164"/>
      <c r="R206" s="164"/>
      <c r="S206" s="164"/>
      <c r="T206" s="197"/>
      <c r="U206" s="163"/>
      <c r="V206" s="163"/>
      <c r="W206" s="163"/>
      <c r="X206" s="163"/>
      <c r="Y206" s="163"/>
      <c r="Z206" s="163"/>
      <c r="AA206" s="163"/>
      <c r="AB206" s="163"/>
      <c r="AC206" s="163"/>
    </row>
    <row r="207" spans="1:29" x14ac:dyDescent="0.5">
      <c r="A207" s="163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3"/>
      <c r="M207" s="164"/>
      <c r="N207" s="164"/>
      <c r="O207" s="164"/>
      <c r="P207" s="164"/>
      <c r="Q207" s="164"/>
      <c r="R207" s="164"/>
      <c r="S207" s="164"/>
      <c r="T207" s="197"/>
      <c r="U207" s="163"/>
      <c r="V207" s="163"/>
      <c r="W207" s="163"/>
      <c r="X207" s="163"/>
      <c r="Y207" s="163"/>
      <c r="Z207" s="163"/>
      <c r="AA207" s="163"/>
      <c r="AB207" s="163"/>
      <c r="AC207" s="163"/>
    </row>
    <row r="208" spans="1:29" x14ac:dyDescent="0.5">
      <c r="A208" s="163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3"/>
      <c r="M208" s="164"/>
      <c r="N208" s="164"/>
      <c r="O208" s="164"/>
      <c r="P208" s="164"/>
      <c r="Q208" s="164"/>
      <c r="R208" s="164"/>
      <c r="S208" s="164"/>
      <c r="T208" s="197"/>
      <c r="U208" s="163"/>
      <c r="V208" s="163"/>
      <c r="W208" s="163"/>
      <c r="X208" s="163"/>
      <c r="Y208" s="163"/>
      <c r="Z208" s="163"/>
      <c r="AA208" s="163"/>
      <c r="AB208" s="163"/>
      <c r="AC208" s="163"/>
    </row>
    <row r="209" spans="1:29" x14ac:dyDescent="0.5">
      <c r="A209" s="163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3"/>
      <c r="M209" s="164"/>
      <c r="N209" s="164"/>
      <c r="O209" s="164"/>
      <c r="P209" s="164"/>
      <c r="Q209" s="164"/>
      <c r="R209" s="164"/>
      <c r="S209" s="164"/>
      <c r="T209" s="197"/>
      <c r="U209" s="163"/>
      <c r="V209" s="163"/>
      <c r="W209" s="163"/>
      <c r="X209" s="163"/>
      <c r="Y209" s="163"/>
      <c r="Z209" s="163"/>
      <c r="AA209" s="163"/>
      <c r="AB209" s="163"/>
      <c r="AC209" s="163"/>
    </row>
    <row r="210" spans="1:29" x14ac:dyDescent="0.5">
      <c r="A210" s="163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3"/>
      <c r="M210" s="164"/>
      <c r="N210" s="164"/>
      <c r="O210" s="164"/>
      <c r="P210" s="164"/>
      <c r="Q210" s="164"/>
      <c r="R210" s="164"/>
      <c r="S210" s="164"/>
      <c r="T210" s="197"/>
      <c r="U210" s="163"/>
      <c r="V210" s="163"/>
      <c r="W210" s="163"/>
      <c r="X210" s="163"/>
      <c r="Y210" s="163"/>
      <c r="Z210" s="163"/>
      <c r="AA210" s="163"/>
      <c r="AB210" s="163"/>
      <c r="AC210" s="163"/>
    </row>
    <row r="211" spans="1:29" x14ac:dyDescent="0.5">
      <c r="A211" s="163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3"/>
      <c r="M211" s="164"/>
      <c r="N211" s="164"/>
      <c r="O211" s="164"/>
      <c r="P211" s="164"/>
      <c r="Q211" s="164"/>
      <c r="R211" s="164"/>
      <c r="S211" s="164"/>
      <c r="T211" s="197"/>
      <c r="U211" s="163"/>
      <c r="V211" s="163"/>
      <c r="W211" s="163"/>
      <c r="X211" s="163"/>
      <c r="Y211" s="163"/>
      <c r="Z211" s="163"/>
      <c r="AA211" s="163"/>
      <c r="AB211" s="163"/>
      <c r="AC211" s="163"/>
    </row>
    <row r="212" spans="1:29" x14ac:dyDescent="0.5">
      <c r="A212" s="163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3"/>
      <c r="M212" s="164"/>
      <c r="N212" s="164"/>
      <c r="O212" s="164"/>
      <c r="P212" s="164"/>
      <c r="Q212" s="164"/>
      <c r="R212" s="164"/>
      <c r="S212" s="164"/>
      <c r="T212" s="197"/>
      <c r="U212" s="163"/>
      <c r="V212" s="163"/>
      <c r="W212" s="163"/>
      <c r="X212" s="163"/>
      <c r="Y212" s="163"/>
      <c r="Z212" s="163"/>
      <c r="AA212" s="163"/>
      <c r="AB212" s="163"/>
      <c r="AC212" s="163"/>
    </row>
    <row r="213" spans="1:29" x14ac:dyDescent="0.5">
      <c r="A213" s="163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3"/>
      <c r="M213" s="164"/>
      <c r="N213" s="164"/>
      <c r="O213" s="164"/>
      <c r="P213" s="164"/>
      <c r="Q213" s="164"/>
      <c r="R213" s="164"/>
      <c r="S213" s="164"/>
      <c r="T213" s="197"/>
      <c r="U213" s="163"/>
      <c r="V213" s="163"/>
      <c r="W213" s="163"/>
      <c r="X213" s="163"/>
      <c r="Y213" s="163"/>
      <c r="Z213" s="163"/>
      <c r="AA213" s="163"/>
      <c r="AB213" s="163"/>
      <c r="AC213" s="163"/>
    </row>
    <row r="214" spans="1:29" x14ac:dyDescent="0.5">
      <c r="A214" s="163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3"/>
      <c r="M214" s="164"/>
      <c r="N214" s="164"/>
      <c r="O214" s="164"/>
      <c r="P214" s="164"/>
      <c r="Q214" s="164"/>
      <c r="R214" s="164"/>
      <c r="S214" s="164"/>
      <c r="T214" s="197"/>
      <c r="U214" s="163"/>
      <c r="V214" s="163"/>
      <c r="W214" s="163"/>
      <c r="X214" s="163"/>
      <c r="Y214" s="163"/>
      <c r="Z214" s="163"/>
      <c r="AA214" s="163"/>
      <c r="AB214" s="163"/>
      <c r="AC214" s="163"/>
    </row>
    <row r="215" spans="1:29" x14ac:dyDescent="0.5">
      <c r="A215" s="163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3"/>
      <c r="M215" s="164"/>
      <c r="N215" s="164"/>
      <c r="O215" s="164"/>
      <c r="P215" s="164"/>
      <c r="Q215" s="164"/>
      <c r="R215" s="164"/>
      <c r="S215" s="164"/>
      <c r="T215" s="197"/>
      <c r="U215" s="163"/>
      <c r="V215" s="163"/>
      <c r="W215" s="163"/>
      <c r="X215" s="163"/>
      <c r="Y215" s="163"/>
      <c r="Z215" s="163"/>
      <c r="AA215" s="163"/>
      <c r="AB215" s="163"/>
      <c r="AC215" s="163"/>
    </row>
    <row r="216" spans="1:29" x14ac:dyDescent="0.5">
      <c r="A216" s="163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3"/>
      <c r="M216" s="164"/>
      <c r="N216" s="164"/>
      <c r="O216" s="164"/>
      <c r="P216" s="164"/>
      <c r="Q216" s="164"/>
      <c r="R216" s="164"/>
      <c r="S216" s="164"/>
      <c r="T216" s="197"/>
      <c r="U216" s="163"/>
      <c r="V216" s="163"/>
      <c r="W216" s="163"/>
      <c r="X216" s="163"/>
      <c r="Y216" s="163"/>
      <c r="Z216" s="163"/>
      <c r="AA216" s="163"/>
      <c r="AB216" s="163"/>
      <c r="AC216" s="163"/>
    </row>
    <row r="217" spans="1:29" x14ac:dyDescent="0.5">
      <c r="A217" s="163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3"/>
      <c r="M217" s="164"/>
      <c r="N217" s="164"/>
      <c r="O217" s="164"/>
      <c r="P217" s="164"/>
      <c r="Q217" s="164"/>
      <c r="R217" s="164"/>
      <c r="S217" s="164"/>
      <c r="T217" s="197"/>
      <c r="U217" s="163"/>
      <c r="V217" s="163"/>
      <c r="W217" s="163"/>
      <c r="X217" s="163"/>
      <c r="Y217" s="163"/>
      <c r="Z217" s="163"/>
      <c r="AA217" s="163"/>
      <c r="AB217" s="163"/>
      <c r="AC217" s="163"/>
    </row>
    <row r="218" spans="1:29" x14ac:dyDescent="0.5">
      <c r="A218" s="163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3"/>
      <c r="M218" s="164"/>
      <c r="N218" s="164"/>
      <c r="O218" s="164"/>
      <c r="P218" s="164"/>
      <c r="Q218" s="164"/>
      <c r="R218" s="164"/>
      <c r="S218" s="164"/>
      <c r="T218" s="197"/>
      <c r="U218" s="163"/>
      <c r="V218" s="163"/>
      <c r="W218" s="163"/>
      <c r="X218" s="163"/>
      <c r="Y218" s="163"/>
      <c r="Z218" s="163"/>
      <c r="AA218" s="163"/>
      <c r="AB218" s="163"/>
      <c r="AC218" s="163"/>
    </row>
    <row r="219" spans="1:29" x14ac:dyDescent="0.5">
      <c r="A219" s="163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3"/>
      <c r="M219" s="164"/>
      <c r="N219" s="164"/>
      <c r="O219" s="164"/>
      <c r="P219" s="164"/>
      <c r="Q219" s="164"/>
      <c r="R219" s="164"/>
      <c r="S219" s="164"/>
      <c r="T219" s="197"/>
      <c r="U219" s="163"/>
      <c r="V219" s="163"/>
      <c r="W219" s="163"/>
      <c r="X219" s="163"/>
      <c r="Y219" s="163"/>
      <c r="Z219" s="163"/>
      <c r="AA219" s="163"/>
      <c r="AB219" s="163"/>
      <c r="AC219" s="163"/>
    </row>
    <row r="220" spans="1:29" x14ac:dyDescent="0.5">
      <c r="A220" s="163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3"/>
      <c r="M220" s="164"/>
      <c r="N220" s="164"/>
      <c r="O220" s="164"/>
      <c r="P220" s="164"/>
      <c r="Q220" s="164"/>
      <c r="R220" s="164"/>
      <c r="S220" s="164"/>
      <c r="T220" s="197"/>
      <c r="U220" s="163"/>
      <c r="V220" s="163"/>
      <c r="W220" s="163"/>
      <c r="X220" s="163"/>
      <c r="Y220" s="163"/>
      <c r="Z220" s="163"/>
      <c r="AA220" s="163"/>
      <c r="AB220" s="163"/>
      <c r="AC220" s="163"/>
    </row>
    <row r="221" spans="1:29" x14ac:dyDescent="0.5">
      <c r="A221" s="163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3"/>
      <c r="M221" s="164"/>
      <c r="N221" s="164"/>
      <c r="O221" s="164"/>
      <c r="P221" s="164"/>
      <c r="Q221" s="164"/>
      <c r="R221" s="164"/>
      <c r="S221" s="164"/>
      <c r="T221" s="197"/>
      <c r="U221" s="163"/>
      <c r="V221" s="163"/>
      <c r="W221" s="163"/>
      <c r="X221" s="163"/>
      <c r="Y221" s="163"/>
      <c r="Z221" s="163"/>
      <c r="AA221" s="163"/>
      <c r="AB221" s="163"/>
      <c r="AC221" s="163"/>
    </row>
    <row r="222" spans="1:29" x14ac:dyDescent="0.5">
      <c r="A222" s="163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3"/>
      <c r="M222" s="164"/>
      <c r="N222" s="164"/>
      <c r="O222" s="164"/>
      <c r="P222" s="164"/>
      <c r="Q222" s="164"/>
      <c r="R222" s="164"/>
      <c r="S222" s="164"/>
      <c r="T222" s="197"/>
      <c r="U222" s="163"/>
      <c r="V222" s="163"/>
      <c r="W222" s="163"/>
      <c r="X222" s="163"/>
      <c r="Y222" s="163"/>
      <c r="Z222" s="163"/>
      <c r="AA222" s="163"/>
      <c r="AB222" s="163"/>
      <c r="AC222" s="163"/>
    </row>
    <row r="223" spans="1:29" x14ac:dyDescent="0.5">
      <c r="A223" s="163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3"/>
      <c r="M223" s="164"/>
      <c r="N223" s="164"/>
      <c r="O223" s="164"/>
      <c r="P223" s="164"/>
      <c r="Q223" s="164"/>
      <c r="R223" s="164"/>
      <c r="S223" s="164"/>
      <c r="T223" s="197"/>
      <c r="U223" s="163"/>
      <c r="V223" s="163"/>
      <c r="W223" s="163"/>
      <c r="X223" s="163"/>
      <c r="Y223" s="163"/>
      <c r="Z223" s="163"/>
      <c r="AA223" s="163"/>
      <c r="AB223" s="163"/>
      <c r="AC223" s="163"/>
    </row>
    <row r="224" spans="1:29" x14ac:dyDescent="0.5">
      <c r="A224" s="163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3"/>
      <c r="M224" s="164"/>
      <c r="N224" s="164"/>
      <c r="O224" s="164"/>
      <c r="P224" s="164"/>
      <c r="Q224" s="164"/>
      <c r="R224" s="164"/>
      <c r="S224" s="164"/>
      <c r="T224" s="197"/>
      <c r="U224" s="163"/>
      <c r="V224" s="163"/>
      <c r="W224" s="163"/>
      <c r="X224" s="163"/>
      <c r="Y224" s="163"/>
      <c r="Z224" s="163"/>
      <c r="AA224" s="163"/>
      <c r="AB224" s="163"/>
      <c r="AC224" s="163"/>
    </row>
    <row r="225" spans="1:29" x14ac:dyDescent="0.5">
      <c r="A225" s="163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3"/>
      <c r="M225" s="164"/>
      <c r="N225" s="164"/>
      <c r="O225" s="164"/>
      <c r="P225" s="164"/>
      <c r="Q225" s="164"/>
      <c r="R225" s="164"/>
      <c r="S225" s="164"/>
      <c r="T225" s="197"/>
      <c r="U225" s="163"/>
      <c r="V225" s="163"/>
      <c r="W225" s="163"/>
      <c r="X225" s="163"/>
      <c r="Y225" s="163"/>
      <c r="Z225" s="163"/>
      <c r="AA225" s="163"/>
      <c r="AB225" s="163"/>
      <c r="AC225" s="163"/>
    </row>
    <row r="226" spans="1:29" x14ac:dyDescent="0.5">
      <c r="A226" s="163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3"/>
      <c r="M226" s="164"/>
      <c r="N226" s="164"/>
      <c r="O226" s="164"/>
      <c r="P226" s="164"/>
      <c r="Q226" s="164"/>
      <c r="R226" s="164"/>
      <c r="S226" s="164"/>
      <c r="T226" s="197"/>
      <c r="U226" s="163"/>
      <c r="V226" s="163"/>
      <c r="W226" s="163"/>
      <c r="X226" s="163"/>
      <c r="Y226" s="163"/>
      <c r="Z226" s="163"/>
      <c r="AA226" s="163"/>
      <c r="AB226" s="163"/>
      <c r="AC226" s="163"/>
    </row>
    <row r="227" spans="1:29" x14ac:dyDescent="0.5">
      <c r="A227" s="163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3"/>
      <c r="M227" s="164"/>
      <c r="N227" s="164"/>
      <c r="O227" s="164"/>
      <c r="P227" s="164"/>
      <c r="Q227" s="164"/>
      <c r="R227" s="164"/>
      <c r="S227" s="164"/>
      <c r="T227" s="197"/>
      <c r="U227" s="163"/>
      <c r="V227" s="163"/>
      <c r="W227" s="163"/>
      <c r="X227" s="163"/>
      <c r="Y227" s="163"/>
      <c r="Z227" s="163"/>
      <c r="AA227" s="163"/>
      <c r="AB227" s="163"/>
      <c r="AC227" s="163"/>
    </row>
    <row r="228" spans="1:29" x14ac:dyDescent="0.5">
      <c r="A228" s="163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3"/>
      <c r="M228" s="164"/>
      <c r="N228" s="164"/>
      <c r="O228" s="164"/>
      <c r="P228" s="164"/>
      <c r="Q228" s="164"/>
      <c r="R228" s="164"/>
      <c r="S228" s="164"/>
      <c r="T228" s="197"/>
      <c r="U228" s="163"/>
      <c r="V228" s="163"/>
      <c r="W228" s="163"/>
      <c r="X228" s="163"/>
      <c r="Y228" s="163"/>
      <c r="Z228" s="163"/>
      <c r="AA228" s="163"/>
      <c r="AB228" s="163"/>
      <c r="AC228" s="163"/>
    </row>
    <row r="229" spans="1:29" x14ac:dyDescent="0.5">
      <c r="A229" s="163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3"/>
      <c r="M229" s="164"/>
      <c r="N229" s="164"/>
      <c r="O229" s="164"/>
      <c r="P229" s="164"/>
      <c r="Q229" s="164"/>
      <c r="R229" s="164"/>
      <c r="S229" s="164"/>
      <c r="T229" s="197"/>
      <c r="U229" s="163"/>
      <c r="V229" s="163"/>
      <c r="W229" s="163"/>
      <c r="X229" s="163"/>
      <c r="Y229" s="163"/>
      <c r="Z229" s="163"/>
      <c r="AA229" s="163"/>
      <c r="AB229" s="163"/>
      <c r="AC229" s="163"/>
    </row>
    <row r="230" spans="1:29" x14ac:dyDescent="0.5">
      <c r="A230" s="163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3"/>
      <c r="M230" s="164"/>
      <c r="N230" s="164"/>
      <c r="O230" s="164"/>
      <c r="P230" s="164"/>
      <c r="Q230" s="164"/>
      <c r="R230" s="164"/>
      <c r="S230" s="164"/>
      <c r="T230" s="197"/>
      <c r="U230" s="163"/>
      <c r="V230" s="163"/>
      <c r="W230" s="163"/>
      <c r="X230" s="163"/>
      <c r="Y230" s="163"/>
      <c r="Z230" s="163"/>
      <c r="AA230" s="163"/>
      <c r="AB230" s="163"/>
      <c r="AC230" s="163"/>
    </row>
    <row r="231" spans="1:29" x14ac:dyDescent="0.5">
      <c r="A231" s="163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3"/>
      <c r="M231" s="164"/>
      <c r="N231" s="164"/>
      <c r="O231" s="164"/>
      <c r="P231" s="164"/>
      <c r="Q231" s="164"/>
      <c r="R231" s="164"/>
      <c r="S231" s="164"/>
      <c r="T231" s="197"/>
      <c r="U231" s="163"/>
      <c r="V231" s="163"/>
      <c r="W231" s="163"/>
      <c r="X231" s="163"/>
      <c r="Y231" s="163"/>
      <c r="Z231" s="163"/>
      <c r="AA231" s="163"/>
      <c r="AB231" s="163"/>
      <c r="AC231" s="163"/>
    </row>
    <row r="232" spans="1:29" x14ac:dyDescent="0.5">
      <c r="A232" s="163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3"/>
      <c r="M232" s="164"/>
      <c r="N232" s="164"/>
      <c r="O232" s="164"/>
      <c r="P232" s="164"/>
      <c r="Q232" s="164"/>
      <c r="R232" s="164"/>
      <c r="S232" s="164"/>
      <c r="T232" s="197"/>
      <c r="U232" s="163"/>
      <c r="V232" s="163"/>
      <c r="W232" s="163"/>
      <c r="X232" s="163"/>
      <c r="Y232" s="163"/>
      <c r="Z232" s="163"/>
      <c r="AA232" s="163"/>
      <c r="AB232" s="163"/>
      <c r="AC232" s="163"/>
    </row>
    <row r="233" spans="1:29" x14ac:dyDescent="0.5">
      <c r="A233" s="163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3"/>
      <c r="M233" s="164"/>
      <c r="N233" s="164"/>
      <c r="O233" s="164"/>
      <c r="P233" s="164"/>
      <c r="Q233" s="164"/>
      <c r="R233" s="164"/>
      <c r="S233" s="164"/>
      <c r="T233" s="197"/>
      <c r="U233" s="163"/>
      <c r="V233" s="163"/>
      <c r="W233" s="163"/>
      <c r="X233" s="163"/>
      <c r="Y233" s="163"/>
      <c r="Z233" s="163"/>
      <c r="AA233" s="163"/>
      <c r="AB233" s="163"/>
      <c r="AC233" s="163"/>
    </row>
    <row r="234" spans="1:29" x14ac:dyDescent="0.5">
      <c r="A234" s="163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3"/>
      <c r="M234" s="164"/>
      <c r="N234" s="164"/>
      <c r="O234" s="164"/>
      <c r="P234" s="164"/>
      <c r="Q234" s="164"/>
      <c r="R234" s="164"/>
      <c r="S234" s="164"/>
      <c r="T234" s="197"/>
      <c r="U234" s="163"/>
      <c r="V234" s="163"/>
      <c r="W234" s="163"/>
      <c r="X234" s="163"/>
      <c r="Y234" s="163"/>
      <c r="Z234" s="163"/>
      <c r="AA234" s="163"/>
      <c r="AB234" s="163"/>
      <c r="AC234" s="163"/>
    </row>
    <row r="235" spans="1:29" x14ac:dyDescent="0.5">
      <c r="A235" s="163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3"/>
      <c r="M235" s="164"/>
      <c r="N235" s="164"/>
      <c r="O235" s="164"/>
      <c r="P235" s="164"/>
      <c r="Q235" s="164"/>
      <c r="R235" s="164"/>
      <c r="S235" s="164"/>
      <c r="T235" s="197"/>
      <c r="U235" s="163"/>
      <c r="V235" s="163"/>
      <c r="W235" s="163"/>
      <c r="X235" s="163"/>
      <c r="Y235" s="163"/>
      <c r="Z235" s="163"/>
      <c r="AA235" s="163"/>
      <c r="AB235" s="163"/>
      <c r="AC235" s="163"/>
    </row>
    <row r="236" spans="1:29" x14ac:dyDescent="0.5">
      <c r="A236" s="163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3"/>
      <c r="M236" s="164"/>
      <c r="N236" s="164"/>
      <c r="O236" s="164"/>
      <c r="P236" s="164"/>
      <c r="Q236" s="164"/>
      <c r="R236" s="164"/>
      <c r="S236" s="164"/>
      <c r="T236" s="197"/>
      <c r="U236" s="163"/>
      <c r="V236" s="163"/>
      <c r="W236" s="163"/>
      <c r="X236" s="163"/>
      <c r="Y236" s="163"/>
      <c r="Z236" s="163"/>
      <c r="AA236" s="163"/>
      <c r="AB236" s="163"/>
      <c r="AC236" s="163"/>
    </row>
    <row r="237" spans="1:29" x14ac:dyDescent="0.5">
      <c r="A237" s="163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3"/>
      <c r="M237" s="164"/>
      <c r="N237" s="164"/>
      <c r="O237" s="164"/>
      <c r="P237" s="164"/>
      <c r="Q237" s="164"/>
      <c r="R237" s="164"/>
      <c r="S237" s="164"/>
      <c r="T237" s="197"/>
      <c r="U237" s="163"/>
      <c r="V237" s="163"/>
      <c r="W237" s="163"/>
      <c r="X237" s="163"/>
      <c r="Y237" s="163"/>
      <c r="Z237" s="163"/>
      <c r="AA237" s="163"/>
      <c r="AB237" s="163"/>
      <c r="AC237" s="163"/>
    </row>
    <row r="238" spans="1:29" x14ac:dyDescent="0.5">
      <c r="A238" s="163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3"/>
      <c r="M238" s="164"/>
      <c r="N238" s="164"/>
      <c r="O238" s="164"/>
      <c r="P238" s="164"/>
      <c r="Q238" s="164"/>
      <c r="R238" s="164"/>
      <c r="S238" s="164"/>
      <c r="T238" s="197"/>
      <c r="U238" s="163"/>
      <c r="V238" s="163"/>
      <c r="W238" s="163"/>
      <c r="X238" s="163"/>
      <c r="Y238" s="163"/>
      <c r="Z238" s="163"/>
      <c r="AA238" s="163"/>
      <c r="AB238" s="163"/>
      <c r="AC238" s="163"/>
    </row>
    <row r="239" spans="1:29" x14ac:dyDescent="0.5">
      <c r="A239" s="163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3"/>
      <c r="M239" s="164"/>
      <c r="N239" s="164"/>
      <c r="O239" s="164"/>
      <c r="P239" s="164"/>
      <c r="Q239" s="164"/>
      <c r="R239" s="164"/>
      <c r="S239" s="164"/>
      <c r="T239" s="197"/>
      <c r="U239" s="163"/>
      <c r="V239" s="163"/>
      <c r="W239" s="163"/>
      <c r="X239" s="163"/>
      <c r="Y239" s="163"/>
      <c r="Z239" s="163"/>
      <c r="AA239" s="163"/>
      <c r="AB239" s="163"/>
      <c r="AC239" s="163"/>
    </row>
    <row r="240" spans="1:29" x14ac:dyDescent="0.5">
      <c r="A240" s="163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3"/>
      <c r="M240" s="164"/>
      <c r="N240" s="164"/>
      <c r="O240" s="164"/>
      <c r="P240" s="164"/>
      <c r="Q240" s="164"/>
      <c r="R240" s="164"/>
      <c r="S240" s="164"/>
      <c r="T240" s="197"/>
      <c r="U240" s="163"/>
      <c r="V240" s="163"/>
      <c r="W240" s="163"/>
      <c r="X240" s="163"/>
      <c r="Y240" s="163"/>
      <c r="Z240" s="163"/>
      <c r="AA240" s="163"/>
      <c r="AB240" s="163"/>
      <c r="AC240" s="163"/>
    </row>
    <row r="241" spans="1:29" x14ac:dyDescent="0.5">
      <c r="A241" s="163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3"/>
      <c r="M241" s="164"/>
      <c r="N241" s="164"/>
      <c r="O241" s="164"/>
      <c r="P241" s="164"/>
      <c r="Q241" s="164"/>
      <c r="R241" s="164"/>
      <c r="S241" s="164"/>
      <c r="T241" s="197"/>
      <c r="U241" s="163"/>
      <c r="V241" s="163"/>
      <c r="W241" s="163"/>
      <c r="X241" s="163"/>
      <c r="Y241" s="163"/>
      <c r="Z241" s="163"/>
      <c r="AA241" s="163"/>
      <c r="AB241" s="163"/>
      <c r="AC241" s="163"/>
    </row>
    <row r="242" spans="1:29" x14ac:dyDescent="0.5">
      <c r="A242" s="163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3"/>
      <c r="M242" s="164"/>
      <c r="N242" s="164"/>
      <c r="O242" s="164"/>
      <c r="P242" s="164"/>
      <c r="Q242" s="164"/>
      <c r="R242" s="164"/>
      <c r="S242" s="164"/>
      <c r="T242" s="197"/>
      <c r="U242" s="163"/>
      <c r="V242" s="163"/>
      <c r="W242" s="163"/>
      <c r="X242" s="163"/>
      <c r="Y242" s="163"/>
      <c r="Z242" s="163"/>
      <c r="AA242" s="163"/>
      <c r="AB242" s="163"/>
      <c r="AC242" s="163"/>
    </row>
    <row r="243" spans="1:29" x14ac:dyDescent="0.5">
      <c r="A243" s="163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3"/>
      <c r="M243" s="164"/>
      <c r="N243" s="164"/>
      <c r="O243" s="164"/>
      <c r="P243" s="164"/>
      <c r="Q243" s="164"/>
      <c r="R243" s="164"/>
      <c r="S243" s="164"/>
      <c r="T243" s="197"/>
      <c r="U243" s="163"/>
      <c r="V243" s="163"/>
      <c r="W243" s="163"/>
      <c r="X243" s="163"/>
      <c r="Y243" s="163"/>
      <c r="Z243" s="163"/>
      <c r="AA243" s="163"/>
      <c r="AB243" s="163"/>
      <c r="AC243" s="163"/>
    </row>
    <row r="244" spans="1:29" x14ac:dyDescent="0.5">
      <c r="A244" s="163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3"/>
      <c r="M244" s="164"/>
      <c r="N244" s="164"/>
      <c r="O244" s="164"/>
      <c r="P244" s="164"/>
      <c r="Q244" s="164"/>
      <c r="R244" s="164"/>
      <c r="S244" s="164"/>
      <c r="T244" s="197"/>
      <c r="U244" s="163"/>
      <c r="V244" s="163"/>
      <c r="W244" s="163"/>
      <c r="X244" s="163"/>
      <c r="Y244" s="163"/>
      <c r="Z244" s="163"/>
      <c r="AA244" s="163"/>
      <c r="AB244" s="163"/>
      <c r="AC244" s="163"/>
    </row>
    <row r="245" spans="1:29" x14ac:dyDescent="0.5">
      <c r="A245" s="163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3"/>
      <c r="M245" s="164"/>
      <c r="N245" s="164"/>
      <c r="O245" s="164"/>
      <c r="P245" s="164"/>
      <c r="Q245" s="164"/>
      <c r="R245" s="164"/>
      <c r="S245" s="164"/>
      <c r="T245" s="197"/>
      <c r="U245" s="163"/>
      <c r="V245" s="163"/>
      <c r="W245" s="163"/>
      <c r="X245" s="163"/>
      <c r="Y245" s="163"/>
      <c r="Z245" s="163"/>
      <c r="AA245" s="163"/>
      <c r="AB245" s="163"/>
      <c r="AC245" s="163"/>
    </row>
    <row r="246" spans="1:29" x14ac:dyDescent="0.5">
      <c r="A246" s="163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3"/>
      <c r="M246" s="164"/>
      <c r="N246" s="164"/>
      <c r="O246" s="164"/>
      <c r="P246" s="164"/>
      <c r="Q246" s="164"/>
      <c r="R246" s="164"/>
      <c r="S246" s="164"/>
      <c r="T246" s="197"/>
      <c r="U246" s="163"/>
      <c r="V246" s="163"/>
      <c r="W246" s="163"/>
      <c r="X246" s="163"/>
      <c r="Y246" s="163"/>
      <c r="Z246" s="163"/>
      <c r="AA246" s="163"/>
      <c r="AB246" s="163"/>
      <c r="AC246" s="163"/>
    </row>
    <row r="247" spans="1:29" x14ac:dyDescent="0.5">
      <c r="A247" s="163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3"/>
      <c r="M247" s="164"/>
      <c r="N247" s="164"/>
      <c r="O247" s="164"/>
      <c r="P247" s="164"/>
      <c r="Q247" s="164"/>
      <c r="R247" s="164"/>
      <c r="S247" s="164"/>
      <c r="T247" s="197"/>
      <c r="U247" s="163"/>
      <c r="V247" s="163"/>
      <c r="W247" s="163"/>
      <c r="X247" s="163"/>
      <c r="Y247" s="163"/>
      <c r="Z247" s="163"/>
      <c r="AA247" s="163"/>
      <c r="AB247" s="163"/>
      <c r="AC247" s="163"/>
    </row>
    <row r="248" spans="1:29" x14ac:dyDescent="0.5">
      <c r="A248" s="163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3"/>
      <c r="M248" s="164"/>
      <c r="N248" s="164"/>
      <c r="O248" s="164"/>
      <c r="P248" s="164"/>
      <c r="Q248" s="164"/>
      <c r="R248" s="164"/>
      <c r="S248" s="164"/>
      <c r="T248" s="197"/>
      <c r="U248" s="163"/>
      <c r="V248" s="163"/>
      <c r="W248" s="163"/>
      <c r="X248" s="163"/>
      <c r="Y248" s="163"/>
      <c r="Z248" s="163"/>
      <c r="AA248" s="163"/>
      <c r="AB248" s="163"/>
      <c r="AC248" s="163"/>
    </row>
    <row r="249" spans="1:29" x14ac:dyDescent="0.5">
      <c r="A249" s="163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3"/>
      <c r="M249" s="164"/>
      <c r="N249" s="164"/>
      <c r="O249" s="164"/>
      <c r="P249" s="164"/>
      <c r="Q249" s="164"/>
      <c r="R249" s="164"/>
      <c r="S249" s="164"/>
      <c r="T249" s="197"/>
      <c r="U249" s="163"/>
      <c r="V249" s="163"/>
      <c r="W249" s="163"/>
      <c r="X249" s="163"/>
      <c r="Y249" s="163"/>
      <c r="Z249" s="163"/>
      <c r="AA249" s="163"/>
      <c r="AB249" s="163"/>
      <c r="AC249" s="163"/>
    </row>
    <row r="250" spans="1:29" x14ac:dyDescent="0.5">
      <c r="A250" s="163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3"/>
      <c r="M250" s="164"/>
      <c r="N250" s="164"/>
      <c r="O250" s="164"/>
      <c r="P250" s="164"/>
      <c r="Q250" s="164"/>
      <c r="R250" s="164"/>
      <c r="S250" s="164"/>
      <c r="T250" s="197"/>
      <c r="U250" s="163"/>
      <c r="V250" s="163"/>
      <c r="W250" s="163"/>
      <c r="X250" s="163"/>
      <c r="Y250" s="163"/>
      <c r="Z250" s="163"/>
      <c r="AA250" s="163"/>
      <c r="AB250" s="163"/>
      <c r="AC250" s="163"/>
    </row>
    <row r="251" spans="1:29" x14ac:dyDescent="0.5">
      <c r="A251" s="163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3"/>
      <c r="M251" s="164"/>
      <c r="N251" s="164"/>
      <c r="O251" s="164"/>
      <c r="P251" s="164"/>
      <c r="Q251" s="164"/>
      <c r="R251" s="164"/>
      <c r="S251" s="164"/>
      <c r="T251" s="197"/>
      <c r="U251" s="163"/>
      <c r="V251" s="163"/>
      <c r="W251" s="163"/>
      <c r="X251" s="163"/>
      <c r="Y251" s="163"/>
      <c r="Z251" s="163"/>
      <c r="AA251" s="163"/>
      <c r="AB251" s="163"/>
      <c r="AC251" s="163"/>
    </row>
    <row r="252" spans="1:29" x14ac:dyDescent="0.5">
      <c r="A252" s="163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3"/>
      <c r="M252" s="164"/>
      <c r="N252" s="164"/>
      <c r="O252" s="164"/>
      <c r="P252" s="164"/>
      <c r="Q252" s="164"/>
      <c r="R252" s="164"/>
      <c r="S252" s="164"/>
      <c r="T252" s="197"/>
      <c r="U252" s="163"/>
      <c r="V252" s="163"/>
      <c r="W252" s="163"/>
      <c r="X252" s="163"/>
      <c r="Y252" s="163"/>
      <c r="Z252" s="163"/>
      <c r="AA252" s="163"/>
      <c r="AB252" s="163"/>
      <c r="AC252" s="163"/>
    </row>
    <row r="253" spans="1:29" x14ac:dyDescent="0.5">
      <c r="A253" s="163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3"/>
      <c r="M253" s="164"/>
      <c r="N253" s="164"/>
      <c r="O253" s="164"/>
      <c r="P253" s="164"/>
      <c r="Q253" s="164"/>
      <c r="R253" s="164"/>
      <c r="S253" s="164"/>
      <c r="T253" s="197"/>
      <c r="U253" s="163"/>
      <c r="V253" s="163"/>
      <c r="W253" s="163"/>
      <c r="X253" s="163"/>
      <c r="Y253" s="163"/>
      <c r="Z253" s="163"/>
      <c r="AA253" s="163"/>
      <c r="AB253" s="163"/>
      <c r="AC253" s="163"/>
    </row>
    <row r="254" spans="1:29" x14ac:dyDescent="0.5">
      <c r="A254" s="163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3"/>
      <c r="M254" s="164"/>
      <c r="N254" s="164"/>
      <c r="O254" s="164"/>
      <c r="P254" s="164"/>
      <c r="Q254" s="164"/>
      <c r="R254" s="164"/>
      <c r="S254" s="164"/>
      <c r="T254" s="197"/>
      <c r="U254" s="163"/>
      <c r="V254" s="163"/>
      <c r="W254" s="163"/>
      <c r="X254" s="163"/>
      <c r="Y254" s="163"/>
      <c r="Z254" s="163"/>
      <c r="AA254" s="163"/>
      <c r="AB254" s="163"/>
      <c r="AC254" s="163"/>
    </row>
    <row r="255" spans="1:29" x14ac:dyDescent="0.5">
      <c r="A255" s="163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3"/>
      <c r="M255" s="164"/>
      <c r="N255" s="164"/>
      <c r="O255" s="164"/>
      <c r="P255" s="164"/>
      <c r="Q255" s="164"/>
      <c r="R255" s="164"/>
      <c r="S255" s="164"/>
      <c r="T255" s="197"/>
      <c r="U255" s="163"/>
      <c r="V255" s="163"/>
      <c r="W255" s="163"/>
      <c r="X255" s="163"/>
      <c r="Y255" s="163"/>
      <c r="Z255" s="163"/>
      <c r="AA255" s="163"/>
      <c r="AB255" s="163"/>
      <c r="AC255" s="163"/>
    </row>
    <row r="256" spans="1:29" x14ac:dyDescent="0.5">
      <c r="A256" s="163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3"/>
      <c r="M256" s="164"/>
      <c r="N256" s="164"/>
      <c r="O256" s="164"/>
      <c r="P256" s="164"/>
      <c r="Q256" s="164"/>
      <c r="R256" s="164"/>
      <c r="S256" s="164"/>
      <c r="T256" s="197"/>
      <c r="U256" s="163"/>
      <c r="V256" s="163"/>
      <c r="W256" s="163"/>
      <c r="X256" s="163"/>
      <c r="Y256" s="163"/>
      <c r="Z256" s="163"/>
      <c r="AA256" s="163"/>
      <c r="AB256" s="163"/>
      <c r="AC256" s="163"/>
    </row>
    <row r="257" spans="1:29" x14ac:dyDescent="0.5">
      <c r="A257" s="163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3"/>
      <c r="M257" s="164"/>
      <c r="N257" s="164"/>
      <c r="O257" s="164"/>
      <c r="P257" s="164"/>
      <c r="Q257" s="164"/>
      <c r="R257" s="164"/>
      <c r="S257" s="164"/>
      <c r="T257" s="197"/>
      <c r="U257" s="163"/>
      <c r="V257" s="163"/>
      <c r="W257" s="163"/>
      <c r="X257" s="163"/>
      <c r="Y257" s="163"/>
      <c r="Z257" s="163"/>
      <c r="AA257" s="163"/>
      <c r="AB257" s="163"/>
      <c r="AC257" s="163"/>
    </row>
    <row r="258" spans="1:29" x14ac:dyDescent="0.5">
      <c r="A258" s="163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3"/>
      <c r="M258" s="164"/>
      <c r="N258" s="164"/>
      <c r="O258" s="164"/>
      <c r="P258" s="164"/>
      <c r="Q258" s="164"/>
      <c r="R258" s="164"/>
      <c r="S258" s="164"/>
      <c r="T258" s="197"/>
      <c r="U258" s="163"/>
      <c r="V258" s="163"/>
      <c r="W258" s="163"/>
      <c r="X258" s="163"/>
      <c r="Y258" s="163"/>
      <c r="Z258" s="163"/>
      <c r="AA258" s="163"/>
      <c r="AB258" s="163"/>
      <c r="AC258" s="163"/>
    </row>
    <row r="259" spans="1:29" x14ac:dyDescent="0.5">
      <c r="A259" s="163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3"/>
      <c r="M259" s="164"/>
      <c r="N259" s="164"/>
      <c r="O259" s="164"/>
      <c r="P259" s="164"/>
      <c r="Q259" s="164"/>
      <c r="R259" s="164"/>
      <c r="S259" s="164"/>
      <c r="T259" s="197"/>
      <c r="U259" s="163"/>
      <c r="V259" s="163"/>
      <c r="W259" s="163"/>
      <c r="X259" s="163"/>
      <c r="Y259" s="163"/>
      <c r="Z259" s="163"/>
      <c r="AA259" s="163"/>
      <c r="AB259" s="163"/>
      <c r="AC259" s="163"/>
    </row>
    <row r="260" spans="1:29" x14ac:dyDescent="0.5">
      <c r="A260" s="163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3"/>
      <c r="M260" s="164"/>
      <c r="N260" s="164"/>
      <c r="O260" s="164"/>
      <c r="P260" s="164"/>
      <c r="Q260" s="164"/>
      <c r="R260" s="164"/>
      <c r="S260" s="164"/>
      <c r="T260" s="197"/>
      <c r="U260" s="163"/>
      <c r="V260" s="163"/>
      <c r="W260" s="163"/>
      <c r="X260" s="163"/>
      <c r="Y260" s="163"/>
      <c r="Z260" s="163"/>
      <c r="AA260" s="163"/>
      <c r="AB260" s="163"/>
      <c r="AC260" s="163"/>
    </row>
    <row r="261" spans="1:29" x14ac:dyDescent="0.5">
      <c r="A261" s="163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3"/>
      <c r="M261" s="164"/>
      <c r="N261" s="164"/>
      <c r="O261" s="164"/>
      <c r="P261" s="164"/>
      <c r="Q261" s="164"/>
      <c r="R261" s="164"/>
      <c r="S261" s="164"/>
      <c r="T261" s="197"/>
      <c r="U261" s="163"/>
      <c r="V261" s="163"/>
      <c r="W261" s="163"/>
      <c r="X261" s="163"/>
      <c r="Y261" s="163"/>
      <c r="Z261" s="163"/>
      <c r="AA261" s="163"/>
      <c r="AB261" s="163"/>
      <c r="AC261" s="163"/>
    </row>
    <row r="262" spans="1:29" x14ac:dyDescent="0.5">
      <c r="A262" s="163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3"/>
      <c r="M262" s="164"/>
      <c r="N262" s="164"/>
      <c r="O262" s="164"/>
      <c r="P262" s="164"/>
      <c r="Q262" s="164"/>
      <c r="R262" s="164"/>
      <c r="S262" s="164"/>
      <c r="T262" s="197"/>
      <c r="U262" s="163"/>
      <c r="V262" s="163"/>
      <c r="W262" s="163"/>
      <c r="X262" s="163"/>
      <c r="Y262" s="163"/>
      <c r="Z262" s="163"/>
      <c r="AA262" s="163"/>
      <c r="AB262" s="163"/>
      <c r="AC262" s="163"/>
    </row>
    <row r="263" spans="1:29" x14ac:dyDescent="0.5">
      <c r="A263" s="163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3"/>
      <c r="M263" s="164"/>
      <c r="N263" s="164"/>
      <c r="O263" s="164"/>
      <c r="P263" s="164"/>
      <c r="Q263" s="164"/>
      <c r="R263" s="164"/>
      <c r="S263" s="164"/>
      <c r="T263" s="197"/>
      <c r="U263" s="163"/>
      <c r="V263" s="163"/>
      <c r="W263" s="163"/>
      <c r="X263" s="163"/>
      <c r="Y263" s="163"/>
      <c r="Z263" s="163"/>
      <c r="AA263" s="163"/>
      <c r="AB263" s="163"/>
      <c r="AC263" s="163"/>
    </row>
    <row r="264" spans="1:29" x14ac:dyDescent="0.5">
      <c r="A264" s="163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3"/>
      <c r="M264" s="164"/>
      <c r="N264" s="164"/>
      <c r="O264" s="164"/>
      <c r="P264" s="164"/>
      <c r="Q264" s="164"/>
      <c r="R264" s="164"/>
      <c r="S264" s="164"/>
      <c r="T264" s="197"/>
      <c r="U264" s="163"/>
      <c r="V264" s="163"/>
      <c r="W264" s="163"/>
      <c r="X264" s="163"/>
      <c r="Y264" s="163"/>
      <c r="Z264" s="163"/>
      <c r="AA264" s="163"/>
      <c r="AB264" s="163"/>
      <c r="AC264" s="163"/>
    </row>
    <row r="265" spans="1:29" x14ac:dyDescent="0.5">
      <c r="A265" s="163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3"/>
      <c r="M265" s="164"/>
      <c r="N265" s="164"/>
      <c r="O265" s="164"/>
      <c r="P265" s="164"/>
      <c r="Q265" s="164"/>
      <c r="R265" s="164"/>
      <c r="S265" s="164"/>
      <c r="T265" s="197"/>
      <c r="U265" s="163"/>
      <c r="V265" s="163"/>
      <c r="W265" s="163"/>
      <c r="X265" s="163"/>
      <c r="Y265" s="163"/>
      <c r="Z265" s="163"/>
      <c r="AA265" s="163"/>
      <c r="AB265" s="163"/>
      <c r="AC265" s="163"/>
    </row>
    <row r="266" spans="1:29" x14ac:dyDescent="0.5">
      <c r="A266" s="163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3"/>
      <c r="M266" s="164"/>
      <c r="N266" s="164"/>
      <c r="O266" s="164"/>
      <c r="P266" s="164"/>
      <c r="Q266" s="164"/>
      <c r="R266" s="164"/>
      <c r="S266" s="164"/>
      <c r="T266" s="197"/>
      <c r="U266" s="163"/>
      <c r="V266" s="163"/>
      <c r="W266" s="163"/>
      <c r="X266" s="163"/>
      <c r="Y266" s="163"/>
      <c r="Z266" s="163"/>
      <c r="AA266" s="163"/>
      <c r="AB266" s="163"/>
      <c r="AC266" s="163"/>
    </row>
    <row r="267" spans="1:29" x14ac:dyDescent="0.5">
      <c r="A267" s="163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3"/>
      <c r="M267" s="164"/>
      <c r="N267" s="164"/>
      <c r="O267" s="164"/>
      <c r="P267" s="164"/>
      <c r="Q267" s="164"/>
      <c r="R267" s="164"/>
      <c r="S267" s="164"/>
      <c r="T267" s="197"/>
      <c r="U267" s="163"/>
      <c r="V267" s="163"/>
      <c r="W267" s="163"/>
      <c r="X267" s="163"/>
      <c r="Y267" s="163"/>
      <c r="Z267" s="163"/>
      <c r="AA267" s="163"/>
      <c r="AB267" s="163"/>
      <c r="AC267" s="163"/>
    </row>
    <row r="268" spans="1:29" x14ac:dyDescent="0.5">
      <c r="A268" s="163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3"/>
      <c r="M268" s="164"/>
      <c r="N268" s="164"/>
      <c r="O268" s="164"/>
      <c r="P268" s="164"/>
      <c r="Q268" s="164"/>
      <c r="R268" s="164"/>
      <c r="S268" s="164"/>
      <c r="T268" s="197"/>
      <c r="U268" s="163"/>
      <c r="V268" s="163"/>
      <c r="W268" s="163"/>
      <c r="X268" s="163"/>
      <c r="Y268" s="163"/>
      <c r="Z268" s="163"/>
      <c r="AA268" s="163"/>
      <c r="AB268" s="163"/>
      <c r="AC268" s="163"/>
    </row>
    <row r="269" spans="1:29" x14ac:dyDescent="0.5">
      <c r="A269" s="163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3"/>
      <c r="M269" s="164"/>
      <c r="N269" s="164"/>
      <c r="O269" s="164"/>
      <c r="P269" s="164"/>
      <c r="Q269" s="164"/>
      <c r="R269" s="164"/>
      <c r="S269" s="164"/>
      <c r="T269" s="197"/>
      <c r="U269" s="163"/>
      <c r="V269" s="163"/>
      <c r="W269" s="163"/>
      <c r="X269" s="163"/>
      <c r="Y269" s="163"/>
      <c r="Z269" s="163"/>
      <c r="AA269" s="163"/>
      <c r="AB269" s="163"/>
      <c r="AC269" s="163"/>
    </row>
    <row r="270" spans="1:29" x14ac:dyDescent="0.5">
      <c r="A270" s="163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3"/>
      <c r="M270" s="164"/>
      <c r="N270" s="164"/>
      <c r="O270" s="164"/>
      <c r="P270" s="164"/>
      <c r="Q270" s="164"/>
      <c r="R270" s="164"/>
      <c r="S270" s="164"/>
      <c r="T270" s="197"/>
      <c r="U270" s="163"/>
      <c r="V270" s="163"/>
      <c r="W270" s="163"/>
      <c r="X270" s="163"/>
      <c r="Y270" s="163"/>
      <c r="Z270" s="163"/>
      <c r="AA270" s="163"/>
      <c r="AB270" s="163"/>
      <c r="AC270" s="163"/>
    </row>
    <row r="271" spans="1:29" x14ac:dyDescent="0.5">
      <c r="A271" s="163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3"/>
      <c r="M271" s="164"/>
      <c r="N271" s="164"/>
      <c r="O271" s="164"/>
      <c r="P271" s="164"/>
      <c r="Q271" s="164"/>
      <c r="R271" s="164"/>
      <c r="S271" s="164"/>
      <c r="T271" s="197"/>
      <c r="U271" s="163"/>
      <c r="V271" s="163"/>
      <c r="W271" s="163"/>
      <c r="X271" s="163"/>
      <c r="Y271" s="163"/>
      <c r="Z271" s="163"/>
      <c r="AA271" s="163"/>
      <c r="AB271" s="163"/>
      <c r="AC271" s="163"/>
    </row>
    <row r="272" spans="1:29" x14ac:dyDescent="0.5">
      <c r="A272" s="163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3"/>
      <c r="M272" s="164"/>
      <c r="N272" s="164"/>
      <c r="O272" s="164"/>
      <c r="P272" s="164"/>
      <c r="Q272" s="164"/>
      <c r="R272" s="164"/>
      <c r="S272" s="164"/>
      <c r="T272" s="197"/>
      <c r="U272" s="163"/>
      <c r="V272" s="163"/>
      <c r="W272" s="163"/>
      <c r="X272" s="163"/>
      <c r="Y272" s="163"/>
      <c r="Z272" s="163"/>
      <c r="AA272" s="163"/>
      <c r="AB272" s="163"/>
      <c r="AC272" s="163"/>
    </row>
    <row r="273" spans="1:29" x14ac:dyDescent="0.5">
      <c r="A273" s="163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3"/>
      <c r="M273" s="164"/>
      <c r="N273" s="164"/>
      <c r="O273" s="164"/>
      <c r="P273" s="164"/>
      <c r="Q273" s="164"/>
      <c r="R273" s="164"/>
      <c r="S273" s="164"/>
      <c r="T273" s="197"/>
      <c r="U273" s="163"/>
      <c r="V273" s="163"/>
      <c r="W273" s="163"/>
      <c r="X273" s="163"/>
      <c r="Y273" s="163"/>
      <c r="Z273" s="163"/>
      <c r="AA273" s="163"/>
      <c r="AB273" s="163"/>
      <c r="AC273" s="163"/>
    </row>
    <row r="274" spans="1:29" x14ac:dyDescent="0.5">
      <c r="A274" s="163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3"/>
      <c r="M274" s="164"/>
      <c r="N274" s="164"/>
      <c r="O274" s="164"/>
      <c r="P274" s="164"/>
      <c r="Q274" s="164"/>
      <c r="R274" s="164"/>
      <c r="S274" s="164"/>
      <c r="T274" s="197"/>
      <c r="U274" s="163"/>
      <c r="V274" s="163"/>
      <c r="W274" s="163"/>
      <c r="X274" s="163"/>
      <c r="Y274" s="163"/>
      <c r="Z274" s="163"/>
      <c r="AA274" s="163"/>
      <c r="AB274" s="163"/>
      <c r="AC274" s="163"/>
    </row>
    <row r="275" spans="1:29" x14ac:dyDescent="0.5">
      <c r="A275" s="163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3"/>
      <c r="M275" s="164"/>
      <c r="N275" s="164"/>
      <c r="O275" s="164"/>
      <c r="P275" s="164"/>
      <c r="Q275" s="164"/>
      <c r="R275" s="164"/>
      <c r="S275" s="164"/>
      <c r="T275" s="197"/>
      <c r="U275" s="163"/>
      <c r="V275" s="163"/>
      <c r="W275" s="163"/>
      <c r="X275" s="163"/>
      <c r="Y275" s="163"/>
      <c r="Z275" s="163"/>
      <c r="AA275" s="163"/>
      <c r="AB275" s="163"/>
      <c r="AC275" s="163"/>
    </row>
    <row r="276" spans="1:29" x14ac:dyDescent="0.5">
      <c r="A276" s="163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3"/>
      <c r="M276" s="164"/>
      <c r="N276" s="164"/>
      <c r="O276" s="164"/>
      <c r="P276" s="164"/>
      <c r="Q276" s="164"/>
      <c r="R276" s="164"/>
      <c r="S276" s="164"/>
      <c r="T276" s="197"/>
      <c r="U276" s="163"/>
      <c r="V276" s="163"/>
      <c r="W276" s="163"/>
      <c r="X276" s="163"/>
      <c r="Y276" s="163"/>
      <c r="Z276" s="163"/>
      <c r="AA276" s="163"/>
      <c r="AB276" s="163"/>
      <c r="AC276" s="163"/>
    </row>
    <row r="277" spans="1:29" x14ac:dyDescent="0.5">
      <c r="A277" s="163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3"/>
      <c r="M277" s="164"/>
      <c r="N277" s="164"/>
      <c r="O277" s="164"/>
      <c r="P277" s="164"/>
      <c r="Q277" s="164"/>
      <c r="R277" s="164"/>
      <c r="S277" s="164"/>
      <c r="T277" s="197"/>
      <c r="U277" s="163"/>
      <c r="V277" s="163"/>
      <c r="W277" s="163"/>
      <c r="X277" s="163"/>
      <c r="Y277" s="163"/>
      <c r="Z277" s="163"/>
      <c r="AA277" s="163"/>
      <c r="AB277" s="163"/>
      <c r="AC277" s="163"/>
    </row>
    <row r="278" spans="1:29" x14ac:dyDescent="0.5">
      <c r="A278" s="163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3"/>
      <c r="M278" s="164"/>
      <c r="N278" s="164"/>
      <c r="O278" s="164"/>
      <c r="P278" s="164"/>
      <c r="Q278" s="164"/>
      <c r="R278" s="164"/>
      <c r="S278" s="164"/>
      <c r="T278" s="197"/>
      <c r="U278" s="163"/>
      <c r="V278" s="163"/>
      <c r="W278" s="163"/>
      <c r="X278" s="163"/>
      <c r="Y278" s="163"/>
      <c r="Z278" s="163"/>
      <c r="AA278" s="163"/>
      <c r="AB278" s="163"/>
      <c r="AC278" s="163"/>
    </row>
    <row r="279" spans="1:29" x14ac:dyDescent="0.5">
      <c r="A279" s="163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3"/>
      <c r="M279" s="164"/>
      <c r="N279" s="164"/>
      <c r="O279" s="164"/>
      <c r="P279" s="164"/>
      <c r="Q279" s="164"/>
      <c r="R279" s="164"/>
      <c r="S279" s="164"/>
      <c r="T279" s="197"/>
      <c r="U279" s="163"/>
      <c r="V279" s="163"/>
      <c r="W279" s="163"/>
      <c r="X279" s="163"/>
      <c r="Y279" s="163"/>
      <c r="Z279" s="163"/>
      <c r="AA279" s="163"/>
      <c r="AB279" s="163"/>
      <c r="AC279" s="163"/>
    </row>
    <row r="280" spans="1:29" x14ac:dyDescent="0.5">
      <c r="A280" s="163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3"/>
      <c r="M280" s="164"/>
      <c r="N280" s="164"/>
      <c r="O280" s="164"/>
      <c r="P280" s="164"/>
      <c r="Q280" s="164"/>
      <c r="R280" s="164"/>
      <c r="S280" s="164"/>
      <c r="T280" s="197"/>
      <c r="U280" s="163"/>
      <c r="V280" s="163"/>
      <c r="W280" s="163"/>
      <c r="X280" s="163"/>
      <c r="Y280" s="163"/>
      <c r="Z280" s="163"/>
      <c r="AA280" s="163"/>
      <c r="AB280" s="163"/>
      <c r="AC280" s="163"/>
    </row>
    <row r="281" spans="1:29" x14ac:dyDescent="0.5">
      <c r="A281" s="163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3"/>
      <c r="M281" s="164"/>
      <c r="N281" s="164"/>
      <c r="O281" s="164"/>
      <c r="P281" s="164"/>
      <c r="Q281" s="164"/>
      <c r="R281" s="164"/>
      <c r="S281" s="164"/>
      <c r="T281" s="197"/>
      <c r="U281" s="163"/>
      <c r="V281" s="163"/>
      <c r="W281" s="163"/>
      <c r="X281" s="163"/>
      <c r="Y281" s="163"/>
      <c r="Z281" s="163"/>
      <c r="AA281" s="163"/>
      <c r="AB281" s="163"/>
      <c r="AC281" s="163"/>
    </row>
    <row r="282" spans="1:29" x14ac:dyDescent="0.5">
      <c r="A282" s="163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3"/>
      <c r="M282" s="164"/>
      <c r="N282" s="164"/>
      <c r="O282" s="164"/>
      <c r="P282" s="164"/>
      <c r="Q282" s="164"/>
      <c r="R282" s="164"/>
      <c r="S282" s="164"/>
      <c r="T282" s="197"/>
      <c r="U282" s="163"/>
      <c r="V282" s="163"/>
      <c r="W282" s="163"/>
      <c r="X282" s="163"/>
      <c r="Y282" s="163"/>
      <c r="Z282" s="163"/>
      <c r="AA282" s="163"/>
      <c r="AB282" s="163"/>
      <c r="AC282" s="163"/>
    </row>
    <row r="283" spans="1:29" x14ac:dyDescent="0.5">
      <c r="A283" s="163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3"/>
      <c r="M283" s="164"/>
      <c r="N283" s="164"/>
      <c r="O283" s="164"/>
      <c r="P283" s="164"/>
      <c r="Q283" s="164"/>
      <c r="R283" s="164"/>
      <c r="S283" s="164"/>
      <c r="T283" s="197"/>
      <c r="U283" s="163"/>
      <c r="V283" s="163"/>
      <c r="W283" s="163"/>
      <c r="X283" s="163"/>
      <c r="Y283" s="163"/>
      <c r="Z283" s="163"/>
      <c r="AA283" s="163"/>
      <c r="AB283" s="163"/>
      <c r="AC283" s="163"/>
    </row>
    <row r="284" spans="1:29" x14ac:dyDescent="0.5">
      <c r="A284" s="163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3"/>
      <c r="M284" s="164"/>
      <c r="N284" s="164"/>
      <c r="O284" s="164"/>
      <c r="P284" s="164"/>
      <c r="Q284" s="164"/>
      <c r="R284" s="164"/>
      <c r="S284" s="164"/>
      <c r="T284" s="197"/>
      <c r="U284" s="163"/>
      <c r="V284" s="163"/>
      <c r="W284" s="163"/>
      <c r="X284" s="163"/>
      <c r="Y284" s="163"/>
      <c r="Z284" s="163"/>
      <c r="AA284" s="163"/>
      <c r="AB284" s="163"/>
      <c r="AC284" s="163"/>
    </row>
    <row r="285" spans="1:29" x14ac:dyDescent="0.5">
      <c r="A285" s="163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3"/>
      <c r="M285" s="164"/>
      <c r="N285" s="164"/>
      <c r="O285" s="164"/>
      <c r="P285" s="164"/>
      <c r="Q285" s="164"/>
      <c r="R285" s="164"/>
      <c r="S285" s="164"/>
      <c r="T285" s="197"/>
      <c r="U285" s="163"/>
      <c r="V285" s="163"/>
      <c r="W285" s="163"/>
      <c r="X285" s="163"/>
      <c r="Y285" s="163"/>
      <c r="Z285" s="163"/>
      <c r="AA285" s="163"/>
      <c r="AB285" s="163"/>
      <c r="AC285" s="163"/>
    </row>
    <row r="286" spans="1:29" x14ac:dyDescent="0.5">
      <c r="A286" s="163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3"/>
      <c r="M286" s="164"/>
      <c r="N286" s="164"/>
      <c r="O286" s="164"/>
      <c r="P286" s="164"/>
      <c r="Q286" s="164"/>
      <c r="R286" s="164"/>
      <c r="S286" s="164"/>
      <c r="T286" s="197"/>
      <c r="U286" s="163"/>
      <c r="V286" s="163"/>
      <c r="W286" s="163"/>
      <c r="X286" s="163"/>
      <c r="Y286" s="163"/>
      <c r="Z286" s="163"/>
      <c r="AA286" s="163"/>
      <c r="AB286" s="163"/>
      <c r="AC286" s="163"/>
    </row>
    <row r="287" spans="1:29" x14ac:dyDescent="0.5">
      <c r="A287" s="163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3"/>
      <c r="M287" s="164"/>
      <c r="N287" s="164"/>
      <c r="O287" s="164"/>
      <c r="P287" s="164"/>
      <c r="Q287" s="164"/>
      <c r="R287" s="164"/>
      <c r="S287" s="164"/>
      <c r="T287" s="197"/>
      <c r="U287" s="163"/>
      <c r="V287" s="163"/>
      <c r="W287" s="163"/>
      <c r="X287" s="163"/>
      <c r="Y287" s="163"/>
      <c r="Z287" s="163"/>
      <c r="AA287" s="163"/>
      <c r="AB287" s="163"/>
      <c r="AC287" s="163"/>
    </row>
    <row r="288" spans="1:29" x14ac:dyDescent="0.5">
      <c r="A288" s="163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3"/>
      <c r="M288" s="164"/>
      <c r="N288" s="164"/>
      <c r="O288" s="164"/>
      <c r="P288" s="164"/>
      <c r="Q288" s="164"/>
      <c r="R288" s="164"/>
      <c r="S288" s="164"/>
      <c r="T288" s="197"/>
      <c r="U288" s="163"/>
      <c r="V288" s="163"/>
      <c r="W288" s="163"/>
      <c r="X288" s="163"/>
      <c r="Y288" s="163"/>
      <c r="Z288" s="163"/>
      <c r="AA288" s="163"/>
      <c r="AB288" s="163"/>
      <c r="AC288" s="163"/>
    </row>
    <row r="289" spans="1:29" x14ac:dyDescent="0.5">
      <c r="A289" s="163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3"/>
      <c r="M289" s="164"/>
      <c r="N289" s="164"/>
      <c r="O289" s="164"/>
      <c r="P289" s="164"/>
      <c r="Q289" s="164"/>
      <c r="R289" s="164"/>
      <c r="S289" s="164"/>
      <c r="T289" s="197"/>
      <c r="U289" s="163"/>
      <c r="V289" s="163"/>
      <c r="W289" s="163"/>
      <c r="X289" s="163"/>
      <c r="Y289" s="163"/>
      <c r="Z289" s="163"/>
      <c r="AA289" s="163"/>
      <c r="AB289" s="163"/>
      <c r="AC289" s="163"/>
    </row>
    <row r="290" spans="1:29" x14ac:dyDescent="0.5">
      <c r="A290" s="163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3"/>
      <c r="M290" s="164"/>
      <c r="N290" s="164"/>
      <c r="O290" s="164"/>
      <c r="P290" s="164"/>
      <c r="Q290" s="164"/>
      <c r="R290" s="164"/>
      <c r="S290" s="164"/>
      <c r="T290" s="197"/>
      <c r="U290" s="163"/>
      <c r="V290" s="163"/>
      <c r="W290" s="163"/>
      <c r="X290" s="163"/>
      <c r="Y290" s="163"/>
      <c r="Z290" s="163"/>
      <c r="AA290" s="163"/>
      <c r="AB290" s="163"/>
      <c r="AC290" s="163"/>
    </row>
    <row r="291" spans="1:29" x14ac:dyDescent="0.5">
      <c r="A291" s="163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3"/>
      <c r="M291" s="164"/>
      <c r="N291" s="164"/>
      <c r="O291" s="164"/>
      <c r="P291" s="164"/>
      <c r="Q291" s="164"/>
      <c r="R291" s="164"/>
      <c r="S291" s="164"/>
      <c r="T291" s="197"/>
      <c r="U291" s="163"/>
      <c r="V291" s="163"/>
      <c r="W291" s="163"/>
      <c r="X291" s="163"/>
      <c r="Y291" s="163"/>
      <c r="Z291" s="163"/>
      <c r="AA291" s="163"/>
      <c r="AB291" s="163"/>
      <c r="AC291" s="163"/>
    </row>
    <row r="292" spans="1:29" x14ac:dyDescent="0.5">
      <c r="A292" s="163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3"/>
      <c r="M292" s="164"/>
      <c r="N292" s="164"/>
      <c r="O292" s="164"/>
      <c r="P292" s="164"/>
      <c r="Q292" s="164"/>
      <c r="R292" s="164"/>
      <c r="S292" s="164"/>
      <c r="T292" s="197"/>
      <c r="U292" s="163"/>
      <c r="V292" s="163"/>
      <c r="W292" s="163"/>
      <c r="X292" s="163"/>
      <c r="Y292" s="163"/>
      <c r="Z292" s="163"/>
      <c r="AA292" s="163"/>
      <c r="AB292" s="163"/>
      <c r="AC292" s="163"/>
    </row>
    <row r="293" spans="1:29" x14ac:dyDescent="0.5">
      <c r="A293" s="163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3"/>
      <c r="M293" s="164"/>
      <c r="N293" s="164"/>
      <c r="O293" s="164"/>
      <c r="P293" s="164"/>
      <c r="Q293" s="164"/>
      <c r="R293" s="164"/>
      <c r="S293" s="164"/>
      <c r="T293" s="197"/>
      <c r="U293" s="163"/>
      <c r="V293" s="163"/>
      <c r="W293" s="163"/>
      <c r="X293" s="163"/>
      <c r="Y293" s="163"/>
      <c r="Z293" s="163"/>
      <c r="AA293" s="163"/>
      <c r="AB293" s="163"/>
      <c r="AC293" s="163"/>
    </row>
    <row r="294" spans="1:29" x14ac:dyDescent="0.5">
      <c r="A294" s="163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3"/>
      <c r="M294" s="164"/>
      <c r="N294" s="164"/>
      <c r="O294" s="164"/>
      <c r="P294" s="164"/>
      <c r="Q294" s="164"/>
      <c r="R294" s="164"/>
      <c r="S294" s="164"/>
      <c r="T294" s="197"/>
      <c r="U294" s="163"/>
      <c r="V294" s="163"/>
      <c r="W294" s="163"/>
      <c r="X294" s="163"/>
      <c r="Y294" s="163"/>
      <c r="Z294" s="163"/>
      <c r="AA294" s="163"/>
      <c r="AB294" s="163"/>
      <c r="AC294" s="163"/>
    </row>
    <row r="295" spans="1:29" x14ac:dyDescent="0.5">
      <c r="A295" s="163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3"/>
      <c r="M295" s="164"/>
      <c r="N295" s="164"/>
      <c r="O295" s="164"/>
      <c r="P295" s="164"/>
      <c r="Q295" s="164"/>
      <c r="R295" s="164"/>
      <c r="S295" s="164"/>
      <c r="T295" s="197"/>
      <c r="U295" s="163"/>
      <c r="V295" s="163"/>
      <c r="W295" s="163"/>
      <c r="X295" s="163"/>
      <c r="Y295" s="163"/>
      <c r="Z295" s="163"/>
      <c r="AA295" s="163"/>
      <c r="AB295" s="163"/>
      <c r="AC295" s="163"/>
    </row>
    <row r="296" spans="1:29" x14ac:dyDescent="0.5">
      <c r="A296" s="163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3"/>
      <c r="M296" s="164"/>
      <c r="N296" s="164"/>
      <c r="O296" s="164"/>
      <c r="P296" s="164"/>
      <c r="Q296" s="164"/>
      <c r="R296" s="164"/>
      <c r="S296" s="164"/>
      <c r="T296" s="197"/>
      <c r="U296" s="163"/>
      <c r="V296" s="163"/>
      <c r="W296" s="163"/>
      <c r="X296" s="163"/>
      <c r="Y296" s="163"/>
      <c r="Z296" s="163"/>
      <c r="AA296" s="163"/>
      <c r="AB296" s="163"/>
      <c r="AC296" s="163"/>
    </row>
    <row r="297" spans="1:29" x14ac:dyDescent="0.5">
      <c r="A297" s="163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3"/>
      <c r="M297" s="164"/>
      <c r="N297" s="164"/>
      <c r="O297" s="164"/>
      <c r="P297" s="164"/>
      <c r="Q297" s="164"/>
      <c r="R297" s="164"/>
      <c r="S297" s="164"/>
      <c r="T297" s="197"/>
      <c r="U297" s="163"/>
      <c r="V297" s="163"/>
      <c r="W297" s="163"/>
      <c r="X297" s="163"/>
      <c r="Y297" s="163"/>
      <c r="Z297" s="163"/>
      <c r="AA297" s="163"/>
      <c r="AB297" s="163"/>
      <c r="AC297" s="163"/>
    </row>
    <row r="298" spans="1:29" x14ac:dyDescent="0.5">
      <c r="A298" s="163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3"/>
      <c r="M298" s="164"/>
      <c r="N298" s="164"/>
      <c r="O298" s="164"/>
      <c r="P298" s="164"/>
      <c r="Q298" s="164"/>
      <c r="R298" s="164"/>
      <c r="S298" s="164"/>
      <c r="T298" s="197"/>
      <c r="U298" s="163"/>
      <c r="V298" s="163"/>
      <c r="W298" s="163"/>
      <c r="X298" s="163"/>
      <c r="Y298" s="163"/>
      <c r="Z298" s="163"/>
      <c r="AA298" s="163"/>
      <c r="AB298" s="163"/>
      <c r="AC298" s="163"/>
    </row>
    <row r="299" spans="1:29" x14ac:dyDescent="0.5">
      <c r="A299" s="163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3"/>
      <c r="M299" s="164"/>
      <c r="N299" s="164"/>
      <c r="O299" s="164"/>
      <c r="P299" s="164"/>
      <c r="Q299" s="164"/>
      <c r="R299" s="164"/>
      <c r="S299" s="164"/>
      <c r="T299" s="197"/>
      <c r="U299" s="163"/>
      <c r="V299" s="163"/>
      <c r="W299" s="163"/>
      <c r="X299" s="163"/>
      <c r="Y299" s="163"/>
      <c r="Z299" s="163"/>
      <c r="AA299" s="163"/>
      <c r="AB299" s="163"/>
      <c r="AC299" s="163"/>
    </row>
    <row r="300" spans="1:29" x14ac:dyDescent="0.5">
      <c r="A300" s="163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3"/>
      <c r="M300" s="164"/>
      <c r="N300" s="164"/>
      <c r="O300" s="164"/>
      <c r="P300" s="164"/>
      <c r="Q300" s="164"/>
      <c r="R300" s="164"/>
      <c r="S300" s="164"/>
      <c r="T300" s="197"/>
      <c r="U300" s="163"/>
      <c r="V300" s="163"/>
      <c r="W300" s="163"/>
      <c r="X300" s="163"/>
      <c r="Y300" s="163"/>
      <c r="Z300" s="163"/>
      <c r="AA300" s="163"/>
      <c r="AB300" s="163"/>
      <c r="AC300" s="163"/>
    </row>
    <row r="301" spans="1:29" x14ac:dyDescent="0.5">
      <c r="A301" s="163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3"/>
      <c r="M301" s="164"/>
      <c r="N301" s="164"/>
      <c r="O301" s="164"/>
      <c r="P301" s="164"/>
      <c r="Q301" s="164"/>
      <c r="R301" s="164"/>
      <c r="S301" s="164"/>
      <c r="T301" s="197"/>
      <c r="U301" s="163"/>
      <c r="V301" s="163"/>
      <c r="W301" s="163"/>
      <c r="X301" s="163"/>
      <c r="Y301" s="163"/>
      <c r="Z301" s="163"/>
      <c r="AA301" s="163"/>
      <c r="AB301" s="163"/>
      <c r="AC301" s="163"/>
    </row>
    <row r="302" spans="1:29" x14ac:dyDescent="0.5">
      <c r="A302" s="163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3"/>
      <c r="M302" s="164"/>
      <c r="N302" s="164"/>
      <c r="O302" s="164"/>
      <c r="P302" s="164"/>
      <c r="Q302" s="164"/>
      <c r="R302" s="164"/>
      <c r="S302" s="164"/>
      <c r="T302" s="197"/>
      <c r="U302" s="163"/>
      <c r="V302" s="163"/>
      <c r="W302" s="163"/>
      <c r="X302" s="163"/>
      <c r="Y302" s="163"/>
      <c r="Z302" s="163"/>
      <c r="AA302" s="163"/>
      <c r="AB302" s="163"/>
      <c r="AC302" s="163"/>
    </row>
    <row r="303" spans="1:29" x14ac:dyDescent="0.5">
      <c r="A303" s="163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3"/>
      <c r="M303" s="164"/>
      <c r="N303" s="164"/>
      <c r="O303" s="164"/>
      <c r="P303" s="164"/>
      <c r="Q303" s="164"/>
      <c r="R303" s="164"/>
      <c r="S303" s="164"/>
      <c r="T303" s="197"/>
      <c r="U303" s="163"/>
      <c r="V303" s="163"/>
      <c r="W303" s="163"/>
      <c r="X303" s="163"/>
      <c r="Y303" s="163"/>
      <c r="Z303" s="163"/>
      <c r="AA303" s="163"/>
      <c r="AB303" s="163"/>
      <c r="AC303" s="163"/>
    </row>
    <row r="304" spans="1:29" x14ac:dyDescent="0.5">
      <c r="A304" s="163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3"/>
      <c r="M304" s="164"/>
      <c r="N304" s="164"/>
      <c r="O304" s="164"/>
      <c r="P304" s="164"/>
      <c r="Q304" s="164"/>
      <c r="R304" s="164"/>
      <c r="S304" s="164"/>
      <c r="T304" s="197"/>
      <c r="U304" s="163"/>
      <c r="V304" s="163"/>
      <c r="W304" s="163"/>
      <c r="X304" s="163"/>
      <c r="Y304" s="163"/>
      <c r="Z304" s="163"/>
      <c r="AA304" s="163"/>
      <c r="AB304" s="163"/>
      <c r="AC304" s="163"/>
    </row>
    <row r="305" spans="1:29" x14ac:dyDescent="0.5">
      <c r="A305" s="163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3"/>
      <c r="M305" s="164"/>
      <c r="N305" s="164"/>
      <c r="O305" s="164"/>
      <c r="P305" s="164"/>
      <c r="Q305" s="164"/>
      <c r="R305" s="164"/>
      <c r="S305" s="164"/>
      <c r="T305" s="197"/>
      <c r="U305" s="163"/>
      <c r="V305" s="163"/>
      <c r="W305" s="163"/>
      <c r="X305" s="163"/>
      <c r="Y305" s="163"/>
      <c r="Z305" s="163"/>
      <c r="AA305" s="163"/>
      <c r="AB305" s="163"/>
      <c r="AC305" s="163"/>
    </row>
    <row r="306" spans="1:29" x14ac:dyDescent="0.5">
      <c r="A306" s="163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3"/>
      <c r="M306" s="164"/>
      <c r="N306" s="164"/>
      <c r="O306" s="164"/>
      <c r="P306" s="164"/>
      <c r="Q306" s="164"/>
      <c r="R306" s="164"/>
      <c r="S306" s="164"/>
      <c r="T306" s="197"/>
      <c r="U306" s="163"/>
      <c r="V306" s="163"/>
      <c r="W306" s="163"/>
      <c r="X306" s="163"/>
      <c r="Y306" s="163"/>
      <c r="Z306" s="163"/>
      <c r="AA306" s="163"/>
      <c r="AB306" s="163"/>
      <c r="AC306" s="163"/>
    </row>
    <row r="307" spans="1:29" x14ac:dyDescent="0.5">
      <c r="A307" s="163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3"/>
      <c r="M307" s="164"/>
      <c r="N307" s="164"/>
      <c r="O307" s="164"/>
      <c r="P307" s="164"/>
      <c r="Q307" s="164"/>
      <c r="R307" s="164"/>
      <c r="S307" s="164"/>
      <c r="T307" s="197"/>
      <c r="U307" s="163"/>
      <c r="V307" s="163"/>
      <c r="W307" s="163"/>
      <c r="X307" s="163"/>
      <c r="Y307" s="163"/>
      <c r="Z307" s="163"/>
      <c r="AA307" s="163"/>
      <c r="AB307" s="163"/>
      <c r="AC307" s="163"/>
    </row>
    <row r="308" spans="1:29" x14ac:dyDescent="0.5">
      <c r="A308" s="163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3"/>
      <c r="M308" s="164"/>
      <c r="N308" s="164"/>
      <c r="O308" s="164"/>
      <c r="P308" s="164"/>
      <c r="Q308" s="164"/>
      <c r="R308" s="164"/>
      <c r="S308" s="164"/>
      <c r="T308" s="197"/>
      <c r="U308" s="163"/>
      <c r="V308" s="163"/>
      <c r="W308" s="163"/>
      <c r="X308" s="163"/>
      <c r="Y308" s="163"/>
      <c r="Z308" s="163"/>
      <c r="AA308" s="163"/>
      <c r="AB308" s="163"/>
      <c r="AC308" s="163"/>
    </row>
    <row r="309" spans="1:29" x14ac:dyDescent="0.5">
      <c r="A309" s="163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3"/>
      <c r="M309" s="164"/>
      <c r="N309" s="164"/>
      <c r="O309" s="164"/>
      <c r="P309" s="164"/>
      <c r="Q309" s="164"/>
      <c r="R309" s="164"/>
      <c r="S309" s="164"/>
      <c r="T309" s="197"/>
      <c r="U309" s="163"/>
      <c r="V309" s="163"/>
      <c r="W309" s="163"/>
      <c r="X309" s="163"/>
      <c r="Y309" s="163"/>
      <c r="Z309" s="163"/>
      <c r="AA309" s="163"/>
      <c r="AB309" s="163"/>
      <c r="AC309" s="163"/>
    </row>
    <row r="310" spans="1:29" x14ac:dyDescent="0.5">
      <c r="A310" s="163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3"/>
      <c r="M310" s="164"/>
      <c r="N310" s="164"/>
      <c r="O310" s="164"/>
      <c r="P310" s="164"/>
      <c r="Q310" s="164"/>
      <c r="R310" s="164"/>
      <c r="S310" s="164"/>
      <c r="T310" s="197"/>
      <c r="U310" s="163"/>
      <c r="V310" s="163"/>
      <c r="W310" s="163"/>
      <c r="X310" s="163"/>
      <c r="Y310" s="163"/>
      <c r="Z310" s="163"/>
      <c r="AA310" s="163"/>
      <c r="AB310" s="163"/>
      <c r="AC310" s="163"/>
    </row>
    <row r="311" spans="1:29" x14ac:dyDescent="0.5">
      <c r="A311" s="163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3"/>
      <c r="M311" s="164"/>
      <c r="N311" s="164"/>
      <c r="O311" s="164"/>
      <c r="P311" s="164"/>
      <c r="Q311" s="164"/>
      <c r="R311" s="164"/>
      <c r="S311" s="164"/>
      <c r="T311" s="197"/>
      <c r="U311" s="163"/>
      <c r="V311" s="163"/>
      <c r="W311" s="163"/>
      <c r="X311" s="163"/>
      <c r="Y311" s="163"/>
      <c r="Z311" s="163"/>
      <c r="AA311" s="163"/>
      <c r="AB311" s="163"/>
      <c r="AC311" s="163"/>
    </row>
    <row r="312" spans="1:29" x14ac:dyDescent="0.5">
      <c r="A312" s="163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3"/>
      <c r="M312" s="164"/>
      <c r="N312" s="164"/>
      <c r="O312" s="164"/>
      <c r="P312" s="164"/>
      <c r="Q312" s="164"/>
      <c r="R312" s="164"/>
      <c r="S312" s="164"/>
      <c r="T312" s="197"/>
      <c r="U312" s="163"/>
      <c r="V312" s="163"/>
      <c r="W312" s="163"/>
      <c r="X312" s="163"/>
      <c r="Y312" s="163"/>
      <c r="Z312" s="163"/>
      <c r="AA312" s="163"/>
      <c r="AB312" s="163"/>
      <c r="AC312" s="163"/>
    </row>
    <row r="313" spans="1:29" x14ac:dyDescent="0.5">
      <c r="A313" s="163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3"/>
      <c r="M313" s="164"/>
      <c r="N313" s="164"/>
      <c r="O313" s="164"/>
      <c r="P313" s="164"/>
      <c r="Q313" s="164"/>
      <c r="R313" s="164"/>
      <c r="S313" s="164"/>
      <c r="T313" s="197"/>
      <c r="U313" s="163"/>
      <c r="V313" s="163"/>
      <c r="W313" s="163"/>
      <c r="X313" s="163"/>
      <c r="Y313" s="163"/>
      <c r="Z313" s="163"/>
      <c r="AA313" s="163"/>
      <c r="AB313" s="163"/>
      <c r="AC313" s="163"/>
    </row>
    <row r="314" spans="1:29" x14ac:dyDescent="0.5">
      <c r="A314" s="163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3"/>
      <c r="M314" s="164"/>
      <c r="N314" s="164"/>
      <c r="O314" s="164"/>
      <c r="P314" s="164"/>
      <c r="Q314" s="164"/>
      <c r="R314" s="164"/>
      <c r="S314" s="164"/>
      <c r="T314" s="197"/>
      <c r="U314" s="163"/>
      <c r="V314" s="163"/>
      <c r="W314" s="163"/>
      <c r="X314" s="163"/>
      <c r="Y314" s="163"/>
      <c r="Z314" s="163"/>
      <c r="AA314" s="163"/>
      <c r="AB314" s="163"/>
      <c r="AC314" s="163"/>
    </row>
    <row r="315" spans="1:29" x14ac:dyDescent="0.5">
      <c r="A315" s="163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3"/>
      <c r="M315" s="164"/>
      <c r="N315" s="164"/>
      <c r="O315" s="164"/>
      <c r="P315" s="164"/>
      <c r="Q315" s="164"/>
      <c r="R315" s="164"/>
      <c r="S315" s="164"/>
      <c r="T315" s="197"/>
      <c r="U315" s="163"/>
      <c r="V315" s="163"/>
      <c r="W315" s="163"/>
      <c r="X315" s="163"/>
      <c r="Y315" s="163"/>
      <c r="Z315" s="163"/>
      <c r="AA315" s="163"/>
      <c r="AB315" s="163"/>
      <c r="AC315" s="163"/>
    </row>
    <row r="316" spans="1:29" x14ac:dyDescent="0.5">
      <c r="A316" s="163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3"/>
      <c r="M316" s="164"/>
      <c r="N316" s="164"/>
      <c r="O316" s="164"/>
      <c r="P316" s="164"/>
      <c r="Q316" s="164"/>
      <c r="R316" s="164"/>
      <c r="S316" s="164"/>
      <c r="T316" s="197"/>
      <c r="U316" s="163"/>
      <c r="V316" s="163"/>
      <c r="W316" s="163"/>
      <c r="X316" s="163"/>
      <c r="Y316" s="163"/>
      <c r="Z316" s="163"/>
      <c r="AA316" s="163"/>
      <c r="AB316" s="163"/>
      <c r="AC316" s="163"/>
    </row>
    <row r="317" spans="1:29" x14ac:dyDescent="0.5">
      <c r="A317" s="163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3"/>
      <c r="M317" s="164"/>
      <c r="N317" s="164"/>
      <c r="O317" s="164"/>
      <c r="P317" s="164"/>
      <c r="Q317" s="164"/>
      <c r="R317" s="164"/>
      <c r="S317" s="164"/>
      <c r="T317" s="197"/>
      <c r="U317" s="163"/>
      <c r="V317" s="163"/>
      <c r="W317" s="163"/>
      <c r="X317" s="163"/>
      <c r="Y317" s="163"/>
      <c r="Z317" s="163"/>
      <c r="AA317" s="163"/>
      <c r="AB317" s="163"/>
      <c r="AC317" s="163"/>
    </row>
    <row r="318" spans="1:29" x14ac:dyDescent="0.5">
      <c r="A318" s="163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3"/>
      <c r="M318" s="164"/>
      <c r="N318" s="164"/>
      <c r="O318" s="164"/>
      <c r="P318" s="164"/>
      <c r="Q318" s="164"/>
      <c r="R318" s="164"/>
      <c r="S318" s="164"/>
      <c r="T318" s="197"/>
      <c r="U318" s="163"/>
      <c r="V318" s="163"/>
      <c r="W318" s="163"/>
      <c r="X318" s="163"/>
      <c r="Y318" s="163"/>
      <c r="Z318" s="163"/>
      <c r="AA318" s="163"/>
      <c r="AB318" s="163"/>
      <c r="AC318" s="163"/>
    </row>
    <row r="319" spans="1:29" x14ac:dyDescent="0.5">
      <c r="A319" s="163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3"/>
      <c r="M319" s="164"/>
      <c r="N319" s="164"/>
      <c r="O319" s="164"/>
      <c r="P319" s="164"/>
      <c r="Q319" s="164"/>
      <c r="R319" s="164"/>
      <c r="S319" s="164"/>
      <c r="T319" s="197"/>
      <c r="U319" s="163"/>
      <c r="V319" s="163"/>
      <c r="W319" s="163"/>
      <c r="X319" s="163"/>
      <c r="Y319" s="163"/>
      <c r="Z319" s="163"/>
      <c r="AA319" s="163"/>
      <c r="AB319" s="163"/>
      <c r="AC319" s="163"/>
    </row>
    <row r="320" spans="1:29" x14ac:dyDescent="0.5">
      <c r="A320" s="163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3"/>
      <c r="M320" s="164"/>
      <c r="N320" s="164"/>
      <c r="O320" s="164"/>
      <c r="P320" s="164"/>
      <c r="Q320" s="164"/>
      <c r="R320" s="164"/>
      <c r="S320" s="164"/>
      <c r="T320" s="197"/>
      <c r="U320" s="163"/>
      <c r="V320" s="163"/>
      <c r="W320" s="163"/>
      <c r="X320" s="163"/>
      <c r="Y320" s="163"/>
      <c r="Z320" s="163"/>
      <c r="AA320" s="163"/>
      <c r="AB320" s="163"/>
      <c r="AC320" s="163"/>
    </row>
    <row r="321" spans="1:29" x14ac:dyDescent="0.5">
      <c r="A321" s="163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3"/>
      <c r="M321" s="164"/>
      <c r="N321" s="164"/>
      <c r="O321" s="164"/>
      <c r="P321" s="164"/>
      <c r="Q321" s="164"/>
      <c r="R321" s="164"/>
      <c r="S321" s="164"/>
      <c r="T321" s="197"/>
      <c r="U321" s="163"/>
      <c r="V321" s="163"/>
      <c r="W321" s="163"/>
      <c r="X321" s="163"/>
      <c r="Y321" s="163"/>
      <c r="Z321" s="163"/>
      <c r="AA321" s="163"/>
      <c r="AB321" s="163"/>
      <c r="AC321" s="163"/>
    </row>
    <row r="322" spans="1:29" x14ac:dyDescent="0.5">
      <c r="A322" s="163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3"/>
      <c r="M322" s="164"/>
      <c r="N322" s="164"/>
      <c r="O322" s="164"/>
      <c r="P322" s="164"/>
      <c r="Q322" s="164"/>
      <c r="R322" s="164"/>
      <c r="S322" s="164"/>
      <c r="T322" s="197"/>
      <c r="U322" s="163"/>
      <c r="V322" s="163"/>
      <c r="W322" s="163"/>
      <c r="X322" s="163"/>
      <c r="Y322" s="163"/>
      <c r="Z322" s="163"/>
      <c r="AA322" s="163"/>
      <c r="AB322" s="163"/>
      <c r="AC322" s="163"/>
    </row>
    <row r="323" spans="1:29" x14ac:dyDescent="0.5">
      <c r="A323" s="163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3"/>
      <c r="M323" s="164"/>
      <c r="N323" s="164"/>
      <c r="O323" s="164"/>
      <c r="P323" s="164"/>
      <c r="Q323" s="164"/>
      <c r="R323" s="164"/>
      <c r="S323" s="164"/>
      <c r="T323" s="197"/>
      <c r="U323" s="163"/>
      <c r="V323" s="163"/>
      <c r="W323" s="163"/>
      <c r="X323" s="163"/>
      <c r="Y323" s="163"/>
      <c r="Z323" s="163"/>
      <c r="AA323" s="163"/>
      <c r="AB323" s="163"/>
      <c r="AC323" s="163"/>
    </row>
    <row r="324" spans="1:29" x14ac:dyDescent="0.5">
      <c r="A324" s="163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3"/>
      <c r="M324" s="164"/>
      <c r="N324" s="164"/>
      <c r="O324" s="164"/>
      <c r="P324" s="164"/>
      <c r="Q324" s="164"/>
      <c r="R324" s="164"/>
      <c r="S324" s="164"/>
      <c r="T324" s="197"/>
      <c r="U324" s="163"/>
      <c r="V324" s="163"/>
      <c r="W324" s="163"/>
      <c r="X324" s="163"/>
      <c r="Y324" s="163"/>
      <c r="Z324" s="163"/>
      <c r="AA324" s="163"/>
      <c r="AB324" s="163"/>
      <c r="AC324" s="163"/>
    </row>
    <row r="325" spans="1:29" x14ac:dyDescent="0.5">
      <c r="A325" s="163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3"/>
      <c r="M325" s="164"/>
      <c r="N325" s="164"/>
      <c r="O325" s="164"/>
      <c r="P325" s="164"/>
      <c r="Q325" s="164"/>
      <c r="R325" s="164"/>
      <c r="S325" s="164"/>
      <c r="T325" s="197"/>
      <c r="U325" s="163"/>
      <c r="V325" s="163"/>
      <c r="W325" s="163"/>
      <c r="X325" s="163"/>
      <c r="Y325" s="163"/>
      <c r="Z325" s="163"/>
      <c r="AA325" s="163"/>
      <c r="AB325" s="163"/>
      <c r="AC325" s="163"/>
    </row>
    <row r="326" spans="1:29" x14ac:dyDescent="0.5">
      <c r="A326" s="163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3"/>
      <c r="M326" s="164"/>
      <c r="N326" s="164"/>
      <c r="O326" s="164"/>
      <c r="P326" s="164"/>
      <c r="Q326" s="164"/>
      <c r="R326" s="164"/>
      <c r="S326" s="164"/>
      <c r="T326" s="197"/>
      <c r="U326" s="163"/>
      <c r="V326" s="163"/>
      <c r="W326" s="163"/>
      <c r="X326" s="163"/>
      <c r="Y326" s="163"/>
      <c r="Z326" s="163"/>
      <c r="AA326" s="163"/>
      <c r="AB326" s="163"/>
      <c r="AC326" s="163"/>
    </row>
    <row r="327" spans="1:29" x14ac:dyDescent="0.5">
      <c r="A327" s="163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3"/>
      <c r="M327" s="164"/>
      <c r="N327" s="164"/>
      <c r="O327" s="164"/>
      <c r="P327" s="164"/>
      <c r="Q327" s="164"/>
      <c r="R327" s="164"/>
      <c r="S327" s="164"/>
      <c r="T327" s="197"/>
      <c r="U327" s="163"/>
      <c r="V327" s="163"/>
      <c r="W327" s="163"/>
      <c r="X327" s="163"/>
      <c r="Y327" s="163"/>
      <c r="Z327" s="163"/>
      <c r="AA327" s="163"/>
      <c r="AB327" s="163"/>
      <c r="AC327" s="163"/>
    </row>
    <row r="328" spans="1:29" x14ac:dyDescent="0.5">
      <c r="A328" s="163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3"/>
      <c r="M328" s="164"/>
      <c r="N328" s="164"/>
      <c r="O328" s="164"/>
      <c r="P328" s="164"/>
      <c r="Q328" s="164"/>
      <c r="R328" s="164"/>
      <c r="S328" s="164"/>
      <c r="T328" s="197"/>
      <c r="U328" s="163"/>
      <c r="V328" s="163"/>
      <c r="W328" s="163"/>
      <c r="X328" s="163"/>
      <c r="Y328" s="163"/>
      <c r="Z328" s="163"/>
      <c r="AA328" s="163"/>
      <c r="AB328" s="163"/>
      <c r="AC328" s="163"/>
    </row>
    <row r="329" spans="1:29" x14ac:dyDescent="0.5">
      <c r="A329" s="163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3"/>
      <c r="M329" s="164"/>
      <c r="N329" s="164"/>
      <c r="O329" s="164"/>
      <c r="P329" s="164"/>
      <c r="Q329" s="164"/>
      <c r="R329" s="164"/>
      <c r="S329" s="164"/>
      <c r="T329" s="197"/>
      <c r="U329" s="163"/>
      <c r="V329" s="163"/>
      <c r="W329" s="163"/>
      <c r="X329" s="163"/>
      <c r="Y329" s="163"/>
      <c r="Z329" s="163"/>
      <c r="AA329" s="163"/>
      <c r="AB329" s="163"/>
      <c r="AC329" s="163"/>
    </row>
    <row r="330" spans="1:29" x14ac:dyDescent="0.5">
      <c r="A330" s="163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3"/>
      <c r="M330" s="164"/>
      <c r="N330" s="164"/>
      <c r="O330" s="164"/>
      <c r="P330" s="164"/>
      <c r="Q330" s="164"/>
      <c r="R330" s="164"/>
      <c r="S330" s="164"/>
      <c r="T330" s="197"/>
      <c r="U330" s="163"/>
      <c r="V330" s="163"/>
      <c r="W330" s="163"/>
      <c r="X330" s="163"/>
      <c r="Y330" s="163"/>
      <c r="Z330" s="163"/>
      <c r="AA330" s="163"/>
      <c r="AB330" s="163"/>
      <c r="AC330" s="163"/>
    </row>
    <row r="331" spans="1:29" x14ac:dyDescent="0.5">
      <c r="A331" s="163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3"/>
      <c r="M331" s="164"/>
      <c r="N331" s="164"/>
      <c r="O331" s="164"/>
      <c r="P331" s="164"/>
      <c r="Q331" s="164"/>
      <c r="R331" s="164"/>
      <c r="S331" s="164"/>
      <c r="T331" s="197"/>
      <c r="U331" s="163"/>
      <c r="V331" s="163"/>
      <c r="W331" s="163"/>
      <c r="X331" s="163"/>
      <c r="Y331" s="163"/>
      <c r="Z331" s="163"/>
      <c r="AA331" s="163"/>
      <c r="AB331" s="163"/>
      <c r="AC331" s="163"/>
    </row>
    <row r="332" spans="1:29" x14ac:dyDescent="0.5">
      <c r="A332" s="163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3"/>
      <c r="M332" s="164"/>
      <c r="N332" s="164"/>
      <c r="O332" s="164"/>
      <c r="P332" s="164"/>
      <c r="Q332" s="164"/>
      <c r="R332" s="164"/>
      <c r="S332" s="164"/>
      <c r="T332" s="197"/>
      <c r="U332" s="163"/>
      <c r="V332" s="163"/>
      <c r="W332" s="163"/>
      <c r="X332" s="163"/>
      <c r="Y332" s="163"/>
      <c r="Z332" s="163"/>
      <c r="AA332" s="163"/>
      <c r="AB332" s="163"/>
      <c r="AC332" s="163"/>
    </row>
    <row r="333" spans="1:29" x14ac:dyDescent="0.5">
      <c r="A333" s="163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3"/>
      <c r="M333" s="164"/>
      <c r="N333" s="164"/>
      <c r="O333" s="164"/>
      <c r="P333" s="164"/>
      <c r="Q333" s="164"/>
      <c r="R333" s="164"/>
      <c r="S333" s="164"/>
      <c r="T333" s="197"/>
      <c r="U333" s="163"/>
      <c r="V333" s="163"/>
      <c r="W333" s="163"/>
      <c r="X333" s="163"/>
      <c r="Y333" s="163"/>
      <c r="Z333" s="163"/>
      <c r="AA333" s="163"/>
      <c r="AB333" s="163"/>
      <c r="AC333" s="163"/>
    </row>
    <row r="334" spans="1:29" x14ac:dyDescent="0.5">
      <c r="A334" s="163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3"/>
      <c r="M334" s="164"/>
      <c r="N334" s="164"/>
      <c r="O334" s="164"/>
      <c r="P334" s="164"/>
      <c r="Q334" s="164"/>
      <c r="R334" s="164"/>
      <c r="S334" s="164"/>
      <c r="T334" s="197"/>
      <c r="U334" s="163"/>
      <c r="V334" s="163"/>
      <c r="W334" s="163"/>
      <c r="X334" s="163"/>
      <c r="Y334" s="163"/>
      <c r="Z334" s="163"/>
      <c r="AA334" s="163"/>
      <c r="AB334" s="163"/>
      <c r="AC334" s="163"/>
    </row>
    <row r="335" spans="1:29" x14ac:dyDescent="0.5">
      <c r="A335" s="163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3"/>
      <c r="M335" s="164"/>
      <c r="N335" s="164"/>
      <c r="O335" s="164"/>
      <c r="P335" s="164"/>
      <c r="Q335" s="164"/>
      <c r="R335" s="164"/>
      <c r="S335" s="164"/>
      <c r="T335" s="197"/>
      <c r="U335" s="163"/>
      <c r="V335" s="163"/>
      <c r="W335" s="163"/>
      <c r="X335" s="163"/>
      <c r="Y335" s="163"/>
      <c r="Z335" s="163"/>
      <c r="AA335" s="163"/>
      <c r="AB335" s="163"/>
      <c r="AC335" s="163"/>
    </row>
    <row r="336" spans="1:29" x14ac:dyDescent="0.5">
      <c r="A336" s="163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3"/>
      <c r="M336" s="164"/>
      <c r="N336" s="164"/>
      <c r="O336" s="164"/>
      <c r="P336" s="164"/>
      <c r="Q336" s="164"/>
      <c r="R336" s="164"/>
      <c r="S336" s="164"/>
      <c r="T336" s="197"/>
      <c r="U336" s="163"/>
      <c r="V336" s="163"/>
      <c r="W336" s="163"/>
      <c r="X336" s="163"/>
      <c r="Y336" s="163"/>
      <c r="Z336" s="163"/>
      <c r="AA336" s="163"/>
      <c r="AB336" s="163"/>
      <c r="AC336" s="163"/>
    </row>
    <row r="337" spans="1:29" x14ac:dyDescent="0.5">
      <c r="A337" s="163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3"/>
      <c r="M337" s="164"/>
      <c r="N337" s="164"/>
      <c r="O337" s="164"/>
      <c r="P337" s="164"/>
      <c r="Q337" s="164"/>
      <c r="R337" s="164"/>
      <c r="S337" s="164"/>
      <c r="T337" s="197"/>
      <c r="U337" s="163"/>
      <c r="V337" s="163"/>
      <c r="W337" s="163"/>
      <c r="X337" s="163"/>
      <c r="Y337" s="163"/>
      <c r="Z337" s="163"/>
      <c r="AA337" s="163"/>
      <c r="AB337" s="163"/>
      <c r="AC337" s="163"/>
    </row>
    <row r="338" spans="1:29" x14ac:dyDescent="0.5">
      <c r="A338" s="163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3"/>
      <c r="M338" s="164"/>
      <c r="N338" s="164"/>
      <c r="O338" s="164"/>
      <c r="P338" s="164"/>
      <c r="Q338" s="164"/>
      <c r="R338" s="164"/>
      <c r="S338" s="164"/>
      <c r="T338" s="197"/>
      <c r="U338" s="163"/>
      <c r="V338" s="163"/>
      <c r="W338" s="163"/>
      <c r="X338" s="163"/>
      <c r="Y338" s="163"/>
      <c r="Z338" s="163"/>
      <c r="AA338" s="163"/>
      <c r="AB338" s="163"/>
      <c r="AC338" s="163"/>
    </row>
    <row r="339" spans="1:29" x14ac:dyDescent="0.5">
      <c r="A339" s="163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3"/>
      <c r="M339" s="164"/>
      <c r="N339" s="164"/>
      <c r="O339" s="164"/>
      <c r="P339" s="164"/>
      <c r="Q339" s="164"/>
      <c r="R339" s="164"/>
      <c r="S339" s="164"/>
      <c r="T339" s="197"/>
      <c r="U339" s="163"/>
      <c r="V339" s="163"/>
      <c r="W339" s="163"/>
      <c r="X339" s="163"/>
      <c r="Y339" s="163"/>
      <c r="Z339" s="163"/>
      <c r="AA339" s="163"/>
      <c r="AB339" s="163"/>
      <c r="AC339" s="163"/>
    </row>
    <row r="340" spans="1:29" x14ac:dyDescent="0.5">
      <c r="A340" s="163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3"/>
      <c r="M340" s="164"/>
      <c r="N340" s="164"/>
      <c r="O340" s="164"/>
      <c r="P340" s="164"/>
      <c r="Q340" s="164"/>
      <c r="R340" s="164"/>
      <c r="S340" s="164"/>
      <c r="T340" s="197"/>
      <c r="U340" s="163"/>
      <c r="V340" s="163"/>
      <c r="W340" s="163"/>
      <c r="X340" s="163"/>
      <c r="Y340" s="163"/>
      <c r="Z340" s="163"/>
      <c r="AA340" s="163"/>
      <c r="AB340" s="163"/>
      <c r="AC340" s="163"/>
    </row>
    <row r="341" spans="1:29" x14ac:dyDescent="0.5">
      <c r="A341" s="163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3"/>
      <c r="M341" s="164"/>
      <c r="N341" s="164"/>
      <c r="O341" s="164"/>
      <c r="P341" s="164"/>
      <c r="Q341" s="164"/>
      <c r="R341" s="164"/>
      <c r="S341" s="164"/>
      <c r="T341" s="197"/>
      <c r="U341" s="163"/>
      <c r="V341" s="163"/>
      <c r="W341" s="163"/>
      <c r="X341" s="163"/>
      <c r="Y341" s="163"/>
      <c r="Z341" s="163"/>
      <c r="AA341" s="163"/>
      <c r="AB341" s="163"/>
      <c r="AC341" s="163"/>
    </row>
    <row r="342" spans="1:29" x14ac:dyDescent="0.5">
      <c r="A342" s="163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3"/>
      <c r="M342" s="164"/>
      <c r="N342" s="164"/>
      <c r="O342" s="164"/>
      <c r="P342" s="164"/>
      <c r="Q342" s="164"/>
      <c r="R342" s="164"/>
      <c r="S342" s="164"/>
      <c r="T342" s="197"/>
      <c r="U342" s="163"/>
      <c r="V342" s="163"/>
      <c r="W342" s="163"/>
      <c r="X342" s="163"/>
      <c r="Y342" s="163"/>
      <c r="Z342" s="163"/>
      <c r="AA342" s="163"/>
      <c r="AB342" s="163"/>
      <c r="AC342" s="163"/>
    </row>
    <row r="343" spans="1:29" x14ac:dyDescent="0.5">
      <c r="A343" s="163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3"/>
      <c r="M343" s="164"/>
      <c r="N343" s="164"/>
      <c r="O343" s="164"/>
      <c r="P343" s="164"/>
      <c r="Q343" s="164"/>
      <c r="R343" s="164"/>
      <c r="S343" s="164"/>
      <c r="T343" s="197"/>
      <c r="U343" s="163"/>
      <c r="V343" s="163"/>
      <c r="W343" s="163"/>
      <c r="X343" s="163"/>
      <c r="Y343" s="163"/>
      <c r="Z343" s="163"/>
      <c r="AA343" s="163"/>
      <c r="AB343" s="163"/>
      <c r="AC343" s="163"/>
    </row>
    <row r="344" spans="1:29" x14ac:dyDescent="0.5">
      <c r="A344" s="163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3"/>
      <c r="M344" s="164"/>
      <c r="N344" s="164"/>
      <c r="O344" s="164"/>
      <c r="P344" s="164"/>
      <c r="Q344" s="164"/>
      <c r="R344" s="164"/>
      <c r="S344" s="164"/>
      <c r="T344" s="197"/>
      <c r="U344" s="163"/>
      <c r="V344" s="163"/>
      <c r="W344" s="163"/>
      <c r="X344" s="163"/>
      <c r="Y344" s="163"/>
      <c r="Z344" s="163"/>
      <c r="AA344" s="163"/>
      <c r="AB344" s="163"/>
      <c r="AC344" s="163"/>
    </row>
    <row r="345" spans="1:29" x14ac:dyDescent="0.5">
      <c r="A345" s="163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3"/>
      <c r="M345" s="164"/>
      <c r="N345" s="164"/>
      <c r="O345" s="164"/>
      <c r="P345" s="164"/>
      <c r="Q345" s="164"/>
      <c r="R345" s="164"/>
      <c r="S345" s="164"/>
      <c r="T345" s="197"/>
      <c r="U345" s="163"/>
      <c r="V345" s="163"/>
      <c r="W345" s="163"/>
      <c r="X345" s="163"/>
      <c r="Y345" s="163"/>
      <c r="Z345" s="163"/>
      <c r="AA345" s="163"/>
      <c r="AB345" s="163"/>
      <c r="AC345" s="163"/>
    </row>
    <row r="346" spans="1:29" x14ac:dyDescent="0.5">
      <c r="A346" s="163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3"/>
      <c r="M346" s="164"/>
      <c r="N346" s="164"/>
      <c r="O346" s="164"/>
      <c r="P346" s="164"/>
      <c r="Q346" s="164"/>
      <c r="R346" s="164"/>
      <c r="S346" s="164"/>
      <c r="T346" s="197"/>
      <c r="U346" s="163"/>
      <c r="V346" s="163"/>
      <c r="W346" s="163"/>
      <c r="X346" s="163"/>
      <c r="Y346" s="163"/>
      <c r="Z346" s="163"/>
      <c r="AA346" s="163"/>
      <c r="AB346" s="163"/>
      <c r="AC346" s="163"/>
    </row>
    <row r="347" spans="1:29" x14ac:dyDescent="0.5">
      <c r="A347" s="163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3"/>
      <c r="M347" s="164"/>
      <c r="N347" s="164"/>
      <c r="O347" s="164"/>
      <c r="P347" s="164"/>
      <c r="Q347" s="164"/>
      <c r="R347" s="164"/>
      <c r="S347" s="164"/>
      <c r="T347" s="197"/>
      <c r="U347" s="163"/>
      <c r="V347" s="163"/>
      <c r="W347" s="163"/>
      <c r="X347" s="163"/>
      <c r="Y347" s="163"/>
      <c r="Z347" s="163"/>
      <c r="AA347" s="163"/>
      <c r="AB347" s="163"/>
      <c r="AC347" s="163"/>
    </row>
    <row r="348" spans="1:29" x14ac:dyDescent="0.5">
      <c r="A348" s="163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3"/>
      <c r="M348" s="164"/>
      <c r="N348" s="164"/>
      <c r="O348" s="164"/>
      <c r="P348" s="164"/>
      <c r="Q348" s="164"/>
      <c r="R348" s="164"/>
      <c r="S348" s="164"/>
      <c r="T348" s="197"/>
      <c r="U348" s="163"/>
      <c r="V348" s="163"/>
      <c r="W348" s="163"/>
      <c r="X348" s="163"/>
      <c r="Y348" s="163"/>
      <c r="Z348" s="163"/>
      <c r="AA348" s="163"/>
      <c r="AB348" s="163"/>
      <c r="AC348" s="163"/>
    </row>
    <row r="349" spans="1:29" x14ac:dyDescent="0.5">
      <c r="A349" s="163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3"/>
      <c r="M349" s="164"/>
      <c r="N349" s="164"/>
      <c r="O349" s="164"/>
      <c r="P349" s="164"/>
      <c r="Q349" s="164"/>
      <c r="R349" s="164"/>
      <c r="S349" s="164"/>
      <c r="T349" s="197"/>
      <c r="U349" s="163"/>
      <c r="V349" s="163"/>
      <c r="W349" s="163"/>
      <c r="X349" s="163"/>
      <c r="Y349" s="163"/>
      <c r="Z349" s="163"/>
      <c r="AA349" s="163"/>
      <c r="AB349" s="163"/>
      <c r="AC349" s="163"/>
    </row>
    <row r="350" spans="1:29" x14ac:dyDescent="0.5">
      <c r="A350" s="163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3"/>
      <c r="M350" s="164"/>
      <c r="N350" s="164"/>
      <c r="O350" s="164"/>
      <c r="P350" s="164"/>
      <c r="Q350" s="164"/>
      <c r="R350" s="164"/>
      <c r="S350" s="164"/>
      <c r="T350" s="197"/>
      <c r="U350" s="163"/>
      <c r="V350" s="163"/>
      <c r="W350" s="163"/>
      <c r="X350" s="163"/>
      <c r="Y350" s="163"/>
      <c r="Z350" s="163"/>
      <c r="AA350" s="163"/>
      <c r="AB350" s="163"/>
      <c r="AC350" s="163"/>
    </row>
    <row r="351" spans="1:29" x14ac:dyDescent="0.5">
      <c r="A351" s="163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3"/>
      <c r="M351" s="164"/>
      <c r="N351" s="164"/>
      <c r="O351" s="164"/>
      <c r="P351" s="164"/>
      <c r="Q351" s="164"/>
      <c r="R351" s="164"/>
      <c r="S351" s="164"/>
      <c r="T351" s="197"/>
      <c r="U351" s="163"/>
      <c r="V351" s="163"/>
      <c r="W351" s="163"/>
      <c r="X351" s="163"/>
      <c r="Y351" s="163"/>
      <c r="Z351" s="163"/>
      <c r="AA351" s="163"/>
      <c r="AB351" s="163"/>
      <c r="AC351" s="163"/>
    </row>
    <row r="352" spans="1:29" x14ac:dyDescent="0.5">
      <c r="A352" s="163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3"/>
      <c r="M352" s="164"/>
      <c r="N352" s="164"/>
      <c r="O352" s="164"/>
      <c r="P352" s="164"/>
      <c r="Q352" s="164"/>
      <c r="R352" s="164"/>
      <c r="S352" s="164"/>
      <c r="T352" s="197"/>
      <c r="U352" s="163"/>
      <c r="V352" s="163"/>
      <c r="W352" s="163"/>
      <c r="X352" s="163"/>
      <c r="Y352" s="163"/>
      <c r="Z352" s="163"/>
      <c r="AA352" s="163"/>
      <c r="AB352" s="163"/>
      <c r="AC352" s="163"/>
    </row>
    <row r="353" spans="1:29" x14ac:dyDescent="0.5">
      <c r="A353" s="163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3"/>
      <c r="M353" s="164"/>
      <c r="N353" s="164"/>
      <c r="O353" s="164"/>
      <c r="P353" s="164"/>
      <c r="Q353" s="164"/>
      <c r="R353" s="164"/>
      <c r="S353" s="164"/>
      <c r="T353" s="197"/>
      <c r="U353" s="163"/>
      <c r="V353" s="163"/>
      <c r="W353" s="163"/>
      <c r="X353" s="163"/>
      <c r="Y353" s="163"/>
      <c r="Z353" s="163"/>
      <c r="AA353" s="163"/>
      <c r="AB353" s="163"/>
      <c r="AC353" s="163"/>
    </row>
    <row r="354" spans="1:29" x14ac:dyDescent="0.5">
      <c r="A354" s="163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3"/>
      <c r="M354" s="164"/>
      <c r="N354" s="164"/>
      <c r="O354" s="164"/>
      <c r="P354" s="164"/>
      <c r="Q354" s="164"/>
      <c r="R354" s="164"/>
      <c r="S354" s="164"/>
      <c r="T354" s="197"/>
      <c r="U354" s="163"/>
      <c r="V354" s="163"/>
      <c r="W354" s="163"/>
      <c r="X354" s="163"/>
      <c r="Y354" s="163"/>
      <c r="Z354" s="163"/>
      <c r="AA354" s="163"/>
      <c r="AB354" s="163"/>
      <c r="AC354" s="163"/>
    </row>
    <row r="355" spans="1:29" x14ac:dyDescent="0.5">
      <c r="A355" s="163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3"/>
      <c r="M355" s="164"/>
      <c r="N355" s="164"/>
      <c r="O355" s="164"/>
      <c r="P355" s="164"/>
      <c r="Q355" s="164"/>
      <c r="R355" s="164"/>
      <c r="S355" s="164"/>
      <c r="T355" s="197"/>
      <c r="U355" s="163"/>
      <c r="V355" s="163"/>
      <c r="W355" s="163"/>
      <c r="X355" s="163"/>
      <c r="Y355" s="163"/>
      <c r="Z355" s="163"/>
      <c r="AA355" s="163"/>
      <c r="AB355" s="163"/>
      <c r="AC355" s="163"/>
    </row>
    <row r="356" spans="1:29" x14ac:dyDescent="0.5">
      <c r="A356" s="163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3"/>
      <c r="M356" s="164"/>
      <c r="N356" s="164"/>
      <c r="O356" s="164"/>
      <c r="P356" s="164"/>
      <c r="Q356" s="164"/>
      <c r="R356" s="164"/>
      <c r="S356" s="164"/>
      <c r="T356" s="197"/>
      <c r="U356" s="163"/>
      <c r="V356" s="163"/>
      <c r="W356" s="163"/>
      <c r="X356" s="163"/>
      <c r="Y356" s="163"/>
      <c r="Z356" s="163"/>
      <c r="AA356" s="163"/>
      <c r="AB356" s="163"/>
      <c r="AC356" s="163"/>
    </row>
    <row r="357" spans="1:29" x14ac:dyDescent="0.5">
      <c r="A357" s="163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3"/>
      <c r="M357" s="164"/>
      <c r="N357" s="164"/>
      <c r="O357" s="164"/>
      <c r="P357" s="164"/>
      <c r="Q357" s="164"/>
      <c r="R357" s="164"/>
      <c r="S357" s="164"/>
      <c r="T357" s="197"/>
      <c r="U357" s="163"/>
      <c r="V357" s="163"/>
      <c r="W357" s="163"/>
      <c r="X357" s="163"/>
      <c r="Y357" s="163"/>
      <c r="Z357" s="163"/>
      <c r="AA357" s="163"/>
      <c r="AB357" s="163"/>
      <c r="AC357" s="163"/>
    </row>
    <row r="358" spans="1:29" x14ac:dyDescent="0.5">
      <c r="A358" s="163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3"/>
      <c r="M358" s="164"/>
      <c r="N358" s="164"/>
      <c r="O358" s="164"/>
      <c r="P358" s="164"/>
      <c r="Q358" s="164"/>
      <c r="R358" s="164"/>
      <c r="S358" s="164"/>
      <c r="T358" s="197"/>
      <c r="U358" s="163"/>
      <c r="V358" s="163"/>
      <c r="W358" s="163"/>
      <c r="X358" s="163"/>
      <c r="Y358" s="163"/>
      <c r="Z358" s="163"/>
      <c r="AA358" s="163"/>
      <c r="AB358" s="163"/>
      <c r="AC358" s="163"/>
    </row>
    <row r="359" spans="1:29" x14ac:dyDescent="0.5">
      <c r="A359" s="163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3"/>
      <c r="M359" s="164"/>
      <c r="N359" s="164"/>
      <c r="O359" s="164"/>
      <c r="P359" s="164"/>
      <c r="Q359" s="164"/>
      <c r="R359" s="164"/>
      <c r="S359" s="164"/>
      <c r="T359" s="197"/>
      <c r="U359" s="163"/>
      <c r="V359" s="163"/>
      <c r="W359" s="163"/>
      <c r="X359" s="163"/>
      <c r="Y359" s="163"/>
      <c r="Z359" s="163"/>
      <c r="AA359" s="163"/>
      <c r="AB359" s="163"/>
      <c r="AC359" s="163"/>
    </row>
    <row r="360" spans="1:29" x14ac:dyDescent="0.5">
      <c r="A360" s="163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3"/>
      <c r="M360" s="164"/>
      <c r="N360" s="164"/>
      <c r="O360" s="164"/>
      <c r="P360" s="164"/>
      <c r="Q360" s="164"/>
      <c r="R360" s="164"/>
      <c r="S360" s="164"/>
      <c r="T360" s="197"/>
      <c r="U360" s="163"/>
      <c r="V360" s="163"/>
      <c r="W360" s="163"/>
      <c r="X360" s="163"/>
      <c r="Y360" s="163"/>
      <c r="Z360" s="163"/>
      <c r="AA360" s="163"/>
      <c r="AB360" s="163"/>
      <c r="AC360" s="163"/>
    </row>
    <row r="361" spans="1:29" x14ac:dyDescent="0.5">
      <c r="A361" s="163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3"/>
      <c r="M361" s="164"/>
      <c r="N361" s="164"/>
      <c r="O361" s="164"/>
      <c r="P361" s="164"/>
      <c r="Q361" s="164"/>
      <c r="R361" s="164"/>
      <c r="S361" s="164"/>
      <c r="T361" s="197"/>
      <c r="U361" s="163"/>
      <c r="V361" s="163"/>
      <c r="W361" s="163"/>
      <c r="X361" s="163"/>
      <c r="Y361" s="163"/>
      <c r="Z361" s="163"/>
      <c r="AA361" s="163"/>
      <c r="AB361" s="163"/>
      <c r="AC361" s="163"/>
    </row>
    <row r="362" spans="1:29" x14ac:dyDescent="0.5">
      <c r="A362" s="163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3"/>
      <c r="M362" s="164"/>
      <c r="N362" s="164"/>
      <c r="O362" s="164"/>
      <c r="P362" s="164"/>
      <c r="Q362" s="164"/>
      <c r="R362" s="164"/>
      <c r="S362" s="164"/>
      <c r="T362" s="197"/>
      <c r="U362" s="163"/>
      <c r="V362" s="163"/>
      <c r="W362" s="163"/>
      <c r="X362" s="163"/>
      <c r="Y362" s="163"/>
      <c r="Z362" s="163"/>
      <c r="AA362" s="163"/>
      <c r="AB362" s="163"/>
      <c r="AC362" s="163"/>
    </row>
    <row r="363" spans="1:29" x14ac:dyDescent="0.5">
      <c r="A363" s="163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3"/>
      <c r="M363" s="164"/>
      <c r="N363" s="164"/>
      <c r="O363" s="164"/>
      <c r="P363" s="164"/>
      <c r="Q363" s="164"/>
      <c r="R363" s="164"/>
      <c r="S363" s="164"/>
      <c r="T363" s="197"/>
      <c r="U363" s="163"/>
      <c r="V363" s="163"/>
      <c r="W363" s="163"/>
      <c r="X363" s="163"/>
      <c r="Y363" s="163"/>
      <c r="Z363" s="163"/>
      <c r="AA363" s="163"/>
      <c r="AB363" s="163"/>
      <c r="AC363" s="163"/>
    </row>
    <row r="364" spans="1:29" x14ac:dyDescent="0.5">
      <c r="A364" s="163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3"/>
      <c r="M364" s="164"/>
      <c r="N364" s="164"/>
      <c r="O364" s="164"/>
      <c r="P364" s="164"/>
      <c r="Q364" s="164"/>
      <c r="R364" s="164"/>
      <c r="S364" s="164"/>
      <c r="T364" s="197"/>
      <c r="U364" s="163"/>
      <c r="V364" s="163"/>
      <c r="W364" s="163"/>
      <c r="X364" s="163"/>
      <c r="Y364" s="163"/>
      <c r="Z364" s="163"/>
      <c r="AA364" s="163"/>
      <c r="AB364" s="163"/>
      <c r="AC364" s="163"/>
    </row>
    <row r="365" spans="1:29" x14ac:dyDescent="0.5">
      <c r="A365" s="163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3"/>
      <c r="M365" s="164"/>
      <c r="N365" s="164"/>
      <c r="O365" s="164"/>
      <c r="P365" s="164"/>
      <c r="Q365" s="164"/>
      <c r="R365" s="164"/>
      <c r="S365" s="164"/>
      <c r="T365" s="197"/>
      <c r="U365" s="163"/>
      <c r="V365" s="163"/>
      <c r="W365" s="163"/>
      <c r="X365" s="163"/>
      <c r="Y365" s="163"/>
      <c r="Z365" s="163"/>
      <c r="AA365" s="163"/>
      <c r="AB365" s="163"/>
      <c r="AC365" s="163"/>
    </row>
    <row r="366" spans="1:29" x14ac:dyDescent="0.5">
      <c r="A366" s="163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3"/>
      <c r="M366" s="164"/>
      <c r="N366" s="164"/>
      <c r="O366" s="164"/>
      <c r="P366" s="164"/>
      <c r="Q366" s="164"/>
      <c r="R366" s="164"/>
      <c r="S366" s="164"/>
      <c r="T366" s="197"/>
      <c r="U366" s="163"/>
      <c r="V366" s="163"/>
      <c r="W366" s="163"/>
      <c r="X366" s="163"/>
      <c r="Y366" s="163"/>
      <c r="Z366" s="163"/>
      <c r="AA366" s="163"/>
      <c r="AB366" s="163"/>
      <c r="AC366" s="163"/>
    </row>
    <row r="367" spans="1:29" x14ac:dyDescent="0.5">
      <c r="A367" s="163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3"/>
      <c r="M367" s="164"/>
      <c r="N367" s="164"/>
      <c r="O367" s="164"/>
      <c r="P367" s="164"/>
      <c r="Q367" s="164"/>
      <c r="R367" s="164"/>
      <c r="S367" s="164"/>
      <c r="T367" s="197"/>
      <c r="U367" s="163"/>
      <c r="V367" s="163"/>
      <c r="W367" s="163"/>
      <c r="X367" s="163"/>
      <c r="Y367" s="163"/>
      <c r="Z367" s="163"/>
      <c r="AA367" s="163"/>
      <c r="AB367" s="163"/>
      <c r="AC367" s="163"/>
    </row>
    <row r="368" spans="1:29" x14ac:dyDescent="0.5">
      <c r="A368" s="163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3"/>
      <c r="M368" s="164"/>
      <c r="N368" s="164"/>
      <c r="O368" s="164"/>
      <c r="P368" s="164"/>
      <c r="Q368" s="164"/>
      <c r="R368" s="164"/>
      <c r="S368" s="164"/>
      <c r="T368" s="197"/>
      <c r="U368" s="163"/>
      <c r="V368" s="163"/>
      <c r="W368" s="163"/>
      <c r="X368" s="163"/>
      <c r="Y368" s="163"/>
      <c r="Z368" s="163"/>
      <c r="AA368" s="163"/>
      <c r="AB368" s="163"/>
      <c r="AC368" s="163"/>
    </row>
    <row r="369" spans="1:29" x14ac:dyDescent="0.5">
      <c r="A369" s="163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3"/>
      <c r="M369" s="164"/>
      <c r="N369" s="164"/>
      <c r="O369" s="164"/>
      <c r="P369" s="164"/>
      <c r="Q369" s="164"/>
      <c r="R369" s="164"/>
      <c r="S369" s="164"/>
      <c r="T369" s="197"/>
      <c r="U369" s="163"/>
      <c r="V369" s="163"/>
      <c r="W369" s="163"/>
      <c r="X369" s="163"/>
      <c r="Y369" s="163"/>
      <c r="Z369" s="163"/>
      <c r="AA369" s="163"/>
      <c r="AB369" s="163"/>
      <c r="AC369" s="163"/>
    </row>
    <row r="370" spans="1:29" x14ac:dyDescent="0.5">
      <c r="A370" s="163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3"/>
      <c r="M370" s="164"/>
      <c r="N370" s="164"/>
      <c r="O370" s="164"/>
      <c r="P370" s="164"/>
      <c r="Q370" s="164"/>
      <c r="R370" s="164"/>
      <c r="S370" s="164"/>
      <c r="T370" s="197"/>
      <c r="U370" s="163"/>
      <c r="V370" s="163"/>
      <c r="W370" s="163"/>
      <c r="X370" s="163"/>
      <c r="Y370" s="163"/>
      <c r="Z370" s="163"/>
      <c r="AA370" s="163"/>
      <c r="AB370" s="163"/>
      <c r="AC370" s="163"/>
    </row>
    <row r="371" spans="1:29" x14ac:dyDescent="0.5">
      <c r="A371" s="163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3"/>
      <c r="M371" s="164"/>
      <c r="N371" s="164"/>
      <c r="O371" s="164"/>
      <c r="P371" s="164"/>
      <c r="Q371" s="164"/>
      <c r="R371" s="164"/>
      <c r="S371" s="164"/>
      <c r="T371" s="197"/>
      <c r="U371" s="163"/>
      <c r="V371" s="163"/>
      <c r="W371" s="163"/>
      <c r="X371" s="163"/>
      <c r="Y371" s="163"/>
      <c r="Z371" s="163"/>
      <c r="AA371" s="163"/>
      <c r="AB371" s="163"/>
      <c r="AC371" s="163"/>
    </row>
    <row r="372" spans="1:29" x14ac:dyDescent="0.5">
      <c r="A372" s="163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3"/>
      <c r="M372" s="164"/>
      <c r="N372" s="164"/>
      <c r="O372" s="164"/>
      <c r="P372" s="164"/>
      <c r="Q372" s="164"/>
      <c r="R372" s="164"/>
      <c r="S372" s="164"/>
      <c r="T372" s="197"/>
      <c r="U372" s="163"/>
      <c r="V372" s="163"/>
      <c r="W372" s="163"/>
      <c r="X372" s="163"/>
      <c r="Y372" s="163"/>
      <c r="Z372" s="163"/>
      <c r="AA372" s="163"/>
      <c r="AB372" s="163"/>
      <c r="AC372" s="163"/>
    </row>
    <row r="373" spans="1:29" x14ac:dyDescent="0.5">
      <c r="A373" s="163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3"/>
      <c r="M373" s="164"/>
      <c r="N373" s="164"/>
      <c r="O373" s="164"/>
      <c r="P373" s="164"/>
      <c r="Q373" s="164"/>
      <c r="R373" s="164"/>
      <c r="S373" s="164"/>
      <c r="T373" s="197"/>
      <c r="U373" s="163"/>
      <c r="V373" s="163"/>
      <c r="W373" s="163"/>
      <c r="X373" s="163"/>
      <c r="Y373" s="163"/>
      <c r="Z373" s="163"/>
      <c r="AA373" s="163"/>
      <c r="AB373" s="163"/>
      <c r="AC373" s="163"/>
    </row>
    <row r="374" spans="1:29" x14ac:dyDescent="0.5">
      <c r="A374" s="163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3"/>
      <c r="M374" s="164"/>
      <c r="N374" s="164"/>
      <c r="O374" s="164"/>
      <c r="P374" s="164"/>
      <c r="Q374" s="164"/>
      <c r="R374" s="164"/>
      <c r="S374" s="164"/>
      <c r="T374" s="197"/>
      <c r="U374" s="163"/>
      <c r="V374" s="163"/>
      <c r="W374" s="163"/>
      <c r="X374" s="163"/>
      <c r="Y374" s="163"/>
      <c r="Z374" s="163"/>
      <c r="AA374" s="163"/>
      <c r="AB374" s="163"/>
      <c r="AC374" s="163"/>
    </row>
    <row r="375" spans="1:29" x14ac:dyDescent="0.5">
      <c r="A375" s="163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3"/>
      <c r="M375" s="164"/>
      <c r="N375" s="164"/>
      <c r="O375" s="164"/>
      <c r="P375" s="164"/>
      <c r="Q375" s="164"/>
      <c r="R375" s="164"/>
      <c r="S375" s="164"/>
      <c r="T375" s="197"/>
      <c r="U375" s="163"/>
      <c r="V375" s="163"/>
      <c r="W375" s="163"/>
      <c r="X375" s="163"/>
      <c r="Y375" s="163"/>
      <c r="Z375" s="163"/>
      <c r="AA375" s="163"/>
      <c r="AB375" s="163"/>
      <c r="AC375" s="163"/>
    </row>
    <row r="376" spans="1:29" x14ac:dyDescent="0.5">
      <c r="A376" s="163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3"/>
      <c r="M376" s="164"/>
      <c r="N376" s="164"/>
      <c r="O376" s="164"/>
      <c r="P376" s="164"/>
      <c r="Q376" s="164"/>
      <c r="R376" s="164"/>
      <c r="S376" s="164"/>
      <c r="T376" s="197"/>
      <c r="U376" s="163"/>
      <c r="V376" s="163"/>
      <c r="W376" s="163"/>
      <c r="X376" s="163"/>
      <c r="Y376" s="163"/>
      <c r="Z376" s="163"/>
      <c r="AA376" s="163"/>
      <c r="AB376" s="163"/>
      <c r="AC376" s="163"/>
    </row>
    <row r="377" spans="1:29" x14ac:dyDescent="0.5">
      <c r="A377" s="163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3"/>
      <c r="M377" s="164"/>
      <c r="N377" s="164"/>
      <c r="O377" s="164"/>
      <c r="P377" s="164"/>
      <c r="Q377" s="164"/>
      <c r="R377" s="164"/>
      <c r="S377" s="164"/>
      <c r="T377" s="197"/>
      <c r="U377" s="163"/>
      <c r="V377" s="163"/>
      <c r="W377" s="163"/>
      <c r="X377" s="163"/>
      <c r="Y377" s="163"/>
      <c r="Z377" s="163"/>
      <c r="AA377" s="163"/>
      <c r="AB377" s="163"/>
      <c r="AC377" s="163"/>
    </row>
    <row r="378" spans="1:29" x14ac:dyDescent="0.5">
      <c r="A378" s="163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3"/>
      <c r="M378" s="164"/>
      <c r="N378" s="164"/>
      <c r="O378" s="164"/>
      <c r="P378" s="164"/>
      <c r="Q378" s="164"/>
      <c r="R378" s="164"/>
      <c r="S378" s="164"/>
      <c r="T378" s="197"/>
      <c r="U378" s="163"/>
      <c r="V378" s="163"/>
      <c r="W378" s="163"/>
      <c r="X378" s="163"/>
      <c r="Y378" s="163"/>
      <c r="Z378" s="163"/>
      <c r="AA378" s="163"/>
      <c r="AB378" s="163"/>
      <c r="AC378" s="163"/>
    </row>
    <row r="379" spans="1:29" x14ac:dyDescent="0.5">
      <c r="A379" s="163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3"/>
      <c r="M379" s="164"/>
      <c r="N379" s="164"/>
      <c r="O379" s="164"/>
      <c r="P379" s="164"/>
      <c r="Q379" s="164"/>
      <c r="R379" s="164"/>
      <c r="S379" s="164"/>
      <c r="T379" s="197"/>
      <c r="U379" s="163"/>
      <c r="V379" s="163"/>
      <c r="W379" s="163"/>
      <c r="X379" s="163"/>
      <c r="Y379" s="163"/>
      <c r="Z379" s="163"/>
      <c r="AA379" s="163"/>
      <c r="AB379" s="163"/>
      <c r="AC379" s="163"/>
    </row>
    <row r="380" spans="1:29" x14ac:dyDescent="0.5">
      <c r="A380" s="163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3"/>
      <c r="M380" s="164"/>
      <c r="N380" s="164"/>
      <c r="O380" s="164"/>
      <c r="P380" s="164"/>
      <c r="Q380" s="164"/>
      <c r="R380" s="164"/>
      <c r="S380" s="164"/>
      <c r="T380" s="197"/>
      <c r="U380" s="163"/>
      <c r="V380" s="163"/>
      <c r="W380" s="163"/>
      <c r="X380" s="163"/>
      <c r="Y380" s="163"/>
      <c r="Z380" s="163"/>
      <c r="AA380" s="163"/>
      <c r="AB380" s="163"/>
      <c r="AC380" s="163"/>
    </row>
    <row r="381" spans="1:29" x14ac:dyDescent="0.5">
      <c r="A381" s="163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3"/>
      <c r="M381" s="164"/>
      <c r="N381" s="164"/>
      <c r="O381" s="164"/>
      <c r="P381" s="164"/>
      <c r="Q381" s="164"/>
      <c r="R381" s="164"/>
      <c r="S381" s="164"/>
      <c r="T381" s="197"/>
      <c r="U381" s="163"/>
      <c r="V381" s="163"/>
      <c r="W381" s="163"/>
      <c r="X381" s="163"/>
      <c r="Y381" s="163"/>
      <c r="Z381" s="163"/>
      <c r="AA381" s="163"/>
      <c r="AB381" s="163"/>
      <c r="AC381" s="163"/>
    </row>
    <row r="382" spans="1:29" x14ac:dyDescent="0.5">
      <c r="A382" s="163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3"/>
      <c r="M382" s="164"/>
      <c r="N382" s="164"/>
      <c r="O382" s="164"/>
      <c r="P382" s="164"/>
      <c r="Q382" s="164"/>
      <c r="R382" s="164"/>
      <c r="S382" s="164"/>
      <c r="T382" s="197"/>
      <c r="U382" s="163"/>
      <c r="V382" s="163"/>
      <c r="W382" s="163"/>
      <c r="X382" s="163"/>
      <c r="Y382" s="163"/>
      <c r="Z382" s="163"/>
      <c r="AA382" s="163"/>
      <c r="AB382" s="163"/>
      <c r="AC382" s="163"/>
    </row>
    <row r="383" spans="1:29" x14ac:dyDescent="0.5">
      <c r="A383" s="163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3"/>
      <c r="M383" s="164"/>
      <c r="N383" s="164"/>
      <c r="O383" s="164"/>
      <c r="P383" s="164"/>
      <c r="Q383" s="164"/>
      <c r="R383" s="164"/>
      <c r="S383" s="164"/>
      <c r="T383" s="197"/>
      <c r="U383" s="163"/>
      <c r="V383" s="163"/>
      <c r="W383" s="163"/>
      <c r="X383" s="163"/>
      <c r="Y383" s="163"/>
      <c r="Z383" s="163"/>
      <c r="AA383" s="163"/>
      <c r="AB383" s="163"/>
      <c r="AC383" s="163"/>
    </row>
    <row r="384" spans="1:29" x14ac:dyDescent="0.5">
      <c r="A384" s="163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3"/>
      <c r="M384" s="164"/>
      <c r="N384" s="164"/>
      <c r="O384" s="164"/>
      <c r="P384" s="164"/>
      <c r="Q384" s="164"/>
      <c r="R384" s="164"/>
      <c r="S384" s="164"/>
      <c r="T384" s="197"/>
      <c r="U384" s="163"/>
      <c r="V384" s="163"/>
      <c r="W384" s="163"/>
      <c r="X384" s="163"/>
      <c r="Y384" s="163"/>
      <c r="Z384" s="163"/>
      <c r="AA384" s="163"/>
      <c r="AB384" s="163"/>
      <c r="AC384" s="163"/>
    </row>
    <row r="385" spans="1:29" x14ac:dyDescent="0.5">
      <c r="A385" s="163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3"/>
      <c r="M385" s="164"/>
      <c r="N385" s="164"/>
      <c r="O385" s="164"/>
      <c r="P385" s="164"/>
      <c r="Q385" s="164"/>
      <c r="R385" s="164"/>
      <c r="S385" s="164"/>
      <c r="T385" s="197"/>
      <c r="U385" s="163"/>
      <c r="V385" s="163"/>
      <c r="W385" s="163"/>
      <c r="X385" s="163"/>
      <c r="Y385" s="163"/>
      <c r="Z385" s="163"/>
      <c r="AA385" s="163"/>
      <c r="AB385" s="163"/>
      <c r="AC385" s="163"/>
    </row>
    <row r="386" spans="1:29" x14ac:dyDescent="0.5">
      <c r="A386" s="163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3"/>
      <c r="M386" s="164"/>
      <c r="N386" s="164"/>
      <c r="O386" s="164"/>
      <c r="P386" s="164"/>
      <c r="Q386" s="164"/>
      <c r="R386" s="164"/>
      <c r="S386" s="164"/>
      <c r="T386" s="197"/>
      <c r="U386" s="163"/>
      <c r="V386" s="163"/>
      <c r="W386" s="163"/>
      <c r="X386" s="163"/>
      <c r="Y386" s="163"/>
      <c r="Z386" s="163"/>
      <c r="AA386" s="163"/>
      <c r="AB386" s="163"/>
      <c r="AC386" s="163"/>
    </row>
    <row r="387" spans="1:29" x14ac:dyDescent="0.5">
      <c r="A387" s="163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3"/>
      <c r="M387" s="164"/>
      <c r="N387" s="164"/>
      <c r="O387" s="164"/>
      <c r="P387" s="164"/>
      <c r="Q387" s="164"/>
      <c r="R387" s="164"/>
      <c r="S387" s="164"/>
      <c r="T387" s="197"/>
      <c r="U387" s="163"/>
      <c r="V387" s="163"/>
      <c r="W387" s="163"/>
      <c r="X387" s="163"/>
      <c r="Y387" s="163"/>
      <c r="Z387" s="163"/>
      <c r="AA387" s="163"/>
      <c r="AB387" s="163"/>
      <c r="AC387" s="163"/>
    </row>
    <row r="388" spans="1:29" x14ac:dyDescent="0.5">
      <c r="A388" s="163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3"/>
      <c r="M388" s="164"/>
      <c r="N388" s="164"/>
      <c r="O388" s="164"/>
      <c r="P388" s="164"/>
      <c r="Q388" s="164"/>
      <c r="R388" s="164"/>
      <c r="S388" s="164"/>
      <c r="T388" s="197"/>
      <c r="U388" s="163"/>
      <c r="V388" s="163"/>
      <c r="W388" s="163"/>
      <c r="X388" s="163"/>
      <c r="Y388" s="163"/>
      <c r="Z388" s="163"/>
      <c r="AA388" s="163"/>
      <c r="AB388" s="163"/>
      <c r="AC388" s="163"/>
    </row>
    <row r="389" spans="1:29" x14ac:dyDescent="0.5">
      <c r="A389" s="163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3"/>
      <c r="M389" s="164"/>
      <c r="N389" s="164"/>
      <c r="O389" s="164"/>
      <c r="P389" s="164"/>
      <c r="Q389" s="164"/>
      <c r="R389" s="164"/>
      <c r="S389" s="164"/>
      <c r="T389" s="197"/>
      <c r="U389" s="163"/>
      <c r="V389" s="163"/>
      <c r="W389" s="163"/>
      <c r="X389" s="163"/>
      <c r="Y389" s="163"/>
      <c r="Z389" s="163"/>
      <c r="AA389" s="163"/>
      <c r="AB389" s="163"/>
      <c r="AC389" s="163"/>
    </row>
    <row r="390" spans="1:29" x14ac:dyDescent="0.5">
      <c r="A390" s="163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3"/>
      <c r="M390" s="164"/>
      <c r="N390" s="164"/>
      <c r="O390" s="164"/>
      <c r="P390" s="164"/>
      <c r="Q390" s="164"/>
      <c r="R390" s="164"/>
      <c r="S390" s="164"/>
      <c r="T390" s="197"/>
      <c r="U390" s="163"/>
      <c r="V390" s="163"/>
      <c r="W390" s="163"/>
      <c r="X390" s="163"/>
      <c r="Y390" s="163"/>
      <c r="Z390" s="163"/>
      <c r="AA390" s="163"/>
      <c r="AB390" s="163"/>
      <c r="AC390" s="163"/>
    </row>
    <row r="391" spans="1:29" x14ac:dyDescent="0.5">
      <c r="A391" s="163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3"/>
      <c r="M391" s="164"/>
      <c r="N391" s="164"/>
      <c r="O391" s="164"/>
      <c r="P391" s="164"/>
      <c r="Q391" s="164"/>
      <c r="R391" s="164"/>
      <c r="S391" s="164"/>
      <c r="T391" s="197"/>
      <c r="U391" s="163"/>
      <c r="V391" s="163"/>
      <c r="W391" s="163"/>
      <c r="X391" s="163"/>
      <c r="Y391" s="163"/>
      <c r="Z391" s="163"/>
      <c r="AA391" s="163"/>
      <c r="AB391" s="163"/>
      <c r="AC391" s="163"/>
    </row>
    <row r="392" spans="1:29" x14ac:dyDescent="0.5">
      <c r="A392" s="163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3"/>
      <c r="M392" s="164"/>
      <c r="N392" s="164"/>
      <c r="O392" s="164"/>
      <c r="P392" s="164"/>
      <c r="Q392" s="164"/>
      <c r="R392" s="164"/>
      <c r="S392" s="164"/>
      <c r="T392" s="197"/>
      <c r="U392" s="163"/>
      <c r="V392" s="163"/>
      <c r="W392" s="163"/>
      <c r="X392" s="163"/>
      <c r="Y392" s="163"/>
      <c r="Z392" s="163"/>
      <c r="AA392" s="163"/>
      <c r="AB392" s="163"/>
      <c r="AC392" s="163"/>
    </row>
    <row r="393" spans="1:29" x14ac:dyDescent="0.5">
      <c r="A393" s="163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3"/>
      <c r="M393" s="164"/>
      <c r="N393" s="164"/>
      <c r="O393" s="164"/>
      <c r="P393" s="164"/>
      <c r="Q393" s="164"/>
      <c r="R393" s="164"/>
      <c r="S393" s="164"/>
      <c r="T393" s="197"/>
      <c r="U393" s="163"/>
      <c r="V393" s="163"/>
      <c r="W393" s="163"/>
      <c r="X393" s="163"/>
      <c r="Y393" s="163"/>
      <c r="Z393" s="163"/>
      <c r="AA393" s="163"/>
      <c r="AB393" s="163"/>
      <c r="AC393" s="163"/>
    </row>
    <row r="394" spans="1:29" x14ac:dyDescent="0.5">
      <c r="A394" s="163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3"/>
      <c r="M394" s="164"/>
      <c r="N394" s="164"/>
      <c r="O394" s="164"/>
      <c r="P394" s="164"/>
      <c r="Q394" s="164"/>
      <c r="R394" s="164"/>
      <c r="S394" s="164"/>
      <c r="T394" s="197"/>
      <c r="U394" s="163"/>
      <c r="V394" s="163"/>
      <c r="W394" s="163"/>
      <c r="X394" s="163"/>
      <c r="Y394" s="163"/>
      <c r="Z394" s="163"/>
      <c r="AA394" s="163"/>
      <c r="AB394" s="163"/>
      <c r="AC394" s="163"/>
    </row>
    <row r="395" spans="1:29" x14ac:dyDescent="0.5">
      <c r="A395" s="163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3"/>
      <c r="M395" s="164"/>
      <c r="N395" s="164"/>
      <c r="O395" s="164"/>
      <c r="P395" s="164"/>
      <c r="Q395" s="164"/>
      <c r="R395" s="164"/>
      <c r="S395" s="164"/>
      <c r="T395" s="197"/>
      <c r="U395" s="163"/>
      <c r="V395" s="163"/>
      <c r="W395" s="163"/>
      <c r="X395" s="163"/>
      <c r="Y395" s="163"/>
      <c r="Z395" s="163"/>
      <c r="AA395" s="163"/>
      <c r="AB395" s="163"/>
      <c r="AC395" s="163"/>
    </row>
    <row r="396" spans="1:29" x14ac:dyDescent="0.5">
      <c r="A396" s="163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3"/>
      <c r="M396" s="164"/>
      <c r="N396" s="164"/>
      <c r="O396" s="164"/>
      <c r="P396" s="164"/>
      <c r="Q396" s="164"/>
      <c r="R396" s="164"/>
      <c r="S396" s="164"/>
      <c r="T396" s="197"/>
      <c r="U396" s="163"/>
      <c r="V396" s="163"/>
      <c r="W396" s="163"/>
      <c r="X396" s="163"/>
      <c r="Y396" s="163"/>
      <c r="Z396" s="163"/>
      <c r="AA396" s="163"/>
      <c r="AB396" s="163"/>
      <c r="AC396" s="163"/>
    </row>
    <row r="397" spans="1:29" x14ac:dyDescent="0.5">
      <c r="A397" s="163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3"/>
      <c r="M397" s="164"/>
      <c r="N397" s="164"/>
      <c r="O397" s="164"/>
      <c r="P397" s="164"/>
      <c r="Q397" s="164"/>
      <c r="R397" s="164"/>
      <c r="S397" s="164"/>
      <c r="T397" s="197"/>
      <c r="U397" s="163"/>
      <c r="V397" s="163"/>
      <c r="W397" s="163"/>
      <c r="X397" s="163"/>
      <c r="Y397" s="163"/>
      <c r="Z397" s="163"/>
      <c r="AA397" s="163"/>
      <c r="AB397" s="163"/>
      <c r="AC397" s="163"/>
    </row>
    <row r="398" spans="1:29" x14ac:dyDescent="0.5">
      <c r="A398" s="163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3"/>
      <c r="M398" s="164"/>
      <c r="N398" s="164"/>
      <c r="O398" s="164"/>
      <c r="P398" s="164"/>
      <c r="Q398" s="164"/>
      <c r="R398" s="164"/>
      <c r="S398" s="164"/>
      <c r="T398" s="197"/>
      <c r="U398" s="163"/>
      <c r="V398" s="163"/>
      <c r="W398" s="163"/>
      <c r="X398" s="163"/>
      <c r="Y398" s="163"/>
      <c r="Z398" s="163"/>
      <c r="AA398" s="163"/>
      <c r="AB398" s="163"/>
      <c r="AC398" s="163"/>
    </row>
    <row r="399" spans="1:29" x14ac:dyDescent="0.5">
      <c r="A399" s="163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3"/>
      <c r="M399" s="164"/>
      <c r="N399" s="164"/>
      <c r="O399" s="164"/>
      <c r="P399" s="164"/>
      <c r="Q399" s="164"/>
      <c r="R399" s="164"/>
      <c r="S399" s="164"/>
      <c r="T399" s="197"/>
      <c r="U399" s="163"/>
      <c r="V399" s="163"/>
      <c r="W399" s="163"/>
      <c r="X399" s="163"/>
      <c r="Y399" s="163"/>
      <c r="Z399" s="163"/>
      <c r="AA399" s="163"/>
      <c r="AB399" s="163"/>
      <c r="AC399" s="163"/>
    </row>
    <row r="400" spans="1:29" x14ac:dyDescent="0.5">
      <c r="A400" s="163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3"/>
      <c r="M400" s="164"/>
      <c r="N400" s="164"/>
      <c r="O400" s="164"/>
      <c r="P400" s="164"/>
      <c r="Q400" s="164"/>
      <c r="R400" s="164"/>
      <c r="S400" s="164"/>
      <c r="T400" s="197"/>
      <c r="U400" s="163"/>
      <c r="V400" s="163"/>
      <c r="W400" s="163"/>
      <c r="X400" s="163"/>
      <c r="Y400" s="163"/>
      <c r="Z400" s="163"/>
      <c r="AA400" s="163"/>
      <c r="AB400" s="163"/>
      <c r="AC400" s="163"/>
    </row>
    <row r="401" spans="1:29" x14ac:dyDescent="0.5">
      <c r="A401" s="163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3"/>
      <c r="M401" s="164"/>
      <c r="N401" s="164"/>
      <c r="O401" s="164"/>
      <c r="P401" s="164"/>
      <c r="Q401" s="164"/>
      <c r="R401" s="164"/>
      <c r="S401" s="164"/>
      <c r="T401" s="197"/>
      <c r="U401" s="163"/>
      <c r="V401" s="163"/>
      <c r="W401" s="163"/>
      <c r="X401" s="163"/>
      <c r="Y401" s="163"/>
      <c r="Z401" s="163"/>
      <c r="AA401" s="163"/>
      <c r="AB401" s="163"/>
      <c r="AC401" s="163"/>
    </row>
    <row r="402" spans="1:29" x14ac:dyDescent="0.5">
      <c r="A402" s="163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3"/>
      <c r="M402" s="164"/>
      <c r="N402" s="164"/>
      <c r="O402" s="164"/>
      <c r="P402" s="164"/>
      <c r="Q402" s="164"/>
      <c r="R402" s="164"/>
      <c r="S402" s="164"/>
      <c r="T402" s="197"/>
      <c r="U402" s="163"/>
      <c r="V402" s="163"/>
      <c r="W402" s="163"/>
      <c r="X402" s="163"/>
      <c r="Y402" s="163"/>
      <c r="Z402" s="163"/>
      <c r="AA402" s="163"/>
      <c r="AB402" s="163"/>
      <c r="AC402" s="163"/>
    </row>
    <row r="403" spans="1:29" x14ac:dyDescent="0.5">
      <c r="A403" s="163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3"/>
      <c r="M403" s="164"/>
      <c r="N403" s="164"/>
      <c r="O403" s="164"/>
      <c r="P403" s="164"/>
      <c r="Q403" s="164"/>
      <c r="R403" s="164"/>
      <c r="S403" s="164"/>
      <c r="T403" s="197"/>
      <c r="U403" s="163"/>
      <c r="V403" s="163"/>
      <c r="W403" s="163"/>
      <c r="X403" s="163"/>
      <c r="Y403" s="163"/>
      <c r="Z403" s="163"/>
      <c r="AA403" s="163"/>
      <c r="AB403" s="163"/>
      <c r="AC403" s="163"/>
    </row>
    <row r="404" spans="1:29" x14ac:dyDescent="0.5">
      <c r="A404" s="163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3"/>
      <c r="M404" s="164"/>
      <c r="N404" s="164"/>
      <c r="O404" s="164"/>
      <c r="P404" s="164"/>
      <c r="Q404" s="164"/>
      <c r="R404" s="164"/>
      <c r="S404" s="164"/>
      <c r="T404" s="197"/>
      <c r="U404" s="163"/>
      <c r="V404" s="163"/>
      <c r="W404" s="163"/>
      <c r="X404" s="163"/>
      <c r="Y404" s="163"/>
      <c r="Z404" s="163"/>
      <c r="AA404" s="163"/>
      <c r="AB404" s="163"/>
      <c r="AC404" s="163"/>
    </row>
    <row r="405" spans="1:29" x14ac:dyDescent="0.5">
      <c r="A405" s="163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3"/>
      <c r="M405" s="164"/>
      <c r="N405" s="164"/>
      <c r="O405" s="164"/>
      <c r="P405" s="164"/>
      <c r="Q405" s="164"/>
      <c r="R405" s="164"/>
      <c r="S405" s="164"/>
      <c r="T405" s="197"/>
      <c r="U405" s="163"/>
      <c r="V405" s="163"/>
      <c r="W405" s="163"/>
      <c r="X405" s="163"/>
      <c r="Y405" s="163"/>
      <c r="Z405" s="163"/>
      <c r="AA405" s="163"/>
      <c r="AB405" s="163"/>
      <c r="AC405" s="163"/>
    </row>
    <row r="406" spans="1:29" x14ac:dyDescent="0.5">
      <c r="A406" s="163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3"/>
      <c r="M406" s="164"/>
      <c r="N406" s="164"/>
      <c r="O406" s="164"/>
      <c r="P406" s="164"/>
      <c r="Q406" s="164"/>
      <c r="R406" s="164"/>
      <c r="S406" s="164"/>
      <c r="T406" s="197"/>
      <c r="U406" s="163"/>
      <c r="V406" s="163"/>
      <c r="W406" s="163"/>
      <c r="X406" s="163"/>
      <c r="Y406" s="163"/>
      <c r="Z406" s="163"/>
      <c r="AA406" s="163"/>
      <c r="AB406" s="163"/>
      <c r="AC406" s="163"/>
    </row>
    <row r="407" spans="1:29" x14ac:dyDescent="0.5">
      <c r="A407" s="163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3"/>
      <c r="M407" s="164"/>
      <c r="N407" s="164"/>
      <c r="O407" s="164"/>
      <c r="P407" s="164"/>
      <c r="Q407" s="164"/>
      <c r="R407" s="164"/>
      <c r="S407" s="164"/>
      <c r="T407" s="197"/>
      <c r="U407" s="163"/>
      <c r="V407" s="163"/>
      <c r="W407" s="163"/>
      <c r="X407" s="163"/>
      <c r="Y407" s="163"/>
      <c r="Z407" s="163"/>
      <c r="AA407" s="163"/>
      <c r="AB407" s="163"/>
      <c r="AC407" s="163"/>
    </row>
    <row r="408" spans="1:29" x14ac:dyDescent="0.5">
      <c r="A408" s="163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3"/>
      <c r="M408" s="164"/>
      <c r="N408" s="164"/>
      <c r="O408" s="164"/>
      <c r="P408" s="164"/>
      <c r="Q408" s="164"/>
      <c r="R408" s="164"/>
      <c r="S408" s="164"/>
      <c r="T408" s="197"/>
      <c r="U408" s="163"/>
      <c r="V408" s="163"/>
      <c r="W408" s="163"/>
      <c r="X408" s="163"/>
      <c r="Y408" s="163"/>
      <c r="Z408" s="163"/>
      <c r="AA408" s="163"/>
      <c r="AB408" s="163"/>
      <c r="AC408" s="163"/>
    </row>
    <row r="409" spans="1:29" x14ac:dyDescent="0.5">
      <c r="A409" s="163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3"/>
      <c r="M409" s="164"/>
      <c r="N409" s="164"/>
      <c r="O409" s="164"/>
      <c r="P409" s="164"/>
      <c r="Q409" s="164"/>
      <c r="R409" s="164"/>
      <c r="S409" s="164"/>
      <c r="T409" s="197"/>
      <c r="U409" s="163"/>
      <c r="V409" s="163"/>
      <c r="W409" s="163"/>
      <c r="X409" s="163"/>
      <c r="Y409" s="163"/>
      <c r="Z409" s="163"/>
      <c r="AA409" s="163"/>
      <c r="AB409" s="163"/>
      <c r="AC409" s="163"/>
    </row>
    <row r="410" spans="1:29" x14ac:dyDescent="0.5">
      <c r="A410" s="163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3"/>
      <c r="M410" s="164"/>
      <c r="N410" s="164"/>
      <c r="O410" s="164"/>
      <c r="P410" s="164"/>
      <c r="Q410" s="164"/>
      <c r="R410" s="164"/>
      <c r="S410" s="164"/>
      <c r="T410" s="197"/>
      <c r="U410" s="163"/>
      <c r="V410" s="163"/>
      <c r="W410" s="163"/>
      <c r="X410" s="163"/>
      <c r="Y410" s="163"/>
      <c r="Z410" s="163"/>
      <c r="AA410" s="163"/>
      <c r="AB410" s="163"/>
      <c r="AC410" s="163"/>
    </row>
    <row r="411" spans="1:29" x14ac:dyDescent="0.5">
      <c r="A411" s="163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3"/>
      <c r="M411" s="164"/>
      <c r="N411" s="164"/>
      <c r="O411" s="164"/>
      <c r="P411" s="164"/>
      <c r="Q411" s="164"/>
      <c r="R411" s="164"/>
      <c r="S411" s="164"/>
      <c r="T411" s="197"/>
      <c r="U411" s="163"/>
      <c r="V411" s="163"/>
      <c r="W411" s="163"/>
      <c r="X411" s="163"/>
      <c r="Y411" s="163"/>
      <c r="Z411" s="163"/>
      <c r="AA411" s="163"/>
      <c r="AB411" s="163"/>
      <c r="AC411" s="163"/>
    </row>
    <row r="412" spans="1:29" x14ac:dyDescent="0.5">
      <c r="A412" s="163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3"/>
      <c r="M412" s="164"/>
      <c r="N412" s="164"/>
      <c r="O412" s="164"/>
      <c r="P412" s="164"/>
      <c r="Q412" s="164"/>
      <c r="R412" s="164"/>
      <c r="S412" s="164"/>
      <c r="T412" s="197"/>
      <c r="U412" s="163"/>
      <c r="V412" s="163"/>
      <c r="W412" s="163"/>
      <c r="X412" s="163"/>
      <c r="Y412" s="163"/>
      <c r="Z412" s="163"/>
      <c r="AA412" s="163"/>
      <c r="AB412" s="163"/>
      <c r="AC412" s="163"/>
    </row>
    <row r="413" spans="1:29" x14ac:dyDescent="0.5">
      <c r="A413" s="163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3"/>
      <c r="M413" s="164"/>
      <c r="N413" s="164"/>
      <c r="O413" s="164"/>
      <c r="P413" s="164"/>
      <c r="Q413" s="164"/>
      <c r="R413" s="164"/>
      <c r="S413" s="164"/>
      <c r="T413" s="197"/>
      <c r="U413" s="163"/>
      <c r="V413" s="163"/>
      <c r="W413" s="163"/>
      <c r="X413" s="163"/>
      <c r="Y413" s="163"/>
      <c r="Z413" s="163"/>
      <c r="AA413" s="163"/>
      <c r="AB413" s="163"/>
      <c r="AC413" s="163"/>
    </row>
    <row r="414" spans="1:29" x14ac:dyDescent="0.5">
      <c r="A414" s="163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3"/>
      <c r="M414" s="164"/>
      <c r="N414" s="164"/>
      <c r="O414" s="164"/>
      <c r="P414" s="164"/>
      <c r="Q414" s="164"/>
      <c r="R414" s="164"/>
      <c r="S414" s="164"/>
      <c r="T414" s="197"/>
      <c r="U414" s="163"/>
      <c r="V414" s="163"/>
      <c r="W414" s="163"/>
      <c r="X414" s="163"/>
      <c r="Y414" s="163"/>
      <c r="Z414" s="163"/>
      <c r="AA414" s="163"/>
      <c r="AB414" s="163"/>
      <c r="AC414" s="163"/>
    </row>
    <row r="415" spans="1:29" x14ac:dyDescent="0.5">
      <c r="A415" s="163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3"/>
      <c r="M415" s="164"/>
      <c r="N415" s="164"/>
      <c r="O415" s="164"/>
      <c r="P415" s="164"/>
      <c r="Q415" s="164"/>
      <c r="R415" s="164"/>
      <c r="S415" s="164"/>
      <c r="T415" s="197"/>
      <c r="U415" s="163"/>
      <c r="V415" s="163"/>
      <c r="W415" s="163"/>
      <c r="X415" s="163"/>
      <c r="Y415" s="163"/>
      <c r="Z415" s="163"/>
      <c r="AA415" s="163"/>
      <c r="AB415" s="163"/>
      <c r="AC415" s="163"/>
    </row>
    <row r="416" spans="1:29" x14ac:dyDescent="0.5">
      <c r="A416" s="163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3"/>
      <c r="M416" s="164"/>
      <c r="N416" s="164"/>
      <c r="O416" s="164"/>
      <c r="P416" s="164"/>
      <c r="Q416" s="164"/>
      <c r="R416" s="164"/>
      <c r="S416" s="164"/>
      <c r="T416" s="197"/>
      <c r="U416" s="163"/>
      <c r="V416" s="163"/>
      <c r="W416" s="163"/>
      <c r="X416" s="163"/>
      <c r="Y416" s="163"/>
      <c r="Z416" s="163"/>
      <c r="AA416" s="163"/>
      <c r="AB416" s="163"/>
      <c r="AC416" s="163"/>
    </row>
    <row r="417" spans="1:29" x14ac:dyDescent="0.5">
      <c r="A417" s="163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3"/>
      <c r="M417" s="164"/>
      <c r="N417" s="164"/>
      <c r="O417" s="164"/>
      <c r="P417" s="164"/>
      <c r="Q417" s="164"/>
      <c r="R417" s="164"/>
      <c r="S417" s="164"/>
      <c r="T417" s="197"/>
      <c r="U417" s="163"/>
      <c r="V417" s="163"/>
      <c r="W417" s="163"/>
      <c r="X417" s="163"/>
      <c r="Y417" s="163"/>
      <c r="Z417" s="163"/>
      <c r="AA417" s="163"/>
      <c r="AB417" s="163"/>
      <c r="AC417" s="163"/>
    </row>
    <row r="418" spans="1:29" x14ac:dyDescent="0.5">
      <c r="A418" s="163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3"/>
      <c r="M418" s="164"/>
      <c r="N418" s="164"/>
      <c r="O418" s="164"/>
      <c r="P418" s="164"/>
      <c r="Q418" s="164"/>
      <c r="R418" s="164"/>
      <c r="S418" s="164"/>
      <c r="T418" s="197"/>
      <c r="U418" s="163"/>
      <c r="V418" s="163"/>
      <c r="W418" s="163"/>
      <c r="X418" s="163"/>
      <c r="Y418" s="163"/>
      <c r="Z418" s="163"/>
      <c r="AA418" s="163"/>
      <c r="AB418" s="163"/>
      <c r="AC418" s="163"/>
    </row>
    <row r="419" spans="1:29" x14ac:dyDescent="0.5">
      <c r="A419" s="163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3"/>
      <c r="M419" s="164"/>
      <c r="N419" s="164"/>
      <c r="O419" s="164"/>
      <c r="P419" s="164"/>
      <c r="Q419" s="164"/>
      <c r="R419" s="164"/>
      <c r="S419" s="164"/>
      <c r="T419" s="197"/>
      <c r="U419" s="163"/>
      <c r="V419" s="163"/>
      <c r="W419" s="163"/>
      <c r="X419" s="163"/>
      <c r="Y419" s="163"/>
      <c r="Z419" s="163"/>
      <c r="AA419" s="163"/>
      <c r="AB419" s="163"/>
      <c r="AC419" s="163"/>
    </row>
    <row r="420" spans="1:29" x14ac:dyDescent="0.5">
      <c r="A420" s="163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3"/>
      <c r="M420" s="164"/>
      <c r="N420" s="164"/>
      <c r="O420" s="164"/>
      <c r="P420" s="164"/>
      <c r="Q420" s="164"/>
      <c r="R420" s="164"/>
      <c r="S420" s="164"/>
      <c r="T420" s="197"/>
      <c r="U420" s="163"/>
      <c r="V420" s="163"/>
      <c r="W420" s="163"/>
      <c r="X420" s="163"/>
      <c r="Y420" s="163"/>
      <c r="Z420" s="163"/>
      <c r="AA420" s="163"/>
      <c r="AB420" s="163"/>
      <c r="AC420" s="163"/>
    </row>
    <row r="421" spans="1:29" x14ac:dyDescent="0.5">
      <c r="A421" s="163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3"/>
      <c r="M421" s="164"/>
      <c r="N421" s="164"/>
      <c r="O421" s="164"/>
      <c r="P421" s="164"/>
      <c r="Q421" s="164"/>
      <c r="R421" s="164"/>
      <c r="S421" s="164"/>
      <c r="T421" s="197"/>
      <c r="U421" s="163"/>
      <c r="V421" s="163"/>
      <c r="W421" s="163"/>
      <c r="X421" s="163"/>
      <c r="Y421" s="163"/>
      <c r="Z421" s="163"/>
      <c r="AA421" s="163"/>
      <c r="AB421" s="163"/>
      <c r="AC421" s="163"/>
    </row>
    <row r="422" spans="1:29" x14ac:dyDescent="0.5">
      <c r="A422" s="163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3"/>
      <c r="M422" s="164"/>
      <c r="N422" s="164"/>
      <c r="O422" s="164"/>
      <c r="P422" s="164"/>
      <c r="Q422" s="164"/>
      <c r="R422" s="164"/>
      <c r="S422" s="164"/>
      <c r="T422" s="197"/>
      <c r="U422" s="163"/>
      <c r="V422" s="163"/>
      <c r="W422" s="163"/>
      <c r="X422" s="163"/>
      <c r="Y422" s="163"/>
      <c r="Z422" s="163"/>
      <c r="AA422" s="163"/>
      <c r="AB422" s="163"/>
      <c r="AC422" s="163"/>
    </row>
    <row r="423" spans="1:29" x14ac:dyDescent="0.5">
      <c r="A423" s="163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3"/>
      <c r="M423" s="164"/>
      <c r="N423" s="164"/>
      <c r="O423" s="164"/>
      <c r="P423" s="164"/>
      <c r="Q423" s="164"/>
      <c r="R423" s="164"/>
      <c r="S423" s="164"/>
      <c r="T423" s="197"/>
      <c r="U423" s="163"/>
      <c r="V423" s="163"/>
      <c r="W423" s="163"/>
      <c r="X423" s="163"/>
      <c r="Y423" s="163"/>
      <c r="Z423" s="163"/>
      <c r="AA423" s="163"/>
      <c r="AB423" s="163"/>
      <c r="AC423" s="163"/>
    </row>
    <row r="424" spans="1:29" x14ac:dyDescent="0.5">
      <c r="A424" s="163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3"/>
      <c r="M424" s="164"/>
      <c r="N424" s="164"/>
      <c r="O424" s="164"/>
      <c r="P424" s="164"/>
      <c r="Q424" s="164"/>
      <c r="R424" s="164"/>
      <c r="S424" s="164"/>
      <c r="T424" s="197"/>
      <c r="U424" s="163"/>
      <c r="V424" s="163"/>
      <c r="W424" s="163"/>
      <c r="X424" s="163"/>
      <c r="Y424" s="163"/>
      <c r="Z424" s="163"/>
      <c r="AA424" s="163"/>
      <c r="AB424" s="163"/>
      <c r="AC424" s="163"/>
    </row>
    <row r="425" spans="1:29" x14ac:dyDescent="0.5">
      <c r="A425" s="163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3"/>
      <c r="M425" s="164"/>
      <c r="N425" s="164"/>
      <c r="O425" s="164"/>
      <c r="P425" s="164"/>
      <c r="Q425" s="164"/>
      <c r="R425" s="164"/>
      <c r="S425" s="164"/>
      <c r="T425" s="197"/>
      <c r="U425" s="163"/>
      <c r="V425" s="163"/>
      <c r="W425" s="163"/>
      <c r="X425" s="163"/>
      <c r="Y425" s="163"/>
      <c r="Z425" s="163"/>
      <c r="AA425" s="163"/>
      <c r="AB425" s="163"/>
      <c r="AC425" s="163"/>
    </row>
    <row r="426" spans="1:29" x14ac:dyDescent="0.5">
      <c r="A426" s="163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3"/>
      <c r="M426" s="164"/>
      <c r="N426" s="164"/>
      <c r="O426" s="164"/>
      <c r="P426" s="164"/>
      <c r="Q426" s="164"/>
      <c r="R426" s="164"/>
      <c r="S426" s="164"/>
      <c r="T426" s="197"/>
      <c r="U426" s="163"/>
      <c r="V426" s="163"/>
      <c r="W426" s="163"/>
      <c r="X426" s="163"/>
      <c r="Y426" s="163"/>
      <c r="Z426" s="163"/>
      <c r="AA426" s="163"/>
      <c r="AB426" s="163"/>
      <c r="AC426" s="163"/>
    </row>
    <row r="427" spans="1:29" x14ac:dyDescent="0.5">
      <c r="A427" s="163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3"/>
      <c r="M427" s="164"/>
      <c r="N427" s="164"/>
      <c r="O427" s="164"/>
      <c r="P427" s="164"/>
      <c r="Q427" s="164"/>
      <c r="R427" s="164"/>
      <c r="S427" s="164"/>
      <c r="T427" s="197"/>
      <c r="U427" s="163"/>
      <c r="V427" s="163"/>
      <c r="W427" s="163"/>
      <c r="X427" s="163"/>
      <c r="Y427" s="163"/>
      <c r="Z427" s="163"/>
      <c r="AA427" s="163"/>
      <c r="AB427" s="163"/>
      <c r="AC427" s="163"/>
    </row>
    <row r="428" spans="1:29" x14ac:dyDescent="0.5">
      <c r="A428" s="163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3"/>
      <c r="M428" s="164"/>
      <c r="N428" s="164"/>
      <c r="O428" s="164"/>
      <c r="P428" s="164"/>
      <c r="Q428" s="164"/>
      <c r="R428" s="164"/>
      <c r="S428" s="164"/>
      <c r="T428" s="197"/>
      <c r="U428" s="163"/>
      <c r="V428" s="163"/>
      <c r="W428" s="163"/>
      <c r="X428" s="163"/>
      <c r="Y428" s="163"/>
      <c r="Z428" s="163"/>
      <c r="AA428" s="163"/>
      <c r="AB428" s="163"/>
      <c r="AC428" s="163"/>
    </row>
    <row r="429" spans="1:29" x14ac:dyDescent="0.5">
      <c r="A429" s="163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3"/>
      <c r="M429" s="164"/>
      <c r="N429" s="164"/>
      <c r="O429" s="164"/>
      <c r="P429" s="164"/>
      <c r="Q429" s="164"/>
      <c r="R429" s="164"/>
      <c r="S429" s="164"/>
      <c r="T429" s="197"/>
      <c r="U429" s="163"/>
      <c r="V429" s="163"/>
      <c r="W429" s="163"/>
      <c r="X429" s="163"/>
      <c r="Y429" s="163"/>
      <c r="Z429" s="163"/>
      <c r="AA429" s="163"/>
      <c r="AB429" s="163"/>
      <c r="AC429" s="163"/>
    </row>
    <row r="430" spans="1:29" x14ac:dyDescent="0.5">
      <c r="A430" s="163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3"/>
      <c r="M430" s="164"/>
      <c r="N430" s="164"/>
      <c r="O430" s="164"/>
      <c r="P430" s="164"/>
      <c r="Q430" s="164"/>
      <c r="R430" s="164"/>
      <c r="S430" s="164"/>
      <c r="T430" s="197"/>
      <c r="U430" s="163"/>
      <c r="V430" s="163"/>
      <c r="W430" s="163"/>
      <c r="X430" s="163"/>
      <c r="Y430" s="163"/>
      <c r="Z430" s="163"/>
      <c r="AA430" s="163"/>
      <c r="AB430" s="163"/>
      <c r="AC430" s="163"/>
    </row>
    <row r="431" spans="1:29" x14ac:dyDescent="0.5">
      <c r="A431" s="163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3"/>
      <c r="M431" s="164"/>
      <c r="N431" s="164"/>
      <c r="O431" s="164"/>
      <c r="P431" s="164"/>
      <c r="Q431" s="164"/>
      <c r="R431" s="164"/>
      <c r="S431" s="164"/>
      <c r="T431" s="197"/>
      <c r="U431" s="163"/>
      <c r="V431" s="163"/>
      <c r="W431" s="163"/>
      <c r="X431" s="163"/>
      <c r="Y431" s="163"/>
      <c r="Z431" s="163"/>
      <c r="AA431" s="163"/>
      <c r="AB431" s="163"/>
      <c r="AC431" s="163"/>
    </row>
    <row r="432" spans="1:29" x14ac:dyDescent="0.5">
      <c r="A432" s="163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3"/>
      <c r="M432" s="164"/>
      <c r="N432" s="164"/>
      <c r="O432" s="164"/>
      <c r="P432" s="164"/>
      <c r="Q432" s="164"/>
      <c r="R432" s="164"/>
      <c r="S432" s="164"/>
      <c r="T432" s="197"/>
      <c r="U432" s="163"/>
      <c r="V432" s="163"/>
      <c r="W432" s="163"/>
      <c r="X432" s="163"/>
      <c r="Y432" s="163"/>
      <c r="Z432" s="163"/>
      <c r="AA432" s="163"/>
      <c r="AB432" s="163"/>
      <c r="AC432" s="163"/>
    </row>
    <row r="433" spans="1:29" x14ac:dyDescent="0.5">
      <c r="A433" s="163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3"/>
      <c r="M433" s="164"/>
      <c r="N433" s="164"/>
      <c r="O433" s="164"/>
      <c r="P433" s="164"/>
      <c r="Q433" s="164"/>
      <c r="R433" s="164"/>
      <c r="S433" s="164"/>
      <c r="T433" s="197"/>
      <c r="U433" s="163"/>
      <c r="V433" s="163"/>
      <c r="W433" s="163"/>
      <c r="X433" s="163"/>
      <c r="Y433" s="163"/>
      <c r="Z433" s="163"/>
      <c r="AA433" s="163"/>
      <c r="AB433" s="163"/>
      <c r="AC433" s="163"/>
    </row>
    <row r="434" spans="1:29" x14ac:dyDescent="0.5">
      <c r="A434" s="163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3"/>
      <c r="M434" s="164"/>
      <c r="N434" s="164"/>
      <c r="O434" s="164"/>
      <c r="P434" s="164"/>
      <c r="Q434" s="164"/>
      <c r="R434" s="164"/>
      <c r="S434" s="164"/>
      <c r="T434" s="197"/>
      <c r="U434" s="163"/>
      <c r="V434" s="163"/>
      <c r="W434" s="163"/>
      <c r="X434" s="163"/>
      <c r="Y434" s="163"/>
      <c r="Z434" s="163"/>
      <c r="AA434" s="163"/>
      <c r="AB434" s="163"/>
      <c r="AC434" s="163"/>
    </row>
    <row r="435" spans="1:29" x14ac:dyDescent="0.5">
      <c r="A435" s="163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3"/>
      <c r="M435" s="164"/>
      <c r="N435" s="164"/>
      <c r="O435" s="164"/>
      <c r="P435" s="164"/>
      <c r="Q435" s="164"/>
      <c r="R435" s="164"/>
      <c r="S435" s="164"/>
      <c r="T435" s="197"/>
      <c r="U435" s="163"/>
      <c r="V435" s="163"/>
      <c r="W435" s="163"/>
      <c r="X435" s="163"/>
      <c r="Y435" s="163"/>
      <c r="Z435" s="163"/>
      <c r="AA435" s="163"/>
      <c r="AB435" s="163"/>
      <c r="AC435" s="163"/>
    </row>
    <row r="436" spans="1:29" x14ac:dyDescent="0.5">
      <c r="A436" s="163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3"/>
      <c r="M436" s="164"/>
      <c r="N436" s="164"/>
      <c r="O436" s="164"/>
      <c r="P436" s="164"/>
      <c r="Q436" s="164"/>
      <c r="R436" s="164"/>
      <c r="S436" s="164"/>
      <c r="T436" s="197"/>
      <c r="U436" s="163"/>
      <c r="V436" s="163"/>
      <c r="W436" s="163"/>
      <c r="X436" s="163"/>
      <c r="Y436" s="163"/>
      <c r="Z436" s="163"/>
      <c r="AA436" s="163"/>
      <c r="AB436" s="163"/>
      <c r="AC436" s="163"/>
    </row>
    <row r="437" spans="1:29" x14ac:dyDescent="0.5">
      <c r="A437" s="163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3"/>
      <c r="M437" s="164"/>
      <c r="N437" s="164"/>
      <c r="O437" s="164"/>
      <c r="P437" s="164"/>
      <c r="Q437" s="164"/>
      <c r="R437" s="164"/>
      <c r="S437" s="164"/>
      <c r="T437" s="197"/>
      <c r="U437" s="163"/>
      <c r="V437" s="163"/>
      <c r="W437" s="163"/>
      <c r="X437" s="163"/>
      <c r="Y437" s="163"/>
      <c r="Z437" s="163"/>
      <c r="AA437" s="163"/>
      <c r="AB437" s="163"/>
      <c r="AC437" s="163"/>
    </row>
    <row r="438" spans="1:29" x14ac:dyDescent="0.5">
      <c r="A438" s="163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3"/>
      <c r="M438" s="164"/>
      <c r="N438" s="164"/>
      <c r="O438" s="164"/>
      <c r="P438" s="164"/>
      <c r="Q438" s="164"/>
      <c r="R438" s="164"/>
      <c r="S438" s="164"/>
      <c r="T438" s="197"/>
      <c r="U438" s="163"/>
      <c r="V438" s="163"/>
      <c r="W438" s="163"/>
      <c r="X438" s="163"/>
      <c r="Y438" s="163"/>
      <c r="Z438" s="163"/>
      <c r="AA438" s="163"/>
      <c r="AB438" s="163"/>
      <c r="AC438" s="163"/>
    </row>
    <row r="439" spans="1:29" x14ac:dyDescent="0.5">
      <c r="A439" s="163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3"/>
      <c r="M439" s="164"/>
      <c r="N439" s="164"/>
      <c r="O439" s="164"/>
      <c r="P439" s="164"/>
      <c r="Q439" s="164"/>
      <c r="R439" s="164"/>
      <c r="S439" s="164"/>
      <c r="T439" s="197"/>
      <c r="U439" s="163"/>
      <c r="V439" s="163"/>
      <c r="W439" s="163"/>
      <c r="X439" s="163"/>
      <c r="Y439" s="163"/>
      <c r="Z439" s="163"/>
      <c r="AA439" s="163"/>
      <c r="AB439" s="163"/>
      <c r="AC439" s="163"/>
    </row>
    <row r="440" spans="1:29" x14ac:dyDescent="0.5">
      <c r="A440" s="163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3"/>
      <c r="M440" s="164"/>
      <c r="N440" s="164"/>
      <c r="O440" s="164"/>
      <c r="P440" s="164"/>
      <c r="Q440" s="164"/>
      <c r="R440" s="164"/>
      <c r="S440" s="164"/>
      <c r="T440" s="197"/>
      <c r="U440" s="163"/>
      <c r="V440" s="163"/>
      <c r="W440" s="163"/>
      <c r="X440" s="163"/>
      <c r="Y440" s="163"/>
      <c r="Z440" s="163"/>
      <c r="AA440" s="163"/>
      <c r="AB440" s="163"/>
      <c r="AC440" s="163"/>
    </row>
    <row r="441" spans="1:29" x14ac:dyDescent="0.5">
      <c r="A441" s="163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3"/>
      <c r="M441" s="164"/>
      <c r="N441" s="164"/>
      <c r="O441" s="164"/>
      <c r="P441" s="164"/>
      <c r="Q441" s="164"/>
      <c r="R441" s="164"/>
      <c r="S441" s="164"/>
      <c r="T441" s="197"/>
      <c r="U441" s="163"/>
      <c r="V441" s="163"/>
      <c r="W441" s="163"/>
      <c r="X441" s="163"/>
      <c r="Y441" s="163"/>
      <c r="Z441" s="163"/>
      <c r="AA441" s="163"/>
      <c r="AB441" s="163"/>
      <c r="AC441" s="163"/>
    </row>
    <row r="442" spans="1:29" x14ac:dyDescent="0.5">
      <c r="A442" s="163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3"/>
      <c r="M442" s="164"/>
      <c r="N442" s="164"/>
      <c r="O442" s="164"/>
      <c r="P442" s="164"/>
      <c r="Q442" s="164"/>
      <c r="R442" s="164"/>
      <c r="S442" s="164"/>
      <c r="T442" s="197"/>
      <c r="U442" s="163"/>
      <c r="V442" s="163"/>
      <c r="W442" s="163"/>
      <c r="X442" s="163"/>
      <c r="Y442" s="163"/>
      <c r="Z442" s="163"/>
      <c r="AA442" s="163"/>
      <c r="AB442" s="163"/>
      <c r="AC442" s="163"/>
    </row>
    <row r="443" spans="1:29" x14ac:dyDescent="0.5">
      <c r="A443" s="163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3"/>
      <c r="M443" s="164"/>
      <c r="N443" s="164"/>
      <c r="O443" s="164"/>
      <c r="P443" s="164"/>
      <c r="Q443" s="164"/>
      <c r="R443" s="164"/>
      <c r="S443" s="164"/>
      <c r="T443" s="197"/>
      <c r="U443" s="163"/>
      <c r="V443" s="163"/>
      <c r="W443" s="163"/>
      <c r="X443" s="163"/>
      <c r="Y443" s="163"/>
      <c r="Z443" s="163"/>
      <c r="AA443" s="163"/>
      <c r="AB443" s="163"/>
      <c r="AC443" s="163"/>
    </row>
    <row r="444" spans="1:29" x14ac:dyDescent="0.5">
      <c r="A444" s="163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3"/>
      <c r="M444" s="164"/>
      <c r="N444" s="164"/>
      <c r="O444" s="164"/>
      <c r="P444" s="164"/>
      <c r="Q444" s="164"/>
      <c r="R444" s="164"/>
      <c r="S444" s="164"/>
      <c r="T444" s="197"/>
      <c r="U444" s="163"/>
      <c r="V444" s="163"/>
      <c r="W444" s="163"/>
      <c r="X444" s="163"/>
      <c r="Y444" s="163"/>
      <c r="Z444" s="163"/>
      <c r="AA444" s="163"/>
      <c r="AB444" s="163"/>
      <c r="AC444" s="163"/>
    </row>
    <row r="445" spans="1:29" x14ac:dyDescent="0.5">
      <c r="A445" s="163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3"/>
      <c r="M445" s="164"/>
      <c r="N445" s="164"/>
      <c r="O445" s="164"/>
      <c r="P445" s="164"/>
      <c r="Q445" s="164"/>
      <c r="R445" s="164"/>
      <c r="S445" s="164"/>
      <c r="T445" s="197"/>
      <c r="U445" s="163"/>
      <c r="V445" s="163"/>
      <c r="W445" s="163"/>
      <c r="X445" s="163"/>
      <c r="Y445" s="163"/>
      <c r="Z445" s="163"/>
      <c r="AA445" s="163"/>
      <c r="AB445" s="163"/>
      <c r="AC445" s="163"/>
    </row>
    <row r="446" spans="1:29" x14ac:dyDescent="0.5">
      <c r="A446" s="163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3"/>
      <c r="M446" s="164"/>
      <c r="N446" s="164"/>
      <c r="O446" s="164"/>
      <c r="P446" s="164"/>
      <c r="Q446" s="164"/>
      <c r="R446" s="164"/>
      <c r="S446" s="164"/>
      <c r="T446" s="197"/>
      <c r="U446" s="163"/>
      <c r="V446" s="163"/>
      <c r="W446" s="163"/>
      <c r="X446" s="163"/>
      <c r="Y446" s="163"/>
      <c r="Z446" s="163"/>
      <c r="AA446" s="163"/>
      <c r="AB446" s="163"/>
      <c r="AC446" s="163"/>
    </row>
    <row r="447" spans="1:29" x14ac:dyDescent="0.5">
      <c r="A447" s="163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3"/>
      <c r="M447" s="164"/>
      <c r="N447" s="164"/>
      <c r="O447" s="164"/>
      <c r="P447" s="164"/>
      <c r="Q447" s="164"/>
      <c r="R447" s="164"/>
      <c r="S447" s="164"/>
      <c r="T447" s="197"/>
      <c r="U447" s="163"/>
      <c r="V447" s="163"/>
      <c r="W447" s="163"/>
      <c r="X447" s="163"/>
      <c r="Y447" s="163"/>
      <c r="Z447" s="163"/>
      <c r="AA447" s="163"/>
      <c r="AB447" s="163"/>
      <c r="AC447" s="163"/>
    </row>
    <row r="448" spans="1:29" x14ac:dyDescent="0.5">
      <c r="A448" s="163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3"/>
      <c r="M448" s="164"/>
      <c r="N448" s="164"/>
      <c r="O448" s="164"/>
      <c r="P448" s="164"/>
      <c r="Q448" s="164"/>
      <c r="R448" s="164"/>
      <c r="S448" s="164"/>
      <c r="T448" s="197"/>
      <c r="U448" s="163"/>
      <c r="V448" s="163"/>
      <c r="W448" s="163"/>
      <c r="X448" s="163"/>
      <c r="Y448" s="163"/>
      <c r="Z448" s="163"/>
      <c r="AA448" s="163"/>
      <c r="AB448" s="163"/>
      <c r="AC448" s="163"/>
    </row>
    <row r="449" spans="1:29" x14ac:dyDescent="0.5">
      <c r="A449" s="163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3"/>
      <c r="M449" s="164"/>
      <c r="N449" s="164"/>
      <c r="O449" s="164"/>
      <c r="P449" s="164"/>
      <c r="Q449" s="164"/>
      <c r="R449" s="164"/>
      <c r="S449" s="164"/>
      <c r="T449" s="197"/>
      <c r="U449" s="163"/>
      <c r="V449" s="163"/>
      <c r="W449" s="163"/>
      <c r="X449" s="163"/>
      <c r="Y449" s="163"/>
      <c r="Z449" s="163"/>
      <c r="AA449" s="163"/>
      <c r="AB449" s="163"/>
      <c r="AC449" s="163"/>
    </row>
    <row r="450" spans="1:29" x14ac:dyDescent="0.5">
      <c r="A450" s="163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3"/>
      <c r="M450" s="164"/>
      <c r="N450" s="164"/>
      <c r="O450" s="164"/>
      <c r="P450" s="164"/>
      <c r="Q450" s="164"/>
      <c r="R450" s="164"/>
      <c r="S450" s="164"/>
      <c r="T450" s="197"/>
      <c r="U450" s="163"/>
      <c r="V450" s="163"/>
      <c r="W450" s="163"/>
      <c r="X450" s="163"/>
      <c r="Y450" s="163"/>
      <c r="Z450" s="163"/>
      <c r="AA450" s="163"/>
      <c r="AB450" s="163"/>
      <c r="AC450" s="163"/>
    </row>
    <row r="451" spans="1:29" x14ac:dyDescent="0.5">
      <c r="A451" s="163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3"/>
      <c r="M451" s="164"/>
      <c r="N451" s="164"/>
      <c r="O451" s="164"/>
      <c r="P451" s="164"/>
      <c r="Q451" s="164"/>
      <c r="R451" s="164"/>
      <c r="S451" s="164"/>
      <c r="T451" s="197"/>
      <c r="U451" s="163"/>
      <c r="V451" s="163"/>
      <c r="W451" s="163"/>
      <c r="X451" s="163"/>
      <c r="Y451" s="163"/>
      <c r="Z451" s="163"/>
      <c r="AA451" s="163"/>
      <c r="AB451" s="163"/>
      <c r="AC451" s="163"/>
    </row>
    <row r="452" spans="1:29" x14ac:dyDescent="0.5">
      <c r="A452" s="163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3"/>
      <c r="M452" s="164"/>
      <c r="N452" s="164"/>
      <c r="O452" s="164"/>
      <c r="P452" s="164"/>
      <c r="Q452" s="164"/>
      <c r="R452" s="164"/>
      <c r="S452" s="164"/>
      <c r="T452" s="197"/>
      <c r="U452" s="163"/>
      <c r="V452" s="163"/>
      <c r="W452" s="163"/>
      <c r="X452" s="163"/>
      <c r="Y452" s="163"/>
      <c r="Z452" s="163"/>
      <c r="AA452" s="163"/>
      <c r="AB452" s="163"/>
      <c r="AC452" s="163"/>
    </row>
    <row r="453" spans="1:29" x14ac:dyDescent="0.5">
      <c r="A453" s="163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3"/>
      <c r="M453" s="164"/>
      <c r="N453" s="164"/>
      <c r="O453" s="164"/>
      <c r="P453" s="164"/>
      <c r="Q453" s="164"/>
      <c r="R453" s="164"/>
      <c r="S453" s="164"/>
      <c r="T453" s="197"/>
      <c r="U453" s="163"/>
      <c r="V453" s="163"/>
      <c r="W453" s="163"/>
      <c r="X453" s="163"/>
      <c r="Y453" s="163"/>
      <c r="Z453" s="163"/>
      <c r="AA453" s="163"/>
      <c r="AB453" s="163"/>
      <c r="AC453" s="163"/>
    </row>
    <row r="454" spans="1:29" x14ac:dyDescent="0.5">
      <c r="A454" s="163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3"/>
      <c r="M454" s="164"/>
      <c r="N454" s="164"/>
      <c r="O454" s="164"/>
      <c r="P454" s="164"/>
      <c r="Q454" s="164"/>
      <c r="R454" s="164"/>
      <c r="S454" s="164"/>
      <c r="T454" s="197"/>
      <c r="U454" s="163"/>
      <c r="V454" s="163"/>
      <c r="W454" s="163"/>
      <c r="X454" s="163"/>
      <c r="Y454" s="163"/>
      <c r="Z454" s="163"/>
      <c r="AA454" s="163"/>
      <c r="AB454" s="163"/>
      <c r="AC454" s="163"/>
    </row>
    <row r="455" spans="1:29" x14ac:dyDescent="0.5">
      <c r="A455" s="163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3"/>
      <c r="M455" s="164"/>
      <c r="N455" s="164"/>
      <c r="O455" s="164"/>
      <c r="P455" s="164"/>
      <c r="Q455" s="164"/>
      <c r="R455" s="164"/>
      <c r="S455" s="164"/>
      <c r="T455" s="197"/>
      <c r="U455" s="163"/>
      <c r="V455" s="163"/>
      <c r="W455" s="163"/>
      <c r="X455" s="163"/>
      <c r="Y455" s="163"/>
      <c r="Z455" s="163"/>
      <c r="AA455" s="163"/>
      <c r="AB455" s="163"/>
      <c r="AC455" s="163"/>
    </row>
    <row r="456" spans="1:29" x14ac:dyDescent="0.5">
      <c r="A456" s="163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3"/>
      <c r="M456" s="164"/>
      <c r="N456" s="164"/>
      <c r="O456" s="164"/>
      <c r="P456" s="164"/>
      <c r="Q456" s="164"/>
      <c r="R456" s="164"/>
      <c r="S456" s="164"/>
      <c r="T456" s="197"/>
      <c r="U456" s="163"/>
      <c r="V456" s="163"/>
      <c r="W456" s="163"/>
      <c r="X456" s="163"/>
      <c r="Y456" s="163"/>
      <c r="Z456" s="163"/>
      <c r="AA456" s="163"/>
      <c r="AB456" s="163"/>
      <c r="AC456" s="163"/>
    </row>
    <row r="457" spans="1:29" x14ac:dyDescent="0.5">
      <c r="A457" s="163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3"/>
      <c r="M457" s="164"/>
      <c r="N457" s="164"/>
      <c r="O457" s="164"/>
      <c r="P457" s="164"/>
      <c r="Q457" s="164"/>
      <c r="R457" s="164"/>
      <c r="S457" s="164"/>
      <c r="T457" s="197"/>
      <c r="U457" s="163"/>
      <c r="V457" s="163"/>
      <c r="W457" s="163"/>
      <c r="X457" s="163"/>
      <c r="Y457" s="163"/>
      <c r="Z457" s="163"/>
      <c r="AA457" s="163"/>
      <c r="AB457" s="163"/>
      <c r="AC457" s="163"/>
    </row>
    <row r="458" spans="1:29" x14ac:dyDescent="0.5">
      <c r="A458" s="163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3"/>
      <c r="M458" s="164"/>
      <c r="N458" s="164"/>
      <c r="O458" s="164"/>
      <c r="P458" s="164"/>
      <c r="Q458" s="164"/>
      <c r="R458" s="164"/>
      <c r="S458" s="164"/>
      <c r="T458" s="197"/>
      <c r="U458" s="163"/>
      <c r="V458" s="163"/>
      <c r="W458" s="163"/>
      <c r="X458" s="163"/>
      <c r="Y458" s="163"/>
      <c r="Z458" s="163"/>
      <c r="AA458" s="163"/>
      <c r="AB458" s="163"/>
      <c r="AC458" s="163"/>
    </row>
    <row r="459" spans="1:29" x14ac:dyDescent="0.5">
      <c r="A459" s="163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3"/>
      <c r="M459" s="164"/>
      <c r="N459" s="164"/>
      <c r="O459" s="164"/>
      <c r="P459" s="164"/>
      <c r="Q459" s="164"/>
      <c r="R459" s="164"/>
      <c r="S459" s="164"/>
      <c r="T459" s="197"/>
      <c r="U459" s="163"/>
      <c r="V459" s="163"/>
      <c r="W459" s="163"/>
      <c r="X459" s="163"/>
      <c r="Y459" s="163"/>
      <c r="Z459" s="163"/>
      <c r="AA459" s="163"/>
      <c r="AB459" s="163"/>
      <c r="AC459" s="163"/>
    </row>
    <row r="460" spans="1:29" x14ac:dyDescent="0.5">
      <c r="A460" s="163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3"/>
      <c r="M460" s="164"/>
      <c r="N460" s="164"/>
      <c r="O460" s="164"/>
      <c r="P460" s="164"/>
      <c r="Q460" s="164"/>
      <c r="R460" s="164"/>
      <c r="S460" s="164"/>
      <c r="T460" s="197"/>
      <c r="U460" s="163"/>
      <c r="V460" s="163"/>
      <c r="W460" s="163"/>
      <c r="X460" s="163"/>
      <c r="Y460" s="163"/>
      <c r="Z460" s="163"/>
      <c r="AA460" s="163"/>
      <c r="AB460" s="163"/>
      <c r="AC460" s="163"/>
    </row>
    <row r="461" spans="1:29" x14ac:dyDescent="0.5">
      <c r="A461" s="163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3"/>
      <c r="M461" s="164"/>
      <c r="N461" s="164"/>
      <c r="O461" s="164"/>
      <c r="P461" s="164"/>
      <c r="Q461" s="164"/>
      <c r="R461" s="164"/>
      <c r="S461" s="164"/>
      <c r="T461" s="197"/>
      <c r="U461" s="163"/>
      <c r="V461" s="163"/>
      <c r="W461" s="163"/>
      <c r="X461" s="163"/>
      <c r="Y461" s="163"/>
      <c r="Z461" s="163"/>
      <c r="AA461" s="163"/>
      <c r="AB461" s="163"/>
      <c r="AC461" s="163"/>
    </row>
    <row r="462" spans="1:29" x14ac:dyDescent="0.5">
      <c r="A462" s="163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3"/>
      <c r="M462" s="164"/>
      <c r="N462" s="164"/>
      <c r="O462" s="164"/>
      <c r="P462" s="164"/>
      <c r="Q462" s="164"/>
      <c r="R462" s="164"/>
      <c r="S462" s="164"/>
      <c r="T462" s="197"/>
      <c r="U462" s="163"/>
      <c r="V462" s="163"/>
      <c r="W462" s="163"/>
      <c r="X462" s="163"/>
      <c r="Y462" s="163"/>
      <c r="Z462" s="163"/>
      <c r="AA462" s="163"/>
      <c r="AB462" s="163"/>
      <c r="AC462" s="163"/>
    </row>
    <row r="463" spans="1:29" x14ac:dyDescent="0.5">
      <c r="A463" s="163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3"/>
      <c r="M463" s="164"/>
      <c r="N463" s="164"/>
      <c r="O463" s="164"/>
      <c r="P463" s="164"/>
      <c r="Q463" s="164"/>
      <c r="R463" s="164"/>
      <c r="S463" s="164"/>
      <c r="T463" s="197"/>
      <c r="U463" s="163"/>
      <c r="V463" s="163"/>
      <c r="W463" s="163"/>
      <c r="X463" s="163"/>
      <c r="Y463" s="163"/>
      <c r="Z463" s="163"/>
      <c r="AA463" s="163"/>
      <c r="AB463" s="163"/>
      <c r="AC463" s="163"/>
    </row>
    <row r="464" spans="1:29" x14ac:dyDescent="0.5">
      <c r="A464" s="163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3"/>
      <c r="M464" s="164"/>
      <c r="N464" s="164"/>
      <c r="O464" s="164"/>
      <c r="P464" s="164"/>
      <c r="Q464" s="164"/>
      <c r="R464" s="164"/>
      <c r="S464" s="164"/>
      <c r="T464" s="197"/>
      <c r="U464" s="163"/>
      <c r="V464" s="163"/>
      <c r="W464" s="163"/>
      <c r="X464" s="163"/>
      <c r="Y464" s="163"/>
      <c r="Z464" s="163"/>
      <c r="AA464" s="163"/>
      <c r="AB464" s="163"/>
      <c r="AC464" s="163"/>
    </row>
    <row r="465" spans="1:29" x14ac:dyDescent="0.5">
      <c r="A465" s="163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3"/>
      <c r="M465" s="164"/>
      <c r="N465" s="164"/>
      <c r="O465" s="164"/>
      <c r="P465" s="164"/>
      <c r="Q465" s="164"/>
      <c r="R465" s="164"/>
      <c r="S465" s="164"/>
      <c r="T465" s="197"/>
      <c r="U465" s="163"/>
      <c r="V465" s="163"/>
      <c r="W465" s="163"/>
      <c r="X465" s="163"/>
      <c r="Y465" s="163"/>
      <c r="Z465" s="163"/>
      <c r="AA465" s="163"/>
      <c r="AB465" s="163"/>
      <c r="AC465" s="163"/>
    </row>
    <row r="466" spans="1:29" x14ac:dyDescent="0.5">
      <c r="A466" s="163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3"/>
      <c r="M466" s="164"/>
      <c r="N466" s="164"/>
      <c r="O466" s="164"/>
      <c r="P466" s="164"/>
      <c r="Q466" s="164"/>
      <c r="R466" s="164"/>
      <c r="S466" s="164"/>
      <c r="T466" s="197"/>
      <c r="U466" s="163"/>
      <c r="V466" s="163"/>
      <c r="W466" s="163"/>
      <c r="X466" s="163"/>
      <c r="Y466" s="163"/>
      <c r="Z466" s="163"/>
      <c r="AA466" s="163"/>
      <c r="AB466" s="163"/>
      <c r="AC466" s="163"/>
    </row>
    <row r="467" spans="1:29" x14ac:dyDescent="0.5">
      <c r="A467" s="163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3"/>
      <c r="M467" s="164"/>
      <c r="N467" s="164"/>
      <c r="O467" s="164"/>
      <c r="P467" s="164"/>
      <c r="Q467" s="164"/>
      <c r="R467" s="164"/>
      <c r="S467" s="164"/>
      <c r="T467" s="197"/>
      <c r="U467" s="163"/>
      <c r="V467" s="163"/>
      <c r="W467" s="163"/>
      <c r="X467" s="163"/>
      <c r="Y467" s="163"/>
      <c r="Z467" s="163"/>
      <c r="AA467" s="163"/>
      <c r="AB467" s="163"/>
      <c r="AC467" s="163"/>
    </row>
    <row r="468" spans="1:29" x14ac:dyDescent="0.5">
      <c r="A468" s="163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3"/>
      <c r="M468" s="164"/>
      <c r="N468" s="164"/>
      <c r="O468" s="164"/>
      <c r="P468" s="164"/>
      <c r="Q468" s="164"/>
      <c r="R468" s="164"/>
      <c r="S468" s="164"/>
      <c r="T468" s="197"/>
      <c r="U468" s="163"/>
      <c r="V468" s="163"/>
      <c r="W468" s="163"/>
      <c r="X468" s="163"/>
      <c r="Y468" s="163"/>
      <c r="Z468" s="163"/>
      <c r="AA468" s="163"/>
      <c r="AB468" s="163"/>
      <c r="AC468" s="163"/>
    </row>
    <row r="469" spans="1:29" x14ac:dyDescent="0.5">
      <c r="A469" s="163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3"/>
      <c r="M469" s="164"/>
      <c r="N469" s="164"/>
      <c r="O469" s="164"/>
      <c r="P469" s="164"/>
      <c r="Q469" s="164"/>
      <c r="R469" s="164"/>
      <c r="S469" s="164"/>
      <c r="T469" s="197"/>
      <c r="U469" s="163"/>
      <c r="V469" s="163"/>
      <c r="W469" s="163"/>
      <c r="X469" s="163"/>
      <c r="Y469" s="163"/>
      <c r="Z469" s="163"/>
      <c r="AA469" s="163"/>
      <c r="AB469" s="163"/>
      <c r="AC469" s="163"/>
    </row>
    <row r="470" spans="1:29" x14ac:dyDescent="0.5">
      <c r="A470" s="163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3"/>
      <c r="M470" s="164"/>
      <c r="N470" s="164"/>
      <c r="O470" s="164"/>
      <c r="P470" s="164"/>
      <c r="Q470" s="164"/>
      <c r="R470" s="164"/>
      <c r="S470" s="164"/>
      <c r="T470" s="197"/>
      <c r="U470" s="163"/>
      <c r="V470" s="163"/>
      <c r="W470" s="163"/>
      <c r="X470" s="163"/>
      <c r="Y470" s="163"/>
      <c r="Z470" s="163"/>
      <c r="AA470" s="163"/>
      <c r="AB470" s="163"/>
      <c r="AC470" s="163"/>
    </row>
    <row r="471" spans="1:29" x14ac:dyDescent="0.5">
      <c r="A471" s="163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3"/>
      <c r="M471" s="164"/>
      <c r="N471" s="164"/>
      <c r="O471" s="164"/>
      <c r="P471" s="164"/>
      <c r="Q471" s="164"/>
      <c r="R471" s="164"/>
      <c r="S471" s="164"/>
      <c r="T471" s="197"/>
      <c r="U471" s="163"/>
      <c r="V471" s="163"/>
      <c r="W471" s="163"/>
      <c r="X471" s="163"/>
      <c r="Y471" s="163"/>
      <c r="Z471" s="163"/>
      <c r="AA471" s="163"/>
      <c r="AB471" s="163"/>
      <c r="AC471" s="163"/>
    </row>
    <row r="472" spans="1:29" x14ac:dyDescent="0.5">
      <c r="A472" s="163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3"/>
      <c r="M472" s="164"/>
      <c r="N472" s="164"/>
      <c r="O472" s="164"/>
      <c r="P472" s="164"/>
      <c r="Q472" s="164"/>
      <c r="R472" s="164"/>
      <c r="S472" s="164"/>
      <c r="T472" s="197"/>
      <c r="U472" s="163"/>
      <c r="V472" s="163"/>
      <c r="W472" s="163"/>
      <c r="X472" s="163"/>
      <c r="Y472" s="163"/>
      <c r="Z472" s="163"/>
      <c r="AA472" s="163"/>
      <c r="AB472" s="163"/>
      <c r="AC472" s="163"/>
    </row>
    <row r="473" spans="1:29" x14ac:dyDescent="0.5">
      <c r="A473" s="163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3"/>
      <c r="M473" s="164"/>
      <c r="N473" s="164"/>
      <c r="O473" s="164"/>
      <c r="P473" s="164"/>
      <c r="Q473" s="164"/>
      <c r="R473" s="164"/>
      <c r="S473" s="164"/>
      <c r="T473" s="197"/>
      <c r="U473" s="163"/>
      <c r="V473" s="163"/>
      <c r="W473" s="163"/>
      <c r="X473" s="163"/>
      <c r="Y473" s="163"/>
      <c r="Z473" s="163"/>
      <c r="AA473" s="163"/>
      <c r="AB473" s="163"/>
      <c r="AC473" s="163"/>
    </row>
    <row r="474" spans="1:29" x14ac:dyDescent="0.5">
      <c r="A474" s="163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3"/>
      <c r="M474" s="164"/>
      <c r="N474" s="164"/>
      <c r="O474" s="164"/>
      <c r="P474" s="164"/>
      <c r="Q474" s="164"/>
      <c r="R474" s="164"/>
      <c r="S474" s="164"/>
      <c r="T474" s="197"/>
      <c r="U474" s="163"/>
      <c r="V474" s="163"/>
      <c r="W474" s="163"/>
      <c r="X474" s="163"/>
      <c r="Y474" s="163"/>
      <c r="Z474" s="163"/>
      <c r="AA474" s="163"/>
      <c r="AB474" s="163"/>
      <c r="AC474" s="163"/>
    </row>
    <row r="475" spans="1:29" x14ac:dyDescent="0.5">
      <c r="A475" s="163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3"/>
      <c r="M475" s="164"/>
      <c r="N475" s="164"/>
      <c r="O475" s="164"/>
      <c r="P475" s="164"/>
      <c r="Q475" s="164"/>
      <c r="R475" s="164"/>
      <c r="S475" s="164"/>
      <c r="T475" s="197"/>
      <c r="U475" s="163"/>
      <c r="V475" s="163"/>
      <c r="W475" s="163"/>
      <c r="X475" s="163"/>
      <c r="Y475" s="163"/>
      <c r="Z475" s="163"/>
      <c r="AA475" s="163"/>
      <c r="AB475" s="163"/>
      <c r="AC475" s="163"/>
    </row>
    <row r="476" spans="1:29" x14ac:dyDescent="0.5">
      <c r="A476" s="163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3"/>
      <c r="M476" s="164"/>
      <c r="N476" s="164"/>
      <c r="O476" s="164"/>
      <c r="P476" s="164"/>
      <c r="Q476" s="164"/>
      <c r="R476" s="164"/>
      <c r="S476" s="164"/>
      <c r="T476" s="197"/>
      <c r="U476" s="163"/>
      <c r="V476" s="163"/>
      <c r="W476" s="163"/>
      <c r="X476" s="163"/>
      <c r="Y476" s="163"/>
      <c r="Z476" s="163"/>
      <c r="AA476" s="163"/>
      <c r="AB476" s="163"/>
      <c r="AC476" s="163"/>
    </row>
    <row r="477" spans="1:29" x14ac:dyDescent="0.5">
      <c r="A477" s="163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3"/>
      <c r="M477" s="164"/>
      <c r="N477" s="164"/>
      <c r="O477" s="164"/>
      <c r="P477" s="164"/>
      <c r="Q477" s="164"/>
      <c r="R477" s="164"/>
      <c r="S477" s="164"/>
      <c r="T477" s="197"/>
      <c r="U477" s="163"/>
      <c r="V477" s="163"/>
      <c r="W477" s="163"/>
      <c r="X477" s="163"/>
      <c r="Y477" s="163"/>
      <c r="Z477" s="163"/>
      <c r="AA477" s="163"/>
      <c r="AB477" s="163"/>
      <c r="AC477" s="163"/>
    </row>
    <row r="478" spans="1:29" x14ac:dyDescent="0.5">
      <c r="A478" s="163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3"/>
      <c r="M478" s="164"/>
      <c r="N478" s="164"/>
      <c r="O478" s="164"/>
      <c r="P478" s="164"/>
      <c r="Q478" s="164"/>
      <c r="R478" s="164"/>
      <c r="S478" s="164"/>
      <c r="T478" s="197"/>
      <c r="U478" s="163"/>
      <c r="V478" s="163"/>
      <c r="W478" s="163"/>
      <c r="X478" s="163"/>
      <c r="Y478" s="163"/>
      <c r="Z478" s="163"/>
      <c r="AA478" s="163"/>
      <c r="AB478" s="163"/>
      <c r="AC478" s="163"/>
    </row>
    <row r="479" spans="1:29" x14ac:dyDescent="0.5">
      <c r="A479" s="163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3"/>
      <c r="M479" s="164"/>
      <c r="N479" s="164"/>
      <c r="O479" s="164"/>
      <c r="P479" s="164"/>
      <c r="Q479" s="164"/>
      <c r="R479" s="164"/>
      <c r="S479" s="164"/>
      <c r="T479" s="197"/>
      <c r="U479" s="163"/>
      <c r="V479" s="163"/>
      <c r="W479" s="163"/>
      <c r="X479" s="163"/>
      <c r="Y479" s="163"/>
      <c r="Z479" s="163"/>
      <c r="AA479" s="163"/>
      <c r="AB479" s="163"/>
      <c r="AC479" s="163"/>
    </row>
    <row r="480" spans="1:29" x14ac:dyDescent="0.5">
      <c r="A480" s="163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3"/>
      <c r="M480" s="164"/>
      <c r="N480" s="164"/>
      <c r="O480" s="164"/>
      <c r="P480" s="164"/>
      <c r="Q480" s="164"/>
      <c r="R480" s="164"/>
      <c r="S480" s="164"/>
      <c r="T480" s="197"/>
      <c r="U480" s="163"/>
      <c r="V480" s="163"/>
      <c r="W480" s="163"/>
      <c r="X480" s="163"/>
      <c r="Y480" s="163"/>
      <c r="Z480" s="163"/>
      <c r="AA480" s="163"/>
      <c r="AB480" s="163"/>
      <c r="AC480" s="163"/>
    </row>
    <row r="481" spans="1:29" x14ac:dyDescent="0.5">
      <c r="A481" s="163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3"/>
      <c r="M481" s="164"/>
      <c r="N481" s="164"/>
      <c r="O481" s="164"/>
      <c r="P481" s="164"/>
      <c r="Q481" s="164"/>
      <c r="R481" s="164"/>
      <c r="S481" s="164"/>
      <c r="T481" s="197"/>
      <c r="U481" s="163"/>
      <c r="V481" s="163"/>
      <c r="W481" s="163"/>
      <c r="X481" s="163"/>
      <c r="Y481" s="163"/>
      <c r="Z481" s="163"/>
      <c r="AA481" s="163"/>
      <c r="AB481" s="163"/>
      <c r="AC481" s="163"/>
    </row>
    <row r="482" spans="1:29" x14ac:dyDescent="0.5">
      <c r="A482" s="163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3"/>
      <c r="M482" s="164"/>
      <c r="N482" s="164"/>
      <c r="O482" s="164"/>
      <c r="P482" s="164"/>
      <c r="Q482" s="164"/>
      <c r="R482" s="164"/>
      <c r="S482" s="164"/>
      <c r="T482" s="197"/>
      <c r="U482" s="163"/>
      <c r="V482" s="163"/>
      <c r="W482" s="163"/>
      <c r="X482" s="163"/>
      <c r="Y482" s="163"/>
      <c r="Z482" s="163"/>
      <c r="AA482" s="163"/>
      <c r="AB482" s="163"/>
      <c r="AC482" s="163"/>
    </row>
    <row r="483" spans="1:29" x14ac:dyDescent="0.5">
      <c r="A483" s="163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3"/>
      <c r="M483" s="164"/>
      <c r="N483" s="164"/>
      <c r="O483" s="164"/>
      <c r="P483" s="164"/>
      <c r="Q483" s="164"/>
      <c r="R483" s="164"/>
      <c r="S483" s="164"/>
      <c r="T483" s="197"/>
      <c r="U483" s="163"/>
      <c r="V483" s="163"/>
      <c r="W483" s="163"/>
      <c r="X483" s="163"/>
      <c r="Y483" s="163"/>
      <c r="Z483" s="163"/>
      <c r="AA483" s="163"/>
      <c r="AB483" s="163"/>
      <c r="AC483" s="163"/>
    </row>
    <row r="484" spans="1:29" x14ac:dyDescent="0.5">
      <c r="A484" s="163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3"/>
      <c r="M484" s="164"/>
      <c r="N484" s="164"/>
      <c r="O484" s="164"/>
      <c r="P484" s="164"/>
      <c r="Q484" s="164"/>
      <c r="R484" s="164"/>
      <c r="S484" s="164"/>
      <c r="T484" s="197"/>
      <c r="U484" s="163"/>
      <c r="V484" s="163"/>
      <c r="W484" s="163"/>
      <c r="X484" s="163"/>
      <c r="Y484" s="163"/>
      <c r="Z484" s="163"/>
      <c r="AA484" s="163"/>
      <c r="AB484" s="163"/>
      <c r="AC484" s="163"/>
    </row>
    <row r="485" spans="1:29" x14ac:dyDescent="0.5">
      <c r="A485" s="163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3"/>
      <c r="M485" s="164"/>
      <c r="N485" s="164"/>
      <c r="O485" s="164"/>
      <c r="P485" s="164"/>
      <c r="Q485" s="164"/>
      <c r="R485" s="164"/>
      <c r="S485" s="164"/>
      <c r="T485" s="197"/>
      <c r="U485" s="163"/>
      <c r="V485" s="163"/>
      <c r="W485" s="163"/>
      <c r="X485" s="163"/>
      <c r="Y485" s="163"/>
      <c r="Z485" s="163"/>
      <c r="AA485" s="163"/>
      <c r="AB485" s="163"/>
      <c r="AC485" s="163"/>
    </row>
    <row r="486" spans="1:29" x14ac:dyDescent="0.5">
      <c r="A486" s="163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3"/>
      <c r="M486" s="164"/>
      <c r="N486" s="164"/>
      <c r="O486" s="164"/>
      <c r="P486" s="164"/>
      <c r="Q486" s="164"/>
      <c r="R486" s="164"/>
      <c r="S486" s="164"/>
      <c r="T486" s="197"/>
      <c r="U486" s="163"/>
      <c r="V486" s="163"/>
      <c r="W486" s="163"/>
      <c r="X486" s="163"/>
      <c r="Y486" s="163"/>
      <c r="Z486" s="163"/>
      <c r="AA486" s="163"/>
      <c r="AB486" s="163"/>
      <c r="AC486" s="163"/>
    </row>
    <row r="487" spans="1:29" x14ac:dyDescent="0.5">
      <c r="A487" s="163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3"/>
      <c r="M487" s="164"/>
      <c r="N487" s="164"/>
      <c r="O487" s="164"/>
      <c r="P487" s="164"/>
      <c r="Q487" s="164"/>
      <c r="R487" s="164"/>
      <c r="S487" s="164"/>
      <c r="T487" s="197"/>
      <c r="U487" s="163"/>
      <c r="V487" s="163"/>
      <c r="W487" s="163"/>
      <c r="X487" s="163"/>
      <c r="Y487" s="163"/>
      <c r="Z487" s="163"/>
      <c r="AA487" s="163"/>
      <c r="AB487" s="163"/>
      <c r="AC487" s="163"/>
    </row>
    <row r="488" spans="1:29" x14ac:dyDescent="0.5">
      <c r="A488" s="163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3"/>
      <c r="M488" s="164"/>
      <c r="N488" s="164"/>
      <c r="O488" s="164"/>
      <c r="P488" s="164"/>
      <c r="Q488" s="164"/>
      <c r="R488" s="164"/>
      <c r="S488" s="164"/>
      <c r="T488" s="197"/>
      <c r="U488" s="163"/>
      <c r="V488" s="163"/>
      <c r="W488" s="163"/>
      <c r="X488" s="163"/>
      <c r="Y488" s="163"/>
      <c r="Z488" s="163"/>
      <c r="AA488" s="163"/>
      <c r="AB488" s="163"/>
      <c r="AC488" s="163"/>
    </row>
    <row r="489" spans="1:29" x14ac:dyDescent="0.5">
      <c r="A489" s="163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3"/>
      <c r="M489" s="164"/>
      <c r="N489" s="164"/>
      <c r="O489" s="164"/>
      <c r="P489" s="164"/>
      <c r="Q489" s="164"/>
      <c r="R489" s="164"/>
      <c r="S489" s="164"/>
      <c r="T489" s="197"/>
      <c r="U489" s="163"/>
      <c r="V489" s="163"/>
      <c r="W489" s="163"/>
      <c r="X489" s="163"/>
      <c r="Y489" s="163"/>
      <c r="Z489" s="163"/>
      <c r="AA489" s="163"/>
      <c r="AB489" s="163"/>
      <c r="AC489" s="163"/>
    </row>
    <row r="490" spans="1:29" x14ac:dyDescent="0.5">
      <c r="A490" s="163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3"/>
      <c r="M490" s="164"/>
      <c r="N490" s="164"/>
      <c r="O490" s="164"/>
      <c r="P490" s="164"/>
      <c r="Q490" s="164"/>
      <c r="R490" s="164"/>
      <c r="S490" s="164"/>
      <c r="T490" s="197"/>
      <c r="U490" s="163"/>
      <c r="V490" s="163"/>
      <c r="W490" s="163"/>
      <c r="X490" s="163"/>
      <c r="Y490" s="163"/>
      <c r="Z490" s="163"/>
      <c r="AA490" s="163"/>
      <c r="AB490" s="163"/>
      <c r="AC490" s="163"/>
    </row>
    <row r="491" spans="1:29" x14ac:dyDescent="0.5">
      <c r="A491" s="163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3"/>
      <c r="M491" s="164"/>
      <c r="N491" s="164"/>
      <c r="O491" s="164"/>
      <c r="P491" s="164"/>
      <c r="Q491" s="164"/>
      <c r="R491" s="164"/>
      <c r="S491" s="164"/>
      <c r="T491" s="197"/>
      <c r="U491" s="163"/>
      <c r="V491" s="163"/>
      <c r="W491" s="163"/>
      <c r="X491" s="163"/>
      <c r="Y491" s="163"/>
      <c r="Z491" s="163"/>
      <c r="AA491" s="163"/>
      <c r="AB491" s="163"/>
      <c r="AC491" s="163"/>
    </row>
    <row r="492" spans="1:29" x14ac:dyDescent="0.5">
      <c r="A492" s="163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3"/>
      <c r="M492" s="164"/>
      <c r="N492" s="164"/>
      <c r="O492" s="164"/>
      <c r="P492" s="164"/>
      <c r="Q492" s="164"/>
      <c r="R492" s="164"/>
      <c r="S492" s="164"/>
      <c r="T492" s="197"/>
      <c r="U492" s="163"/>
      <c r="V492" s="163"/>
      <c r="W492" s="163"/>
      <c r="X492" s="163"/>
      <c r="Y492" s="163"/>
      <c r="Z492" s="163"/>
      <c r="AA492" s="163"/>
      <c r="AB492" s="163"/>
      <c r="AC492" s="163"/>
    </row>
    <row r="493" spans="1:29" x14ac:dyDescent="0.5">
      <c r="A493" s="163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3"/>
      <c r="M493" s="164"/>
      <c r="N493" s="164"/>
      <c r="O493" s="164"/>
      <c r="P493" s="164"/>
      <c r="Q493" s="164"/>
      <c r="R493" s="164"/>
      <c r="S493" s="164"/>
      <c r="T493" s="197"/>
      <c r="U493" s="163"/>
      <c r="V493" s="163"/>
      <c r="W493" s="163"/>
      <c r="X493" s="163"/>
      <c r="Y493" s="163"/>
      <c r="Z493" s="163"/>
      <c r="AA493" s="163"/>
      <c r="AB493" s="163"/>
      <c r="AC493" s="163"/>
    </row>
    <row r="494" spans="1:29" x14ac:dyDescent="0.5">
      <c r="A494" s="163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3"/>
      <c r="M494" s="164"/>
      <c r="N494" s="164"/>
      <c r="O494" s="164"/>
      <c r="P494" s="164"/>
      <c r="Q494" s="164"/>
      <c r="R494" s="164"/>
      <c r="S494" s="164"/>
      <c r="T494" s="197"/>
      <c r="U494" s="163"/>
      <c r="V494" s="163"/>
      <c r="W494" s="163"/>
      <c r="X494" s="163"/>
      <c r="Y494" s="163"/>
      <c r="Z494" s="163"/>
      <c r="AA494" s="163"/>
      <c r="AB494" s="163"/>
      <c r="AC494" s="163"/>
    </row>
    <row r="495" spans="1:29" x14ac:dyDescent="0.5">
      <c r="A495" s="163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3"/>
      <c r="M495" s="164"/>
      <c r="N495" s="164"/>
      <c r="O495" s="164"/>
      <c r="P495" s="164"/>
      <c r="Q495" s="164"/>
      <c r="R495" s="164"/>
      <c r="S495" s="164"/>
      <c r="T495" s="197"/>
      <c r="U495" s="163"/>
      <c r="V495" s="163"/>
      <c r="W495" s="163"/>
      <c r="X495" s="163"/>
      <c r="Y495" s="163"/>
      <c r="Z495" s="163"/>
      <c r="AA495" s="163"/>
      <c r="AB495" s="163"/>
      <c r="AC495" s="163"/>
    </row>
    <row r="496" spans="1:29" x14ac:dyDescent="0.5">
      <c r="A496" s="163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3"/>
      <c r="M496" s="164"/>
      <c r="N496" s="164"/>
      <c r="O496" s="164"/>
      <c r="P496" s="164"/>
      <c r="Q496" s="164"/>
      <c r="R496" s="164"/>
      <c r="S496" s="164"/>
      <c r="T496" s="197"/>
      <c r="U496" s="163"/>
      <c r="V496" s="163"/>
      <c r="W496" s="163"/>
      <c r="X496" s="163"/>
      <c r="Y496" s="163"/>
      <c r="Z496" s="163"/>
      <c r="AA496" s="163"/>
      <c r="AB496" s="163"/>
      <c r="AC496" s="163"/>
    </row>
    <row r="497" spans="1:29" x14ac:dyDescent="0.5">
      <c r="A497" s="163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3"/>
      <c r="M497" s="164"/>
      <c r="N497" s="164"/>
      <c r="O497" s="164"/>
      <c r="P497" s="164"/>
      <c r="Q497" s="164"/>
      <c r="R497" s="164"/>
      <c r="S497" s="164"/>
      <c r="T497" s="197"/>
      <c r="U497" s="163"/>
      <c r="V497" s="163"/>
      <c r="W497" s="163"/>
      <c r="X497" s="163"/>
      <c r="Y497" s="163"/>
      <c r="Z497" s="163"/>
      <c r="AA497" s="163"/>
      <c r="AB497" s="163"/>
      <c r="AC497" s="163"/>
    </row>
    <row r="498" spans="1:29" x14ac:dyDescent="0.5">
      <c r="A498" s="163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3"/>
      <c r="M498" s="164"/>
      <c r="N498" s="164"/>
      <c r="O498" s="164"/>
      <c r="P498" s="164"/>
      <c r="Q498" s="164"/>
      <c r="R498" s="164"/>
      <c r="S498" s="164"/>
      <c r="T498" s="197"/>
      <c r="U498" s="163"/>
      <c r="V498" s="163"/>
      <c r="W498" s="163"/>
      <c r="X498" s="163"/>
      <c r="Y498" s="163"/>
      <c r="Z498" s="163"/>
      <c r="AA498" s="163"/>
      <c r="AB498" s="163"/>
      <c r="AC498" s="163"/>
    </row>
    <row r="499" spans="1:29" x14ac:dyDescent="0.5">
      <c r="A499" s="163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3"/>
      <c r="M499" s="164"/>
      <c r="N499" s="164"/>
      <c r="O499" s="164"/>
      <c r="P499" s="164"/>
      <c r="Q499" s="164"/>
      <c r="R499" s="164"/>
      <c r="S499" s="164"/>
      <c r="T499" s="197"/>
      <c r="U499" s="163"/>
      <c r="V499" s="163"/>
      <c r="W499" s="163"/>
      <c r="X499" s="163"/>
      <c r="Y499" s="163"/>
      <c r="Z499" s="163"/>
      <c r="AA499" s="163"/>
      <c r="AB499" s="163"/>
      <c r="AC499" s="163"/>
    </row>
    <row r="500" spans="1:29" x14ac:dyDescent="0.5">
      <c r="A500" s="163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3"/>
      <c r="M500" s="164"/>
      <c r="N500" s="164"/>
      <c r="O500" s="164"/>
      <c r="P500" s="164"/>
      <c r="Q500" s="164"/>
      <c r="R500" s="164"/>
      <c r="S500" s="164"/>
      <c r="T500" s="197"/>
      <c r="U500" s="163"/>
      <c r="V500" s="163"/>
      <c r="W500" s="163"/>
      <c r="X500" s="163"/>
      <c r="Y500" s="163"/>
      <c r="Z500" s="163"/>
      <c r="AA500" s="163"/>
      <c r="AB500" s="163"/>
      <c r="AC500" s="163"/>
    </row>
    <row r="501" spans="1:29" x14ac:dyDescent="0.5">
      <c r="A501" s="163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3"/>
      <c r="M501" s="164"/>
      <c r="N501" s="164"/>
      <c r="O501" s="164"/>
      <c r="P501" s="164"/>
      <c r="Q501" s="164"/>
      <c r="R501" s="164"/>
      <c r="S501" s="164"/>
      <c r="T501" s="197"/>
      <c r="U501" s="163"/>
      <c r="V501" s="163"/>
      <c r="W501" s="163"/>
      <c r="X501" s="163"/>
      <c r="Y501" s="163"/>
      <c r="Z501" s="163"/>
      <c r="AA501" s="163"/>
      <c r="AB501" s="163"/>
      <c r="AC501" s="163"/>
    </row>
    <row r="502" spans="1:29" x14ac:dyDescent="0.5">
      <c r="A502" s="163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3"/>
      <c r="M502" s="164"/>
      <c r="N502" s="164"/>
      <c r="O502" s="164"/>
      <c r="P502" s="164"/>
      <c r="Q502" s="164"/>
      <c r="R502" s="164"/>
      <c r="S502" s="164"/>
      <c r="T502" s="197"/>
      <c r="U502" s="163"/>
      <c r="V502" s="163"/>
      <c r="W502" s="163"/>
      <c r="X502" s="163"/>
      <c r="Y502" s="163"/>
      <c r="Z502" s="163"/>
      <c r="AA502" s="163"/>
      <c r="AB502" s="163"/>
      <c r="AC502" s="163"/>
    </row>
    <row r="503" spans="1:29" x14ac:dyDescent="0.5">
      <c r="A503" s="163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3"/>
      <c r="M503" s="164"/>
      <c r="N503" s="164"/>
      <c r="O503" s="164"/>
      <c r="P503" s="164"/>
      <c r="Q503" s="164"/>
      <c r="R503" s="164"/>
      <c r="S503" s="164"/>
      <c r="T503" s="197"/>
      <c r="U503" s="163"/>
      <c r="V503" s="163"/>
      <c r="W503" s="163"/>
      <c r="X503" s="163"/>
      <c r="Y503" s="163"/>
      <c r="Z503" s="163"/>
      <c r="AA503" s="163"/>
      <c r="AB503" s="163"/>
      <c r="AC503" s="163"/>
    </row>
    <row r="504" spans="1:29" x14ac:dyDescent="0.5">
      <c r="A504" s="163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3"/>
      <c r="M504" s="164"/>
      <c r="N504" s="164"/>
      <c r="O504" s="164"/>
      <c r="P504" s="164"/>
      <c r="Q504" s="164"/>
      <c r="R504" s="164"/>
      <c r="S504" s="164"/>
      <c r="T504" s="197"/>
      <c r="U504" s="163"/>
      <c r="V504" s="163"/>
      <c r="W504" s="163"/>
      <c r="X504" s="163"/>
      <c r="Y504" s="163"/>
      <c r="Z504" s="163"/>
      <c r="AA504" s="163"/>
      <c r="AB504" s="163"/>
      <c r="AC504" s="163"/>
    </row>
    <row r="505" spans="1:29" x14ac:dyDescent="0.5">
      <c r="A505" s="163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3"/>
      <c r="M505" s="164"/>
      <c r="N505" s="164"/>
      <c r="O505" s="164"/>
      <c r="P505" s="164"/>
      <c r="Q505" s="164"/>
      <c r="R505" s="164"/>
      <c r="S505" s="164"/>
      <c r="T505" s="197"/>
      <c r="U505" s="163"/>
      <c r="V505" s="163"/>
      <c r="W505" s="163"/>
      <c r="X505" s="163"/>
      <c r="Y505" s="163"/>
      <c r="Z505" s="163"/>
      <c r="AA505" s="163"/>
      <c r="AB505" s="163"/>
      <c r="AC505" s="163"/>
    </row>
    <row r="506" spans="1:29" x14ac:dyDescent="0.5">
      <c r="A506" s="163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3"/>
      <c r="M506" s="164"/>
      <c r="N506" s="164"/>
      <c r="O506" s="164"/>
      <c r="P506" s="164"/>
      <c r="Q506" s="164"/>
      <c r="R506" s="164"/>
      <c r="S506" s="164"/>
      <c r="T506" s="197"/>
      <c r="U506" s="163"/>
      <c r="V506" s="163"/>
      <c r="W506" s="163"/>
      <c r="X506" s="163"/>
      <c r="Y506" s="163"/>
      <c r="Z506" s="163"/>
      <c r="AA506" s="163"/>
      <c r="AB506" s="163"/>
      <c r="AC506" s="163"/>
    </row>
    <row r="507" spans="1:29" x14ac:dyDescent="0.5">
      <c r="A507" s="163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3"/>
      <c r="M507" s="164"/>
      <c r="N507" s="164"/>
      <c r="O507" s="164"/>
      <c r="P507" s="164"/>
      <c r="Q507" s="164"/>
      <c r="R507" s="164"/>
      <c r="S507" s="164"/>
      <c r="T507" s="197"/>
      <c r="U507" s="163"/>
      <c r="V507" s="163"/>
      <c r="W507" s="163"/>
      <c r="X507" s="163"/>
      <c r="Y507" s="163"/>
      <c r="Z507" s="163"/>
      <c r="AA507" s="163"/>
      <c r="AB507" s="163"/>
      <c r="AC507" s="163"/>
    </row>
    <row r="508" spans="1:29" x14ac:dyDescent="0.5">
      <c r="A508" s="163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3"/>
      <c r="M508" s="164"/>
      <c r="N508" s="164"/>
      <c r="O508" s="164"/>
      <c r="P508" s="164"/>
      <c r="Q508" s="164"/>
      <c r="R508" s="164"/>
      <c r="S508" s="164"/>
      <c r="T508" s="197"/>
      <c r="U508" s="163"/>
      <c r="V508" s="163"/>
      <c r="W508" s="163"/>
      <c r="X508" s="163"/>
      <c r="Y508" s="163"/>
      <c r="Z508" s="163"/>
      <c r="AA508" s="163"/>
      <c r="AB508" s="163"/>
      <c r="AC508" s="163"/>
    </row>
    <row r="509" spans="1:29" x14ac:dyDescent="0.5">
      <c r="A509" s="163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3"/>
      <c r="M509" s="164"/>
      <c r="N509" s="164"/>
      <c r="O509" s="164"/>
      <c r="P509" s="164"/>
      <c r="Q509" s="164"/>
      <c r="R509" s="164"/>
      <c r="S509" s="164"/>
      <c r="T509" s="197"/>
      <c r="U509" s="163"/>
      <c r="V509" s="163"/>
      <c r="W509" s="163"/>
      <c r="X509" s="163"/>
      <c r="Y509" s="163"/>
      <c r="Z509" s="163"/>
      <c r="AA509" s="163"/>
      <c r="AB509" s="163"/>
      <c r="AC509" s="163"/>
    </row>
    <row r="510" spans="1:29" x14ac:dyDescent="0.5">
      <c r="A510" s="163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3"/>
      <c r="M510" s="164"/>
      <c r="N510" s="164"/>
      <c r="O510" s="164"/>
      <c r="P510" s="164"/>
      <c r="Q510" s="164"/>
      <c r="R510" s="164"/>
      <c r="S510" s="164"/>
      <c r="T510" s="197"/>
      <c r="U510" s="163"/>
      <c r="V510" s="163"/>
      <c r="W510" s="163"/>
      <c r="X510" s="163"/>
      <c r="Y510" s="163"/>
      <c r="Z510" s="163"/>
      <c r="AA510" s="163"/>
      <c r="AB510" s="163"/>
      <c r="AC510" s="163"/>
    </row>
    <row r="511" spans="1:29" x14ac:dyDescent="0.5">
      <c r="A511" s="163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3"/>
      <c r="M511" s="164"/>
      <c r="N511" s="164"/>
      <c r="O511" s="164"/>
      <c r="P511" s="164"/>
      <c r="Q511" s="164"/>
      <c r="R511" s="164"/>
      <c r="S511" s="164"/>
      <c r="T511" s="197"/>
      <c r="U511" s="163"/>
      <c r="V511" s="163"/>
      <c r="W511" s="163"/>
      <c r="X511" s="163"/>
      <c r="Y511" s="163"/>
      <c r="Z511" s="163"/>
      <c r="AA511" s="163"/>
      <c r="AB511" s="163"/>
      <c r="AC511" s="163"/>
    </row>
    <row r="512" spans="1:29" x14ac:dyDescent="0.5">
      <c r="A512" s="163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3"/>
      <c r="M512" s="164"/>
      <c r="N512" s="164"/>
      <c r="O512" s="164"/>
      <c r="P512" s="164"/>
      <c r="Q512" s="164"/>
      <c r="R512" s="164"/>
      <c r="S512" s="164"/>
      <c r="T512" s="197"/>
      <c r="U512" s="163"/>
      <c r="V512" s="163"/>
      <c r="W512" s="163"/>
      <c r="X512" s="163"/>
      <c r="Y512" s="163"/>
      <c r="Z512" s="163"/>
      <c r="AA512" s="163"/>
      <c r="AB512" s="163"/>
      <c r="AC512" s="163"/>
    </row>
    <row r="513" spans="1:29" x14ac:dyDescent="0.5">
      <c r="A513" s="163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3"/>
      <c r="M513" s="164"/>
      <c r="N513" s="164"/>
      <c r="O513" s="164"/>
      <c r="P513" s="164"/>
      <c r="Q513" s="164"/>
      <c r="R513" s="164"/>
      <c r="S513" s="164"/>
      <c r="T513" s="197"/>
      <c r="U513" s="163"/>
      <c r="V513" s="163"/>
      <c r="W513" s="163"/>
      <c r="X513" s="163"/>
      <c r="Y513" s="163"/>
      <c r="Z513" s="163"/>
      <c r="AA513" s="163"/>
      <c r="AB513" s="163"/>
      <c r="AC513" s="163"/>
    </row>
    <row r="514" spans="1:29" x14ac:dyDescent="0.5">
      <c r="A514" s="163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3"/>
      <c r="M514" s="164"/>
      <c r="N514" s="164"/>
      <c r="O514" s="164"/>
      <c r="P514" s="164"/>
      <c r="Q514" s="164"/>
      <c r="R514" s="164"/>
      <c r="S514" s="164"/>
      <c r="T514" s="197"/>
      <c r="U514" s="163"/>
      <c r="V514" s="163"/>
      <c r="W514" s="163"/>
      <c r="X514" s="163"/>
      <c r="Y514" s="163"/>
      <c r="Z514" s="163"/>
      <c r="AA514" s="163"/>
      <c r="AB514" s="163"/>
      <c r="AC514" s="163"/>
    </row>
    <row r="515" spans="1:29" x14ac:dyDescent="0.5">
      <c r="A515" s="163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3"/>
      <c r="M515" s="164"/>
      <c r="N515" s="164"/>
      <c r="O515" s="164"/>
      <c r="P515" s="164"/>
      <c r="Q515" s="164"/>
      <c r="R515" s="164"/>
      <c r="S515" s="164"/>
      <c r="T515" s="197"/>
      <c r="U515" s="163"/>
      <c r="V515" s="163"/>
      <c r="W515" s="163"/>
      <c r="X515" s="163"/>
      <c r="Y515" s="163"/>
      <c r="Z515" s="163"/>
      <c r="AA515" s="163"/>
      <c r="AB515" s="163"/>
      <c r="AC515" s="163"/>
    </row>
    <row r="516" spans="1:29" x14ac:dyDescent="0.5">
      <c r="A516" s="163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3"/>
      <c r="M516" s="164"/>
      <c r="N516" s="164"/>
      <c r="O516" s="164"/>
      <c r="P516" s="164"/>
      <c r="Q516" s="164"/>
      <c r="R516" s="164"/>
      <c r="S516" s="164"/>
      <c r="T516" s="197"/>
      <c r="U516" s="163"/>
      <c r="V516" s="163"/>
      <c r="W516" s="163"/>
      <c r="X516" s="163"/>
      <c r="Y516" s="163"/>
      <c r="Z516" s="163"/>
      <c r="AA516" s="163"/>
      <c r="AB516" s="163"/>
      <c r="AC516" s="163"/>
    </row>
    <row r="517" spans="1:29" x14ac:dyDescent="0.5">
      <c r="A517" s="163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3"/>
      <c r="M517" s="164"/>
      <c r="N517" s="164"/>
      <c r="O517" s="164"/>
      <c r="P517" s="164"/>
      <c r="Q517" s="164"/>
      <c r="R517" s="164"/>
      <c r="S517" s="164"/>
      <c r="T517" s="197"/>
      <c r="U517" s="163"/>
      <c r="V517" s="163"/>
      <c r="W517" s="163"/>
      <c r="X517" s="163"/>
      <c r="Y517" s="163"/>
      <c r="Z517" s="163"/>
      <c r="AA517" s="163"/>
      <c r="AB517" s="163"/>
      <c r="AC517" s="163"/>
    </row>
    <row r="518" spans="1:29" x14ac:dyDescent="0.5">
      <c r="A518" s="163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3"/>
      <c r="M518" s="164"/>
      <c r="N518" s="164"/>
      <c r="O518" s="164"/>
      <c r="P518" s="164"/>
      <c r="Q518" s="164"/>
      <c r="R518" s="164"/>
      <c r="S518" s="164"/>
      <c r="T518" s="197"/>
      <c r="U518" s="163"/>
      <c r="V518" s="163"/>
      <c r="W518" s="163"/>
      <c r="X518" s="163"/>
      <c r="Y518" s="163"/>
      <c r="Z518" s="163"/>
      <c r="AA518" s="163"/>
      <c r="AB518" s="163"/>
      <c r="AC518" s="163"/>
    </row>
    <row r="519" spans="1:29" x14ac:dyDescent="0.5">
      <c r="A519" s="163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3"/>
      <c r="M519" s="164"/>
      <c r="N519" s="164"/>
      <c r="O519" s="164"/>
      <c r="P519" s="164"/>
      <c r="Q519" s="164"/>
      <c r="R519" s="164"/>
      <c r="S519" s="164"/>
      <c r="T519" s="197"/>
      <c r="U519" s="163"/>
      <c r="V519" s="163"/>
      <c r="W519" s="163"/>
      <c r="X519" s="163"/>
      <c r="Y519" s="163"/>
      <c r="Z519" s="163"/>
      <c r="AA519" s="163"/>
      <c r="AB519" s="163"/>
      <c r="AC519" s="163"/>
    </row>
    <row r="520" spans="1:29" x14ac:dyDescent="0.5">
      <c r="A520" s="163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3"/>
      <c r="M520" s="164"/>
      <c r="N520" s="164"/>
      <c r="O520" s="164"/>
      <c r="P520" s="164"/>
      <c r="Q520" s="164"/>
      <c r="R520" s="164"/>
      <c r="S520" s="164"/>
      <c r="T520" s="197"/>
      <c r="U520" s="163"/>
      <c r="V520" s="163"/>
      <c r="W520" s="163"/>
      <c r="X520" s="163"/>
      <c r="Y520" s="163"/>
      <c r="Z520" s="163"/>
      <c r="AA520" s="163"/>
      <c r="AB520" s="163"/>
      <c r="AC520" s="163"/>
    </row>
    <row r="521" spans="1:29" x14ac:dyDescent="0.5">
      <c r="A521" s="163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3"/>
      <c r="M521" s="164"/>
      <c r="N521" s="164"/>
      <c r="O521" s="164"/>
      <c r="P521" s="164"/>
      <c r="Q521" s="164"/>
      <c r="R521" s="164"/>
      <c r="S521" s="164"/>
      <c r="T521" s="197"/>
      <c r="U521" s="163"/>
      <c r="V521" s="163"/>
      <c r="W521" s="163"/>
      <c r="X521" s="163"/>
      <c r="Y521" s="163"/>
      <c r="Z521" s="163"/>
      <c r="AA521" s="163"/>
      <c r="AB521" s="163"/>
      <c r="AC521" s="163"/>
    </row>
    <row r="522" spans="1:29" x14ac:dyDescent="0.5">
      <c r="A522" s="163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3"/>
      <c r="M522" s="164"/>
      <c r="N522" s="164"/>
      <c r="O522" s="164"/>
      <c r="P522" s="164"/>
      <c r="Q522" s="164"/>
      <c r="R522" s="164"/>
      <c r="S522" s="164"/>
      <c r="T522" s="197"/>
      <c r="U522" s="163"/>
      <c r="V522" s="163"/>
      <c r="W522" s="163"/>
      <c r="X522" s="163"/>
      <c r="Y522" s="163"/>
      <c r="Z522" s="163"/>
      <c r="AA522" s="163"/>
      <c r="AB522" s="163"/>
      <c r="AC522" s="163"/>
    </row>
    <row r="523" spans="1:29" x14ac:dyDescent="0.5">
      <c r="A523" s="163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3"/>
      <c r="M523" s="164"/>
      <c r="N523" s="164"/>
      <c r="O523" s="164"/>
      <c r="P523" s="164"/>
      <c r="Q523" s="164"/>
      <c r="R523" s="164"/>
      <c r="S523" s="164"/>
      <c r="T523" s="197"/>
      <c r="U523" s="163"/>
      <c r="V523" s="163"/>
      <c r="W523" s="163"/>
      <c r="X523" s="163"/>
      <c r="Y523" s="163"/>
      <c r="Z523" s="163"/>
      <c r="AA523" s="163"/>
      <c r="AB523" s="163"/>
      <c r="AC523" s="163"/>
    </row>
    <row r="524" spans="1:29" x14ac:dyDescent="0.5">
      <c r="A524" s="163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3"/>
      <c r="M524" s="164"/>
      <c r="N524" s="164"/>
      <c r="O524" s="164"/>
      <c r="P524" s="164"/>
      <c r="Q524" s="164"/>
      <c r="R524" s="164"/>
      <c r="S524" s="164"/>
      <c r="T524" s="197"/>
      <c r="U524" s="163"/>
      <c r="V524" s="163"/>
      <c r="W524" s="163"/>
      <c r="X524" s="163"/>
      <c r="Y524" s="163"/>
      <c r="Z524" s="163"/>
      <c r="AA524" s="163"/>
      <c r="AB524" s="163"/>
      <c r="AC524" s="163"/>
    </row>
    <row r="525" spans="1:29" x14ac:dyDescent="0.5">
      <c r="A525" s="163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3"/>
      <c r="M525" s="164"/>
      <c r="N525" s="164"/>
      <c r="O525" s="164"/>
      <c r="P525" s="164"/>
      <c r="Q525" s="164"/>
      <c r="R525" s="164"/>
      <c r="S525" s="164"/>
      <c r="T525" s="197"/>
      <c r="U525" s="163"/>
      <c r="V525" s="163"/>
      <c r="W525" s="163"/>
      <c r="X525" s="163"/>
      <c r="Y525" s="163"/>
      <c r="Z525" s="163"/>
      <c r="AA525" s="163"/>
      <c r="AB525" s="163"/>
      <c r="AC525" s="163"/>
    </row>
    <row r="526" spans="1:29" x14ac:dyDescent="0.5">
      <c r="A526" s="163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3"/>
      <c r="M526" s="164"/>
      <c r="N526" s="164"/>
      <c r="O526" s="164"/>
      <c r="P526" s="164"/>
      <c r="Q526" s="164"/>
      <c r="R526" s="164"/>
      <c r="S526" s="164"/>
      <c r="T526" s="197"/>
      <c r="U526" s="163"/>
      <c r="V526" s="163"/>
      <c r="W526" s="163"/>
      <c r="X526" s="163"/>
      <c r="Y526" s="163"/>
      <c r="Z526" s="163"/>
      <c r="AA526" s="163"/>
      <c r="AB526" s="163"/>
      <c r="AC526" s="163"/>
    </row>
    <row r="527" spans="1:29" x14ac:dyDescent="0.5">
      <c r="A527" s="163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3"/>
      <c r="M527" s="164"/>
      <c r="N527" s="164"/>
      <c r="O527" s="164"/>
      <c r="P527" s="164"/>
      <c r="Q527" s="164"/>
      <c r="R527" s="164"/>
      <c r="S527" s="164"/>
      <c r="T527" s="197"/>
      <c r="U527" s="163"/>
      <c r="V527" s="163"/>
      <c r="W527" s="163"/>
      <c r="X527" s="163"/>
      <c r="Y527" s="163"/>
      <c r="Z527" s="163"/>
      <c r="AA527" s="163"/>
      <c r="AB527" s="163"/>
      <c r="AC527" s="163"/>
    </row>
    <row r="528" spans="1:29" x14ac:dyDescent="0.5">
      <c r="A528" s="163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3"/>
      <c r="M528" s="164"/>
      <c r="N528" s="164"/>
      <c r="O528" s="164"/>
      <c r="P528" s="164"/>
      <c r="Q528" s="164"/>
      <c r="R528" s="164"/>
      <c r="S528" s="164"/>
      <c r="T528" s="197"/>
      <c r="U528" s="163"/>
      <c r="V528" s="163"/>
      <c r="W528" s="163"/>
      <c r="X528" s="163"/>
      <c r="Y528" s="163"/>
      <c r="Z528" s="163"/>
      <c r="AA528" s="163"/>
      <c r="AB528" s="163"/>
      <c r="AC528" s="163"/>
    </row>
    <row r="529" spans="1:29" x14ac:dyDescent="0.5">
      <c r="A529" s="163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3"/>
      <c r="M529" s="164"/>
      <c r="N529" s="164"/>
      <c r="O529" s="164"/>
      <c r="P529" s="164"/>
      <c r="Q529" s="164"/>
      <c r="R529" s="164"/>
      <c r="S529" s="164"/>
      <c r="T529" s="197"/>
      <c r="U529" s="163"/>
      <c r="V529" s="163"/>
      <c r="W529" s="163"/>
      <c r="X529" s="163"/>
      <c r="Y529" s="163"/>
      <c r="Z529" s="163"/>
      <c r="AA529" s="163"/>
      <c r="AB529" s="163"/>
      <c r="AC529" s="163"/>
    </row>
    <row r="530" spans="1:29" x14ac:dyDescent="0.5">
      <c r="A530" s="163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3"/>
      <c r="M530" s="164"/>
      <c r="N530" s="164"/>
      <c r="O530" s="164"/>
      <c r="P530" s="164"/>
      <c r="Q530" s="164"/>
      <c r="R530" s="164"/>
      <c r="S530" s="164"/>
      <c r="T530" s="197"/>
      <c r="U530" s="163"/>
      <c r="V530" s="163"/>
      <c r="W530" s="163"/>
      <c r="X530" s="163"/>
      <c r="Y530" s="163"/>
      <c r="Z530" s="163"/>
      <c r="AA530" s="163"/>
      <c r="AB530" s="163"/>
      <c r="AC530" s="163"/>
    </row>
    <row r="531" spans="1:29" x14ac:dyDescent="0.5">
      <c r="A531" s="163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3"/>
      <c r="M531" s="164"/>
      <c r="N531" s="164"/>
      <c r="O531" s="164"/>
      <c r="P531" s="164"/>
      <c r="Q531" s="164"/>
      <c r="R531" s="164"/>
      <c r="S531" s="164"/>
      <c r="T531" s="197"/>
      <c r="U531" s="163"/>
      <c r="V531" s="163"/>
      <c r="W531" s="163"/>
      <c r="X531" s="163"/>
      <c r="Y531" s="163"/>
      <c r="Z531" s="163"/>
      <c r="AA531" s="163"/>
      <c r="AB531" s="163"/>
      <c r="AC531" s="163"/>
    </row>
    <row r="532" spans="1:29" x14ac:dyDescent="0.5">
      <c r="A532" s="163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3"/>
      <c r="M532" s="164"/>
      <c r="N532" s="164"/>
      <c r="O532" s="164"/>
      <c r="P532" s="164"/>
      <c r="Q532" s="164"/>
      <c r="R532" s="164"/>
      <c r="S532" s="164"/>
      <c r="T532" s="197"/>
      <c r="U532" s="163"/>
      <c r="V532" s="163"/>
      <c r="W532" s="163"/>
      <c r="X532" s="163"/>
      <c r="Y532" s="163"/>
      <c r="Z532" s="163"/>
      <c r="AA532" s="163"/>
      <c r="AB532" s="163"/>
      <c r="AC532" s="163"/>
    </row>
    <row r="533" spans="1:29" x14ac:dyDescent="0.5">
      <c r="A533" s="163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3"/>
      <c r="M533" s="164"/>
      <c r="N533" s="164"/>
      <c r="O533" s="164"/>
      <c r="P533" s="164"/>
      <c r="Q533" s="164"/>
      <c r="R533" s="164"/>
      <c r="S533" s="164"/>
      <c r="T533" s="197"/>
      <c r="U533" s="163"/>
      <c r="V533" s="163"/>
      <c r="W533" s="163"/>
      <c r="X533" s="163"/>
      <c r="Y533" s="163"/>
      <c r="Z533" s="163"/>
      <c r="AA533" s="163"/>
      <c r="AB533" s="163"/>
      <c r="AC533" s="163"/>
    </row>
    <row r="534" spans="1:29" x14ac:dyDescent="0.5">
      <c r="A534" s="163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3"/>
      <c r="M534" s="164"/>
      <c r="N534" s="164"/>
      <c r="O534" s="164"/>
      <c r="P534" s="164"/>
      <c r="Q534" s="164"/>
      <c r="R534" s="164"/>
      <c r="S534" s="164"/>
      <c r="T534" s="197"/>
      <c r="U534" s="163"/>
      <c r="V534" s="163"/>
      <c r="W534" s="163"/>
      <c r="X534" s="163"/>
      <c r="Y534" s="163"/>
      <c r="Z534" s="163"/>
      <c r="AA534" s="163"/>
      <c r="AB534" s="163"/>
      <c r="AC534" s="163"/>
    </row>
    <row r="535" spans="1:29" x14ac:dyDescent="0.5">
      <c r="A535" s="163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3"/>
      <c r="M535" s="164"/>
      <c r="N535" s="164"/>
      <c r="O535" s="164"/>
      <c r="P535" s="164"/>
      <c r="Q535" s="164"/>
      <c r="R535" s="164"/>
      <c r="S535" s="164"/>
      <c r="T535" s="197"/>
      <c r="U535" s="163"/>
      <c r="V535" s="163"/>
      <c r="W535" s="163"/>
      <c r="X535" s="163"/>
      <c r="Y535" s="163"/>
      <c r="Z535" s="163"/>
      <c r="AA535" s="163"/>
      <c r="AB535" s="163"/>
      <c r="AC535" s="163"/>
    </row>
    <row r="536" spans="1:29" x14ac:dyDescent="0.5">
      <c r="A536" s="163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3"/>
      <c r="M536" s="164"/>
      <c r="N536" s="164"/>
      <c r="O536" s="164"/>
      <c r="P536" s="164"/>
      <c r="Q536" s="164"/>
      <c r="R536" s="164"/>
      <c r="S536" s="164"/>
      <c r="T536" s="197"/>
      <c r="U536" s="163"/>
      <c r="V536" s="163"/>
      <c r="W536" s="163"/>
      <c r="X536" s="163"/>
      <c r="Y536" s="163"/>
      <c r="Z536" s="163"/>
      <c r="AA536" s="163"/>
      <c r="AB536" s="163"/>
      <c r="AC536" s="163"/>
    </row>
    <row r="537" spans="1:29" x14ac:dyDescent="0.5">
      <c r="A537" s="163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3"/>
      <c r="M537" s="164"/>
      <c r="N537" s="164"/>
      <c r="O537" s="164"/>
      <c r="P537" s="164"/>
      <c r="Q537" s="164"/>
      <c r="R537" s="164"/>
      <c r="S537" s="164"/>
      <c r="T537" s="197"/>
      <c r="U537" s="163"/>
      <c r="V537" s="163"/>
      <c r="W537" s="163"/>
      <c r="X537" s="163"/>
      <c r="Y537" s="163"/>
      <c r="Z537" s="163"/>
      <c r="AA537" s="163"/>
      <c r="AB537" s="163"/>
      <c r="AC537" s="163"/>
    </row>
    <row r="538" spans="1:29" x14ac:dyDescent="0.5">
      <c r="A538" s="163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3"/>
      <c r="M538" s="164"/>
      <c r="N538" s="164"/>
      <c r="O538" s="164"/>
      <c r="P538" s="164"/>
      <c r="Q538" s="164"/>
      <c r="R538" s="164"/>
      <c r="S538" s="164"/>
      <c r="T538" s="197"/>
      <c r="U538" s="163"/>
      <c r="V538" s="163"/>
      <c r="W538" s="163"/>
      <c r="X538" s="163"/>
      <c r="Y538" s="163"/>
      <c r="Z538" s="163"/>
      <c r="AA538" s="163"/>
      <c r="AB538" s="163"/>
      <c r="AC538" s="163"/>
    </row>
    <row r="539" spans="1:29" x14ac:dyDescent="0.5">
      <c r="A539" s="163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3"/>
      <c r="M539" s="164"/>
      <c r="N539" s="164"/>
      <c r="O539" s="164"/>
      <c r="P539" s="164"/>
      <c r="Q539" s="164"/>
      <c r="R539" s="164"/>
      <c r="S539" s="164"/>
      <c r="T539" s="197"/>
      <c r="U539" s="163"/>
      <c r="V539" s="163"/>
      <c r="W539" s="163"/>
      <c r="X539" s="163"/>
      <c r="Y539" s="163"/>
      <c r="Z539" s="163"/>
      <c r="AA539" s="163"/>
      <c r="AB539" s="163"/>
      <c r="AC539" s="163"/>
    </row>
    <row r="540" spans="1:29" x14ac:dyDescent="0.5">
      <c r="A540" s="163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3"/>
      <c r="M540" s="164"/>
      <c r="N540" s="164"/>
      <c r="O540" s="164"/>
      <c r="P540" s="164"/>
      <c r="Q540" s="164"/>
      <c r="R540" s="164"/>
      <c r="S540" s="164"/>
      <c r="T540" s="197"/>
      <c r="U540" s="163"/>
      <c r="V540" s="163"/>
      <c r="W540" s="163"/>
      <c r="X540" s="163"/>
      <c r="Y540" s="163"/>
      <c r="Z540" s="163"/>
      <c r="AA540" s="163"/>
      <c r="AB540" s="163"/>
      <c r="AC540" s="163"/>
    </row>
    <row r="541" spans="1:29" x14ac:dyDescent="0.5">
      <c r="A541" s="163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3"/>
      <c r="M541" s="164"/>
      <c r="N541" s="164"/>
      <c r="O541" s="164"/>
      <c r="P541" s="164"/>
      <c r="Q541" s="164"/>
      <c r="R541" s="164"/>
      <c r="S541" s="164"/>
      <c r="T541" s="197"/>
      <c r="U541" s="163"/>
      <c r="V541" s="163"/>
      <c r="W541" s="163"/>
      <c r="X541" s="163"/>
      <c r="Y541" s="163"/>
      <c r="Z541" s="163"/>
      <c r="AA541" s="163"/>
      <c r="AB541" s="163"/>
      <c r="AC541" s="163"/>
    </row>
    <row r="542" spans="1:29" x14ac:dyDescent="0.5">
      <c r="A542" s="163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3"/>
      <c r="M542" s="164"/>
      <c r="N542" s="164"/>
      <c r="O542" s="164"/>
      <c r="P542" s="164"/>
      <c r="Q542" s="164"/>
      <c r="R542" s="164"/>
      <c r="S542" s="164"/>
      <c r="T542" s="197"/>
      <c r="U542" s="163"/>
      <c r="V542" s="163"/>
      <c r="W542" s="163"/>
      <c r="X542" s="163"/>
      <c r="Y542" s="163"/>
      <c r="Z542" s="163"/>
      <c r="AA542" s="163"/>
      <c r="AB542" s="163"/>
      <c r="AC542" s="163"/>
    </row>
    <row r="543" spans="1:29" x14ac:dyDescent="0.5">
      <c r="A543" s="163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3"/>
      <c r="M543" s="164"/>
      <c r="N543" s="164"/>
      <c r="O543" s="164"/>
      <c r="P543" s="164"/>
      <c r="Q543" s="164"/>
      <c r="R543" s="164"/>
      <c r="S543" s="164"/>
      <c r="T543" s="197"/>
      <c r="U543" s="163"/>
      <c r="V543" s="163"/>
      <c r="W543" s="163"/>
      <c r="X543" s="163"/>
      <c r="Y543" s="163"/>
      <c r="Z543" s="163"/>
      <c r="AA543" s="163"/>
      <c r="AB543" s="163"/>
      <c r="AC543" s="163"/>
    </row>
    <row r="544" spans="1:29" x14ac:dyDescent="0.5">
      <c r="A544" s="163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3"/>
      <c r="M544" s="164"/>
      <c r="N544" s="164"/>
      <c r="O544" s="164"/>
      <c r="P544" s="164"/>
      <c r="Q544" s="164"/>
      <c r="R544" s="164"/>
      <c r="S544" s="164"/>
      <c r="T544" s="197"/>
      <c r="U544" s="163"/>
      <c r="V544" s="163"/>
      <c r="W544" s="163"/>
      <c r="X544" s="163"/>
      <c r="Y544" s="163"/>
      <c r="Z544" s="163"/>
      <c r="AA544" s="163"/>
      <c r="AB544" s="163"/>
      <c r="AC544" s="163"/>
    </row>
    <row r="545" spans="1:29" x14ac:dyDescent="0.5">
      <c r="A545" s="163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3"/>
      <c r="M545" s="164"/>
      <c r="N545" s="164"/>
      <c r="O545" s="164"/>
      <c r="P545" s="164"/>
      <c r="Q545" s="164"/>
      <c r="R545" s="164"/>
      <c r="S545" s="164"/>
      <c r="T545" s="197"/>
      <c r="U545" s="163"/>
      <c r="V545" s="163"/>
      <c r="W545" s="163"/>
      <c r="X545" s="163"/>
      <c r="Y545" s="163"/>
      <c r="Z545" s="163"/>
      <c r="AA545" s="163"/>
      <c r="AB545" s="163"/>
      <c r="AC545" s="163"/>
    </row>
    <row r="546" spans="1:29" x14ac:dyDescent="0.5">
      <c r="A546" s="163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3"/>
      <c r="M546" s="164"/>
      <c r="N546" s="164"/>
      <c r="O546" s="164"/>
      <c r="P546" s="164"/>
      <c r="Q546" s="164"/>
      <c r="R546" s="164"/>
      <c r="S546" s="164"/>
      <c r="T546" s="197"/>
      <c r="U546" s="163"/>
      <c r="V546" s="163"/>
      <c r="W546" s="163"/>
      <c r="X546" s="163"/>
      <c r="Y546" s="163"/>
      <c r="Z546" s="163"/>
      <c r="AA546" s="163"/>
      <c r="AB546" s="163"/>
      <c r="AC546" s="163"/>
    </row>
    <row r="547" spans="1:29" x14ac:dyDescent="0.5">
      <c r="A547" s="163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3"/>
      <c r="M547" s="164"/>
      <c r="N547" s="164"/>
      <c r="O547" s="164"/>
      <c r="P547" s="164"/>
      <c r="Q547" s="164"/>
      <c r="R547" s="164"/>
      <c r="S547" s="164"/>
      <c r="T547" s="197"/>
      <c r="U547" s="163"/>
      <c r="V547" s="163"/>
      <c r="W547" s="163"/>
      <c r="X547" s="163"/>
      <c r="Y547" s="163"/>
      <c r="Z547" s="163"/>
      <c r="AA547" s="163"/>
      <c r="AB547" s="163"/>
      <c r="AC547" s="163"/>
    </row>
    <row r="548" spans="1:29" x14ac:dyDescent="0.5">
      <c r="A548" s="163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3"/>
      <c r="M548" s="164"/>
      <c r="N548" s="164"/>
      <c r="O548" s="164"/>
      <c r="P548" s="164"/>
      <c r="Q548" s="164"/>
      <c r="R548" s="164"/>
      <c r="S548" s="164"/>
      <c r="T548" s="197"/>
      <c r="U548" s="163"/>
      <c r="V548" s="163"/>
      <c r="W548" s="163"/>
      <c r="X548" s="163"/>
      <c r="Y548" s="163"/>
      <c r="Z548" s="163"/>
      <c r="AA548" s="163"/>
      <c r="AB548" s="163"/>
      <c r="AC548" s="163"/>
    </row>
    <row r="549" spans="1:29" x14ac:dyDescent="0.5">
      <c r="A549" s="163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3"/>
      <c r="M549" s="164"/>
      <c r="N549" s="164"/>
      <c r="O549" s="164"/>
      <c r="P549" s="164"/>
      <c r="Q549" s="164"/>
      <c r="R549" s="164"/>
      <c r="S549" s="164"/>
      <c r="T549" s="197"/>
      <c r="U549" s="163"/>
      <c r="V549" s="163"/>
      <c r="W549" s="163"/>
      <c r="X549" s="163"/>
      <c r="Y549" s="163"/>
      <c r="Z549" s="163"/>
      <c r="AA549" s="163"/>
      <c r="AB549" s="163"/>
      <c r="AC549" s="163"/>
    </row>
    <row r="550" spans="1:29" x14ac:dyDescent="0.5">
      <c r="A550" s="163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3"/>
      <c r="M550" s="164"/>
      <c r="N550" s="164"/>
      <c r="O550" s="164"/>
      <c r="P550" s="164"/>
      <c r="Q550" s="164"/>
      <c r="R550" s="164"/>
      <c r="S550" s="164"/>
      <c r="T550" s="197"/>
      <c r="U550" s="163"/>
      <c r="V550" s="163"/>
      <c r="W550" s="163"/>
      <c r="X550" s="163"/>
      <c r="Y550" s="163"/>
      <c r="Z550" s="163"/>
      <c r="AA550" s="163"/>
      <c r="AB550" s="163"/>
      <c r="AC550" s="163"/>
    </row>
    <row r="551" spans="1:29" x14ac:dyDescent="0.5">
      <c r="A551" s="163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3"/>
      <c r="M551" s="164"/>
      <c r="N551" s="164"/>
      <c r="O551" s="164"/>
      <c r="P551" s="164"/>
      <c r="Q551" s="164"/>
      <c r="R551" s="164"/>
      <c r="S551" s="164"/>
      <c r="T551" s="197"/>
      <c r="U551" s="163"/>
      <c r="V551" s="163"/>
      <c r="W551" s="163"/>
      <c r="X551" s="163"/>
      <c r="Y551" s="163"/>
      <c r="Z551" s="163"/>
      <c r="AA551" s="163"/>
      <c r="AB551" s="163"/>
      <c r="AC551" s="163"/>
    </row>
    <row r="552" spans="1:29" x14ac:dyDescent="0.5">
      <c r="A552" s="163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3"/>
      <c r="M552" s="164"/>
      <c r="N552" s="164"/>
      <c r="O552" s="164"/>
      <c r="P552" s="164"/>
      <c r="Q552" s="164"/>
      <c r="R552" s="164"/>
      <c r="S552" s="164"/>
      <c r="T552" s="197"/>
      <c r="U552" s="163"/>
      <c r="V552" s="163"/>
      <c r="W552" s="163"/>
      <c r="X552" s="163"/>
      <c r="Y552" s="163"/>
      <c r="Z552" s="163"/>
      <c r="AA552" s="163"/>
      <c r="AB552" s="163"/>
      <c r="AC552" s="163"/>
    </row>
    <row r="553" spans="1:29" x14ac:dyDescent="0.5">
      <c r="A553" s="163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3"/>
      <c r="M553" s="164"/>
      <c r="N553" s="164"/>
      <c r="O553" s="164"/>
      <c r="P553" s="164"/>
      <c r="Q553" s="164"/>
      <c r="R553" s="164"/>
      <c r="S553" s="164"/>
      <c r="T553" s="197"/>
      <c r="U553" s="163"/>
      <c r="V553" s="163"/>
      <c r="W553" s="163"/>
      <c r="X553" s="163"/>
      <c r="Y553" s="163"/>
      <c r="Z553" s="163"/>
      <c r="AA553" s="163"/>
      <c r="AB553" s="163"/>
      <c r="AC553" s="163"/>
    </row>
    <row r="554" spans="1:29" x14ac:dyDescent="0.5">
      <c r="A554" s="163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3"/>
      <c r="M554" s="164"/>
      <c r="N554" s="164"/>
      <c r="O554" s="164"/>
      <c r="P554" s="164"/>
      <c r="Q554" s="164"/>
      <c r="R554" s="164"/>
      <c r="S554" s="164"/>
      <c r="T554" s="197"/>
      <c r="U554" s="163"/>
      <c r="V554" s="163"/>
      <c r="W554" s="163"/>
      <c r="X554" s="163"/>
      <c r="Y554" s="163"/>
      <c r="Z554" s="163"/>
      <c r="AA554" s="163"/>
      <c r="AB554" s="163"/>
      <c r="AC554" s="163"/>
    </row>
    <row r="555" spans="1:29" x14ac:dyDescent="0.5">
      <c r="A555" s="163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3"/>
      <c r="M555" s="164"/>
      <c r="N555" s="164"/>
      <c r="O555" s="164"/>
      <c r="P555" s="164"/>
      <c r="Q555" s="164"/>
      <c r="R555" s="164"/>
      <c r="S555" s="164"/>
      <c r="T555" s="197"/>
      <c r="U555" s="163"/>
      <c r="V555" s="163"/>
      <c r="W555" s="163"/>
      <c r="X555" s="163"/>
      <c r="Y555" s="163"/>
      <c r="Z555" s="163"/>
      <c r="AA555" s="163"/>
      <c r="AB555" s="163"/>
      <c r="AC555" s="163"/>
    </row>
    <row r="556" spans="1:29" x14ac:dyDescent="0.5">
      <c r="A556" s="163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3"/>
      <c r="M556" s="164"/>
      <c r="N556" s="164"/>
      <c r="O556" s="164"/>
      <c r="P556" s="164"/>
      <c r="Q556" s="164"/>
      <c r="R556" s="164"/>
      <c r="S556" s="164"/>
      <c r="T556" s="197"/>
      <c r="U556" s="163"/>
      <c r="V556" s="163"/>
      <c r="W556" s="163"/>
      <c r="X556" s="163"/>
      <c r="Y556" s="163"/>
      <c r="Z556" s="163"/>
      <c r="AA556" s="163"/>
      <c r="AB556" s="163"/>
      <c r="AC556" s="163"/>
    </row>
    <row r="557" spans="1:29" x14ac:dyDescent="0.5">
      <c r="A557" s="163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3"/>
      <c r="M557" s="164"/>
      <c r="N557" s="164"/>
      <c r="O557" s="164"/>
      <c r="P557" s="164"/>
      <c r="Q557" s="164"/>
      <c r="R557" s="164"/>
      <c r="S557" s="164"/>
      <c r="T557" s="197"/>
      <c r="U557" s="163"/>
      <c r="V557" s="163"/>
      <c r="W557" s="163"/>
      <c r="X557" s="163"/>
      <c r="Y557" s="163"/>
      <c r="Z557" s="163"/>
      <c r="AA557" s="163"/>
      <c r="AB557" s="163"/>
      <c r="AC557" s="163"/>
    </row>
    <row r="558" spans="1:29" x14ac:dyDescent="0.5">
      <c r="A558" s="163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3"/>
      <c r="M558" s="164"/>
      <c r="N558" s="164"/>
      <c r="O558" s="164"/>
      <c r="P558" s="164"/>
      <c r="Q558" s="164"/>
      <c r="R558" s="164"/>
      <c r="S558" s="164"/>
      <c r="T558" s="197"/>
      <c r="U558" s="163"/>
      <c r="V558" s="163"/>
      <c r="W558" s="163"/>
      <c r="X558" s="163"/>
      <c r="Y558" s="163"/>
      <c r="Z558" s="163"/>
      <c r="AA558" s="163"/>
      <c r="AB558" s="163"/>
      <c r="AC558" s="163"/>
    </row>
    <row r="559" spans="1:29" x14ac:dyDescent="0.5">
      <c r="A559" s="163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3"/>
      <c r="M559" s="164"/>
      <c r="N559" s="164"/>
      <c r="O559" s="164"/>
      <c r="P559" s="164"/>
      <c r="Q559" s="164"/>
      <c r="R559" s="164"/>
      <c r="S559" s="164"/>
      <c r="T559" s="197"/>
      <c r="U559" s="163"/>
      <c r="V559" s="163"/>
      <c r="W559" s="163"/>
      <c r="X559" s="163"/>
      <c r="Y559" s="163"/>
      <c r="Z559" s="163"/>
      <c r="AA559" s="163"/>
      <c r="AB559" s="163"/>
      <c r="AC559" s="163"/>
    </row>
    <row r="560" spans="1:29" x14ac:dyDescent="0.5">
      <c r="A560" s="163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3"/>
      <c r="M560" s="164"/>
      <c r="N560" s="164"/>
      <c r="O560" s="164"/>
      <c r="P560" s="164"/>
      <c r="Q560" s="164"/>
      <c r="R560" s="164"/>
      <c r="S560" s="164"/>
      <c r="T560" s="197"/>
      <c r="U560" s="163"/>
      <c r="V560" s="163"/>
      <c r="W560" s="163"/>
      <c r="X560" s="163"/>
      <c r="Y560" s="163"/>
      <c r="Z560" s="163"/>
      <c r="AA560" s="163"/>
      <c r="AB560" s="163"/>
      <c r="AC560" s="163"/>
    </row>
    <row r="561" spans="1:29" x14ac:dyDescent="0.5">
      <c r="A561" s="163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3"/>
      <c r="M561" s="164"/>
      <c r="N561" s="164"/>
      <c r="O561" s="164"/>
      <c r="P561" s="164"/>
      <c r="Q561" s="164"/>
      <c r="R561" s="164"/>
      <c r="S561" s="164"/>
      <c r="T561" s="197"/>
      <c r="U561" s="163"/>
      <c r="V561" s="163"/>
      <c r="W561" s="163"/>
      <c r="X561" s="163"/>
      <c r="Y561" s="163"/>
      <c r="Z561" s="163"/>
      <c r="AA561" s="163"/>
      <c r="AB561" s="163"/>
      <c r="AC561" s="163"/>
    </row>
    <row r="562" spans="1:29" x14ac:dyDescent="0.5">
      <c r="A562" s="163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3"/>
      <c r="M562" s="164"/>
      <c r="N562" s="164"/>
      <c r="O562" s="164"/>
      <c r="P562" s="164"/>
      <c r="Q562" s="164"/>
      <c r="R562" s="164"/>
      <c r="S562" s="164"/>
      <c r="T562" s="197"/>
      <c r="U562" s="163"/>
      <c r="V562" s="163"/>
      <c r="W562" s="163"/>
      <c r="X562" s="163"/>
      <c r="Y562" s="163"/>
      <c r="Z562" s="163"/>
      <c r="AA562" s="163"/>
      <c r="AB562" s="163"/>
      <c r="AC562" s="163"/>
    </row>
    <row r="563" spans="1:29" x14ac:dyDescent="0.5">
      <c r="A563" s="163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3"/>
      <c r="M563" s="164"/>
      <c r="N563" s="164"/>
      <c r="O563" s="164"/>
      <c r="P563" s="164"/>
      <c r="Q563" s="164"/>
      <c r="R563" s="164"/>
      <c r="S563" s="164"/>
      <c r="T563" s="197"/>
      <c r="U563" s="163"/>
      <c r="V563" s="163"/>
      <c r="W563" s="163"/>
      <c r="X563" s="163"/>
      <c r="Y563" s="163"/>
      <c r="Z563" s="163"/>
      <c r="AA563" s="163"/>
      <c r="AB563" s="163"/>
      <c r="AC563" s="163"/>
    </row>
    <row r="564" spans="1:29" x14ac:dyDescent="0.5">
      <c r="A564" s="163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3"/>
      <c r="M564" s="164"/>
      <c r="N564" s="164"/>
      <c r="O564" s="164"/>
      <c r="P564" s="164"/>
      <c r="Q564" s="164"/>
      <c r="R564" s="164"/>
      <c r="S564" s="164"/>
      <c r="T564" s="197"/>
      <c r="U564" s="163"/>
      <c r="V564" s="163"/>
      <c r="W564" s="163"/>
      <c r="X564" s="163"/>
      <c r="Y564" s="163"/>
      <c r="Z564" s="163"/>
      <c r="AA564" s="163"/>
      <c r="AB564" s="163"/>
      <c r="AC564" s="163"/>
    </row>
    <row r="565" spans="1:29" x14ac:dyDescent="0.5">
      <c r="A565" s="163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3"/>
      <c r="M565" s="164"/>
      <c r="N565" s="164"/>
      <c r="O565" s="164"/>
      <c r="P565" s="164"/>
      <c r="Q565" s="164"/>
      <c r="R565" s="164"/>
      <c r="S565" s="164"/>
      <c r="T565" s="197"/>
      <c r="U565" s="163"/>
      <c r="V565" s="163"/>
      <c r="W565" s="163"/>
      <c r="X565" s="163"/>
      <c r="Y565" s="163"/>
      <c r="Z565" s="163"/>
      <c r="AA565" s="163"/>
      <c r="AB565" s="163"/>
      <c r="AC565" s="163"/>
    </row>
    <row r="566" spans="1:29" x14ac:dyDescent="0.5">
      <c r="A566" s="163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3"/>
      <c r="M566" s="164"/>
      <c r="N566" s="164"/>
      <c r="O566" s="164"/>
      <c r="P566" s="164"/>
      <c r="Q566" s="164"/>
      <c r="R566" s="164"/>
      <c r="S566" s="164"/>
      <c r="T566" s="197"/>
      <c r="U566" s="163"/>
      <c r="V566" s="163"/>
      <c r="W566" s="163"/>
      <c r="X566" s="163"/>
      <c r="Y566" s="163"/>
      <c r="Z566" s="163"/>
      <c r="AA566" s="163"/>
      <c r="AB566" s="163"/>
      <c r="AC566" s="163"/>
    </row>
    <row r="567" spans="1:29" x14ac:dyDescent="0.5">
      <c r="A567" s="163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3"/>
      <c r="M567" s="164"/>
      <c r="N567" s="164"/>
      <c r="O567" s="164"/>
      <c r="P567" s="164"/>
      <c r="Q567" s="164"/>
      <c r="R567" s="164"/>
      <c r="S567" s="164"/>
      <c r="T567" s="197"/>
      <c r="U567" s="163"/>
      <c r="V567" s="163"/>
      <c r="W567" s="163"/>
      <c r="X567" s="163"/>
      <c r="Y567" s="163"/>
      <c r="Z567" s="163"/>
      <c r="AA567" s="163"/>
      <c r="AB567" s="163"/>
      <c r="AC567" s="163"/>
    </row>
    <row r="568" spans="1:29" x14ac:dyDescent="0.5">
      <c r="A568" s="163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3"/>
      <c r="M568" s="164"/>
      <c r="N568" s="164"/>
      <c r="O568" s="164"/>
      <c r="P568" s="164"/>
      <c r="Q568" s="164"/>
      <c r="R568" s="164"/>
      <c r="S568" s="164"/>
      <c r="T568" s="197"/>
      <c r="U568" s="163"/>
      <c r="V568" s="163"/>
      <c r="W568" s="163"/>
      <c r="X568" s="163"/>
      <c r="Y568" s="163"/>
      <c r="Z568" s="163"/>
      <c r="AA568" s="163"/>
      <c r="AB568" s="163"/>
      <c r="AC568" s="163"/>
    </row>
    <row r="569" spans="1:29" x14ac:dyDescent="0.5">
      <c r="A569" s="163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3"/>
      <c r="M569" s="164"/>
      <c r="N569" s="164"/>
      <c r="O569" s="164"/>
      <c r="P569" s="164"/>
      <c r="Q569" s="164"/>
      <c r="R569" s="164"/>
      <c r="S569" s="164"/>
      <c r="T569" s="197"/>
      <c r="U569" s="163"/>
      <c r="V569" s="163"/>
      <c r="W569" s="163"/>
      <c r="X569" s="163"/>
      <c r="Y569" s="163"/>
      <c r="Z569" s="163"/>
      <c r="AA569" s="163"/>
      <c r="AB569" s="163"/>
      <c r="AC569" s="163"/>
    </row>
    <row r="570" spans="1:29" x14ac:dyDescent="0.5">
      <c r="A570" s="163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3"/>
      <c r="M570" s="164"/>
      <c r="N570" s="164"/>
      <c r="O570" s="164"/>
      <c r="P570" s="164"/>
      <c r="Q570" s="164"/>
      <c r="R570" s="164"/>
      <c r="S570" s="164"/>
      <c r="T570" s="197"/>
      <c r="U570" s="163"/>
      <c r="V570" s="163"/>
      <c r="W570" s="163"/>
      <c r="X570" s="163"/>
      <c r="Y570" s="163"/>
      <c r="Z570" s="163"/>
      <c r="AA570" s="163"/>
      <c r="AB570" s="163"/>
      <c r="AC570" s="163"/>
    </row>
    <row r="571" spans="1:29" x14ac:dyDescent="0.5">
      <c r="A571" s="163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3"/>
      <c r="M571" s="164"/>
      <c r="N571" s="164"/>
      <c r="O571" s="164"/>
      <c r="P571" s="164"/>
      <c r="Q571" s="164"/>
      <c r="R571" s="164"/>
      <c r="S571" s="164"/>
      <c r="T571" s="197"/>
      <c r="U571" s="163"/>
      <c r="V571" s="163"/>
      <c r="W571" s="163"/>
      <c r="X571" s="163"/>
      <c r="Y571" s="163"/>
      <c r="Z571" s="163"/>
      <c r="AA571" s="163"/>
      <c r="AB571" s="163"/>
      <c r="AC571" s="163"/>
    </row>
    <row r="572" spans="1:29" x14ac:dyDescent="0.5">
      <c r="A572" s="163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3"/>
      <c r="M572" s="164"/>
      <c r="N572" s="164"/>
      <c r="O572" s="164"/>
      <c r="P572" s="164"/>
      <c r="Q572" s="164"/>
      <c r="R572" s="164"/>
      <c r="S572" s="164"/>
      <c r="T572" s="197"/>
      <c r="U572" s="163"/>
      <c r="V572" s="163"/>
      <c r="W572" s="163"/>
      <c r="X572" s="163"/>
      <c r="Y572" s="163"/>
      <c r="Z572" s="163"/>
      <c r="AA572" s="163"/>
      <c r="AB572" s="163"/>
      <c r="AC572" s="163"/>
    </row>
    <row r="573" spans="1:29" x14ac:dyDescent="0.5">
      <c r="A573" s="163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3"/>
      <c r="M573" s="164"/>
      <c r="N573" s="164"/>
      <c r="O573" s="164"/>
      <c r="P573" s="164"/>
      <c r="Q573" s="164"/>
      <c r="R573" s="164"/>
      <c r="S573" s="164"/>
      <c r="T573" s="197"/>
      <c r="U573" s="163"/>
      <c r="V573" s="163"/>
      <c r="W573" s="163"/>
      <c r="X573" s="163"/>
      <c r="Y573" s="163"/>
      <c r="Z573" s="163"/>
      <c r="AA573" s="163"/>
      <c r="AB573" s="163"/>
      <c r="AC573" s="163"/>
    </row>
    <row r="574" spans="1:29" x14ac:dyDescent="0.5">
      <c r="A574" s="163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3"/>
      <c r="M574" s="164"/>
      <c r="N574" s="164"/>
      <c r="O574" s="164"/>
      <c r="P574" s="164"/>
      <c r="Q574" s="164"/>
      <c r="R574" s="164"/>
      <c r="S574" s="164"/>
      <c r="T574" s="197"/>
      <c r="U574" s="163"/>
      <c r="V574" s="163"/>
      <c r="W574" s="163"/>
      <c r="X574" s="163"/>
      <c r="Y574" s="163"/>
      <c r="Z574" s="163"/>
      <c r="AA574" s="163"/>
      <c r="AB574" s="163"/>
      <c r="AC574" s="163"/>
    </row>
    <row r="575" spans="1:29" x14ac:dyDescent="0.5">
      <c r="A575" s="163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3"/>
      <c r="M575" s="164"/>
      <c r="N575" s="164"/>
      <c r="O575" s="164"/>
      <c r="P575" s="164"/>
      <c r="Q575" s="164"/>
      <c r="R575" s="164"/>
      <c r="S575" s="164"/>
      <c r="T575" s="197"/>
      <c r="U575" s="163"/>
      <c r="V575" s="163"/>
      <c r="W575" s="163"/>
      <c r="X575" s="163"/>
      <c r="Y575" s="163"/>
      <c r="Z575" s="163"/>
      <c r="AA575" s="163"/>
      <c r="AB575" s="163"/>
      <c r="AC575" s="163"/>
    </row>
    <row r="576" spans="1:29" x14ac:dyDescent="0.5">
      <c r="A576" s="163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3"/>
      <c r="M576" s="164"/>
      <c r="N576" s="164"/>
      <c r="O576" s="164"/>
      <c r="P576" s="164"/>
      <c r="Q576" s="164"/>
      <c r="R576" s="164"/>
      <c r="S576" s="164"/>
      <c r="T576" s="197"/>
      <c r="U576" s="163"/>
      <c r="V576" s="163"/>
      <c r="W576" s="163"/>
      <c r="X576" s="163"/>
      <c r="Y576" s="163"/>
      <c r="Z576" s="163"/>
      <c r="AA576" s="163"/>
      <c r="AB576" s="163"/>
      <c r="AC576" s="163"/>
    </row>
    <row r="577" spans="1:29" x14ac:dyDescent="0.5">
      <c r="A577" s="163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3"/>
      <c r="M577" s="164"/>
      <c r="N577" s="164"/>
      <c r="O577" s="164"/>
      <c r="P577" s="164"/>
      <c r="Q577" s="164"/>
      <c r="R577" s="164"/>
      <c r="S577" s="164"/>
      <c r="T577" s="197"/>
      <c r="U577" s="163"/>
      <c r="V577" s="163"/>
      <c r="W577" s="163"/>
      <c r="X577" s="163"/>
      <c r="Y577" s="163"/>
      <c r="Z577" s="163"/>
      <c r="AA577" s="163"/>
      <c r="AB577" s="163"/>
      <c r="AC577" s="163"/>
    </row>
    <row r="578" spans="1:29" x14ac:dyDescent="0.5">
      <c r="A578" s="163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3"/>
      <c r="M578" s="164"/>
      <c r="N578" s="164"/>
      <c r="O578" s="164"/>
      <c r="P578" s="164"/>
      <c r="Q578" s="164"/>
      <c r="R578" s="164"/>
      <c r="S578" s="164"/>
      <c r="T578" s="197"/>
      <c r="U578" s="163"/>
      <c r="V578" s="163"/>
      <c r="W578" s="163"/>
      <c r="X578" s="163"/>
      <c r="Y578" s="163"/>
      <c r="Z578" s="163"/>
      <c r="AA578" s="163"/>
      <c r="AB578" s="163"/>
      <c r="AC578" s="163"/>
    </row>
    <row r="579" spans="1:29" x14ac:dyDescent="0.5">
      <c r="A579" s="163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3"/>
      <c r="M579" s="164"/>
      <c r="N579" s="164"/>
      <c r="O579" s="164"/>
      <c r="P579" s="164"/>
      <c r="Q579" s="164"/>
      <c r="R579" s="164"/>
      <c r="S579" s="164"/>
      <c r="T579" s="197"/>
      <c r="U579" s="163"/>
      <c r="V579" s="163"/>
      <c r="W579" s="163"/>
      <c r="X579" s="163"/>
      <c r="Y579" s="163"/>
      <c r="Z579" s="163"/>
      <c r="AA579" s="163"/>
      <c r="AB579" s="163"/>
      <c r="AC579" s="163"/>
    </row>
    <row r="580" spans="1:29" x14ac:dyDescent="0.5">
      <c r="A580" s="163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3"/>
      <c r="M580" s="164"/>
      <c r="N580" s="164"/>
      <c r="O580" s="164"/>
      <c r="P580" s="164"/>
      <c r="Q580" s="164"/>
      <c r="R580" s="164"/>
      <c r="S580" s="164"/>
      <c r="T580" s="197"/>
      <c r="U580" s="163"/>
      <c r="V580" s="163"/>
      <c r="W580" s="163"/>
      <c r="X580" s="163"/>
      <c r="Y580" s="163"/>
      <c r="Z580" s="163"/>
      <c r="AA580" s="163"/>
      <c r="AB580" s="163"/>
      <c r="AC580" s="163"/>
    </row>
    <row r="581" spans="1:29" x14ac:dyDescent="0.5">
      <c r="A581" s="163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3"/>
      <c r="M581" s="164"/>
      <c r="N581" s="164"/>
      <c r="O581" s="164"/>
      <c r="P581" s="164"/>
      <c r="Q581" s="164"/>
      <c r="R581" s="164"/>
      <c r="S581" s="164"/>
      <c r="T581" s="197"/>
      <c r="U581" s="163"/>
      <c r="V581" s="163"/>
      <c r="W581" s="163"/>
      <c r="X581" s="163"/>
      <c r="Y581" s="163"/>
      <c r="Z581" s="163"/>
      <c r="AA581" s="163"/>
      <c r="AB581" s="163"/>
      <c r="AC581" s="163"/>
    </row>
    <row r="582" spans="1:29" x14ac:dyDescent="0.5">
      <c r="A582" s="163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3"/>
      <c r="M582" s="164"/>
      <c r="N582" s="164"/>
      <c r="O582" s="164"/>
      <c r="P582" s="164"/>
      <c r="Q582" s="164"/>
      <c r="R582" s="164"/>
      <c r="S582" s="164"/>
      <c r="T582" s="197"/>
      <c r="U582" s="163"/>
      <c r="V582" s="163"/>
      <c r="W582" s="163"/>
      <c r="X582" s="163"/>
      <c r="Y582" s="163"/>
      <c r="Z582" s="163"/>
      <c r="AA582" s="163"/>
      <c r="AB582" s="163"/>
      <c r="AC582" s="163"/>
    </row>
    <row r="583" spans="1:29" x14ac:dyDescent="0.5">
      <c r="A583" s="163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3"/>
      <c r="M583" s="164"/>
      <c r="N583" s="164"/>
      <c r="O583" s="164"/>
      <c r="P583" s="164"/>
      <c r="Q583" s="164"/>
      <c r="R583" s="164"/>
      <c r="S583" s="164"/>
      <c r="T583" s="197"/>
      <c r="U583" s="163"/>
      <c r="V583" s="163"/>
      <c r="W583" s="163"/>
      <c r="X583" s="163"/>
      <c r="Y583" s="163"/>
      <c r="Z583" s="163"/>
      <c r="AA583" s="163"/>
      <c r="AB583" s="163"/>
      <c r="AC583" s="163"/>
    </row>
    <row r="584" spans="1:29" x14ac:dyDescent="0.5">
      <c r="A584" s="163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3"/>
      <c r="M584" s="164"/>
      <c r="N584" s="164"/>
      <c r="O584" s="164"/>
      <c r="P584" s="164"/>
      <c r="Q584" s="164"/>
      <c r="R584" s="164"/>
      <c r="S584" s="164"/>
      <c r="T584" s="197"/>
      <c r="U584" s="163"/>
      <c r="V584" s="163"/>
      <c r="W584" s="163"/>
      <c r="X584" s="163"/>
      <c r="Y584" s="163"/>
      <c r="Z584" s="163"/>
      <c r="AA584" s="163"/>
      <c r="AB584" s="163"/>
      <c r="AC584" s="163"/>
    </row>
    <row r="585" spans="1:29" x14ac:dyDescent="0.5">
      <c r="A585" s="163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3"/>
      <c r="M585" s="164"/>
      <c r="N585" s="164"/>
      <c r="O585" s="164"/>
      <c r="P585" s="164"/>
      <c r="Q585" s="164"/>
      <c r="R585" s="164"/>
      <c r="S585" s="164"/>
      <c r="T585" s="197"/>
      <c r="U585" s="163"/>
      <c r="V585" s="163"/>
      <c r="W585" s="163"/>
      <c r="X585" s="163"/>
      <c r="Y585" s="163"/>
      <c r="Z585" s="163"/>
      <c r="AA585" s="163"/>
      <c r="AB585" s="163"/>
      <c r="AC585" s="163"/>
    </row>
    <row r="586" spans="1:29" x14ac:dyDescent="0.5">
      <c r="A586" s="163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3"/>
      <c r="M586" s="164"/>
      <c r="N586" s="164"/>
      <c r="O586" s="164"/>
      <c r="P586" s="164"/>
      <c r="Q586" s="164"/>
      <c r="R586" s="164"/>
      <c r="S586" s="164"/>
      <c r="T586" s="197"/>
      <c r="U586" s="163"/>
      <c r="V586" s="163"/>
      <c r="W586" s="163"/>
      <c r="X586" s="163"/>
      <c r="Y586" s="163"/>
      <c r="Z586" s="163"/>
      <c r="AA586" s="163"/>
      <c r="AB586" s="163"/>
      <c r="AC586" s="163"/>
    </row>
    <row r="587" spans="1:29" x14ac:dyDescent="0.5">
      <c r="A587" s="163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3"/>
      <c r="M587" s="164"/>
      <c r="N587" s="164"/>
      <c r="O587" s="164"/>
      <c r="P587" s="164"/>
      <c r="Q587" s="164"/>
      <c r="R587" s="164"/>
      <c r="S587" s="164"/>
      <c r="T587" s="197"/>
      <c r="U587" s="163"/>
      <c r="V587" s="163"/>
      <c r="W587" s="163"/>
      <c r="X587" s="163"/>
      <c r="Y587" s="163"/>
      <c r="Z587" s="163"/>
      <c r="AA587" s="163"/>
      <c r="AB587" s="163"/>
      <c r="AC587" s="163"/>
    </row>
    <row r="588" spans="1:29" x14ac:dyDescent="0.5">
      <c r="A588" s="163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3"/>
      <c r="M588" s="164"/>
      <c r="N588" s="164"/>
      <c r="O588" s="164"/>
      <c r="P588" s="164"/>
      <c r="Q588" s="164"/>
      <c r="R588" s="164"/>
      <c r="S588" s="164"/>
      <c r="T588" s="197"/>
      <c r="U588" s="163"/>
      <c r="V588" s="163"/>
      <c r="W588" s="163"/>
      <c r="X588" s="163"/>
      <c r="Y588" s="163"/>
      <c r="Z588" s="163"/>
      <c r="AA588" s="163"/>
      <c r="AB588" s="163"/>
      <c r="AC588" s="163"/>
    </row>
    <row r="589" spans="1:29" x14ac:dyDescent="0.5">
      <c r="A589" s="163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3"/>
      <c r="M589" s="164"/>
      <c r="N589" s="164"/>
      <c r="O589" s="164"/>
      <c r="P589" s="164"/>
      <c r="Q589" s="164"/>
      <c r="R589" s="164"/>
      <c r="S589" s="164"/>
      <c r="T589" s="197"/>
      <c r="U589" s="163"/>
      <c r="V589" s="163"/>
      <c r="W589" s="163"/>
      <c r="X589" s="163"/>
      <c r="Y589" s="163"/>
      <c r="Z589" s="163"/>
      <c r="AA589" s="163"/>
      <c r="AB589" s="163"/>
      <c r="AC589" s="163"/>
    </row>
    <row r="590" spans="1:29" x14ac:dyDescent="0.5">
      <c r="A590" s="163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3"/>
      <c r="M590" s="164"/>
      <c r="N590" s="164"/>
      <c r="O590" s="164"/>
      <c r="P590" s="164"/>
      <c r="Q590" s="164"/>
      <c r="R590" s="164"/>
      <c r="S590" s="164"/>
      <c r="T590" s="197"/>
      <c r="U590" s="163"/>
      <c r="V590" s="163"/>
      <c r="W590" s="163"/>
      <c r="X590" s="163"/>
      <c r="Y590" s="163"/>
      <c r="Z590" s="163"/>
      <c r="AA590" s="163"/>
      <c r="AB590" s="163"/>
      <c r="AC590" s="163"/>
    </row>
    <row r="591" spans="1:29" x14ac:dyDescent="0.5">
      <c r="A591" s="163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3"/>
      <c r="M591" s="164"/>
      <c r="N591" s="164"/>
      <c r="O591" s="164"/>
      <c r="P591" s="164"/>
      <c r="Q591" s="164"/>
      <c r="R591" s="164"/>
      <c r="S591" s="164"/>
      <c r="T591" s="197"/>
      <c r="U591" s="163"/>
      <c r="V591" s="163"/>
      <c r="W591" s="163"/>
      <c r="X591" s="163"/>
      <c r="Y591" s="163"/>
      <c r="Z591" s="163"/>
      <c r="AA591" s="163"/>
      <c r="AB591" s="163"/>
      <c r="AC591" s="163"/>
    </row>
    <row r="592" spans="1:29" x14ac:dyDescent="0.5">
      <c r="A592" s="163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3"/>
      <c r="M592" s="164"/>
      <c r="N592" s="164"/>
      <c r="O592" s="164"/>
      <c r="P592" s="164"/>
      <c r="Q592" s="164"/>
      <c r="R592" s="164"/>
      <c r="S592" s="164"/>
      <c r="T592" s="197"/>
      <c r="U592" s="163"/>
      <c r="V592" s="163"/>
      <c r="W592" s="163"/>
      <c r="X592" s="163"/>
      <c r="Y592" s="163"/>
      <c r="Z592" s="163"/>
      <c r="AA592" s="163"/>
      <c r="AB592" s="163"/>
      <c r="AC592" s="163"/>
    </row>
    <row r="593" spans="1:29" x14ac:dyDescent="0.5">
      <c r="A593" s="163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3"/>
      <c r="M593" s="164"/>
      <c r="N593" s="164"/>
      <c r="O593" s="164"/>
      <c r="P593" s="164"/>
      <c r="Q593" s="164"/>
      <c r="R593" s="164"/>
      <c r="S593" s="164"/>
      <c r="T593" s="197"/>
      <c r="U593" s="163"/>
      <c r="V593" s="163"/>
      <c r="W593" s="163"/>
      <c r="X593" s="163"/>
      <c r="Y593" s="163"/>
      <c r="Z593" s="163"/>
      <c r="AA593" s="163"/>
      <c r="AB593" s="163"/>
      <c r="AC593" s="163"/>
    </row>
    <row r="594" spans="1:29" x14ac:dyDescent="0.5">
      <c r="A594" s="163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3"/>
      <c r="M594" s="164"/>
      <c r="N594" s="164"/>
      <c r="O594" s="164"/>
      <c r="P594" s="164"/>
      <c r="Q594" s="164"/>
      <c r="R594" s="164"/>
      <c r="S594" s="164"/>
      <c r="T594" s="197"/>
      <c r="U594" s="163"/>
      <c r="V594" s="163"/>
      <c r="W594" s="163"/>
      <c r="X594" s="163"/>
      <c r="Y594" s="163"/>
      <c r="Z594" s="163"/>
      <c r="AA594" s="163"/>
      <c r="AB594" s="163"/>
      <c r="AC594" s="163"/>
    </row>
    <row r="595" spans="1:29" x14ac:dyDescent="0.5">
      <c r="A595" s="163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3"/>
      <c r="M595" s="164"/>
      <c r="N595" s="164"/>
      <c r="O595" s="164"/>
      <c r="P595" s="164"/>
      <c r="Q595" s="164"/>
      <c r="R595" s="164"/>
      <c r="S595" s="164"/>
      <c r="T595" s="197"/>
      <c r="U595" s="163"/>
      <c r="V595" s="163"/>
      <c r="W595" s="163"/>
      <c r="X595" s="163"/>
      <c r="Y595" s="163"/>
      <c r="Z595" s="163"/>
      <c r="AA595" s="163"/>
      <c r="AB595" s="163"/>
      <c r="AC595" s="163"/>
    </row>
    <row r="596" spans="1:29" x14ac:dyDescent="0.5">
      <c r="A596" s="163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3"/>
      <c r="M596" s="164"/>
      <c r="N596" s="164"/>
      <c r="O596" s="164"/>
      <c r="P596" s="164"/>
      <c r="Q596" s="164"/>
      <c r="R596" s="164"/>
      <c r="S596" s="164"/>
      <c r="T596" s="197"/>
      <c r="U596" s="163"/>
      <c r="V596" s="163"/>
      <c r="W596" s="163"/>
      <c r="X596" s="163"/>
      <c r="Y596" s="163"/>
      <c r="Z596" s="163"/>
      <c r="AA596" s="163"/>
      <c r="AB596" s="163"/>
      <c r="AC596" s="163"/>
    </row>
    <row r="597" spans="1:29" x14ac:dyDescent="0.5">
      <c r="A597" s="163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3"/>
      <c r="M597" s="164"/>
      <c r="N597" s="164"/>
      <c r="O597" s="164"/>
      <c r="P597" s="164"/>
      <c r="Q597" s="164"/>
      <c r="R597" s="164"/>
      <c r="S597" s="164"/>
      <c r="T597" s="197"/>
      <c r="U597" s="163"/>
      <c r="V597" s="163"/>
      <c r="W597" s="163"/>
      <c r="X597" s="163"/>
      <c r="Y597" s="163"/>
      <c r="Z597" s="163"/>
      <c r="AA597" s="163"/>
      <c r="AB597" s="163"/>
      <c r="AC597" s="163"/>
    </row>
    <row r="598" spans="1:29" x14ac:dyDescent="0.5">
      <c r="A598" s="163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3"/>
      <c r="M598" s="164"/>
      <c r="N598" s="164"/>
      <c r="O598" s="164"/>
      <c r="P598" s="164"/>
      <c r="Q598" s="164"/>
      <c r="R598" s="164"/>
      <c r="S598" s="164"/>
      <c r="T598" s="197"/>
      <c r="U598" s="163"/>
      <c r="V598" s="163"/>
      <c r="W598" s="163"/>
      <c r="X598" s="163"/>
      <c r="Y598" s="163"/>
      <c r="Z598" s="163"/>
      <c r="AA598" s="163"/>
      <c r="AB598" s="163"/>
      <c r="AC598" s="163"/>
    </row>
    <row r="599" spans="1:29" x14ac:dyDescent="0.5">
      <c r="A599" s="163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3"/>
      <c r="M599" s="164"/>
      <c r="N599" s="164"/>
      <c r="O599" s="164"/>
      <c r="P599" s="164"/>
      <c r="Q599" s="164"/>
      <c r="R599" s="164"/>
      <c r="S599" s="164"/>
      <c r="T599" s="197"/>
      <c r="U599" s="163"/>
      <c r="V599" s="163"/>
      <c r="W599" s="163"/>
      <c r="X599" s="163"/>
      <c r="Y599" s="163"/>
      <c r="Z599" s="163"/>
      <c r="AA599" s="163"/>
      <c r="AB599" s="163"/>
      <c r="AC599" s="163"/>
    </row>
    <row r="600" spans="1:29" x14ac:dyDescent="0.5">
      <c r="A600" s="163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3"/>
      <c r="M600" s="164"/>
      <c r="N600" s="164"/>
      <c r="O600" s="164"/>
      <c r="P600" s="164"/>
      <c r="Q600" s="164"/>
      <c r="R600" s="164"/>
      <c r="S600" s="164"/>
      <c r="T600" s="197"/>
      <c r="U600" s="163"/>
      <c r="V600" s="163"/>
      <c r="W600" s="163"/>
      <c r="X600" s="163"/>
      <c r="Y600" s="163"/>
      <c r="Z600" s="163"/>
      <c r="AA600" s="163"/>
      <c r="AB600" s="163"/>
      <c r="AC600" s="163"/>
    </row>
    <row r="601" spans="1:29" x14ac:dyDescent="0.5">
      <c r="A601" s="163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3"/>
      <c r="M601" s="164"/>
      <c r="N601" s="164"/>
      <c r="O601" s="164"/>
      <c r="P601" s="164"/>
      <c r="Q601" s="164"/>
      <c r="R601" s="164"/>
      <c r="S601" s="164"/>
      <c r="T601" s="197"/>
      <c r="U601" s="163"/>
      <c r="V601" s="163"/>
      <c r="W601" s="163"/>
      <c r="X601" s="163"/>
      <c r="Y601" s="163"/>
      <c r="Z601" s="163"/>
      <c r="AA601" s="163"/>
      <c r="AB601" s="163"/>
      <c r="AC601" s="163"/>
    </row>
    <row r="602" spans="1:29" x14ac:dyDescent="0.5">
      <c r="A602" s="163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3"/>
      <c r="M602" s="164"/>
      <c r="N602" s="164"/>
      <c r="O602" s="164"/>
      <c r="P602" s="164"/>
      <c r="Q602" s="164"/>
      <c r="R602" s="164"/>
      <c r="S602" s="164"/>
      <c r="T602" s="197"/>
      <c r="U602" s="163"/>
      <c r="V602" s="163"/>
      <c r="W602" s="163"/>
      <c r="X602" s="163"/>
      <c r="Y602" s="163"/>
      <c r="Z602" s="163"/>
      <c r="AA602" s="163"/>
      <c r="AB602" s="163"/>
      <c r="AC602" s="163"/>
    </row>
    <row r="603" spans="1:29" x14ac:dyDescent="0.5">
      <c r="A603" s="163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3"/>
      <c r="M603" s="164"/>
      <c r="N603" s="164"/>
      <c r="O603" s="164"/>
      <c r="P603" s="164"/>
      <c r="Q603" s="164"/>
      <c r="R603" s="164"/>
      <c r="S603" s="164"/>
      <c r="T603" s="197"/>
      <c r="U603" s="163"/>
      <c r="V603" s="163"/>
      <c r="W603" s="163"/>
      <c r="X603" s="163"/>
      <c r="Y603" s="163"/>
      <c r="Z603" s="163"/>
      <c r="AA603" s="163"/>
      <c r="AB603" s="163"/>
      <c r="AC603" s="163"/>
    </row>
    <row r="604" spans="1:29" x14ac:dyDescent="0.5">
      <c r="A604" s="163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3"/>
      <c r="M604" s="164"/>
      <c r="N604" s="164"/>
      <c r="O604" s="164"/>
      <c r="P604" s="164"/>
      <c r="Q604" s="164"/>
      <c r="R604" s="164"/>
      <c r="S604" s="164"/>
      <c r="T604" s="197"/>
      <c r="U604" s="163"/>
      <c r="V604" s="163"/>
      <c r="W604" s="163"/>
      <c r="X604" s="163"/>
      <c r="Y604" s="163"/>
      <c r="Z604" s="163"/>
      <c r="AA604" s="163"/>
      <c r="AB604" s="163"/>
      <c r="AC604" s="163"/>
    </row>
    <row r="605" spans="1:29" x14ac:dyDescent="0.5">
      <c r="A605" s="163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3"/>
      <c r="M605" s="164"/>
      <c r="N605" s="164"/>
      <c r="O605" s="164"/>
      <c r="P605" s="164"/>
      <c r="Q605" s="164"/>
      <c r="R605" s="164"/>
      <c r="S605" s="164"/>
      <c r="T605" s="197"/>
      <c r="U605" s="163"/>
      <c r="V605" s="163"/>
      <c r="W605" s="163"/>
      <c r="X605" s="163"/>
      <c r="Y605" s="163"/>
      <c r="Z605" s="163"/>
      <c r="AA605" s="163"/>
      <c r="AB605" s="163"/>
      <c r="AC605" s="163"/>
    </row>
    <row r="606" spans="1:29" x14ac:dyDescent="0.5">
      <c r="A606" s="163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3"/>
      <c r="M606" s="164"/>
      <c r="N606" s="164"/>
      <c r="O606" s="164"/>
      <c r="P606" s="164"/>
      <c r="Q606" s="164"/>
      <c r="R606" s="164"/>
      <c r="S606" s="164"/>
      <c r="T606" s="197"/>
      <c r="U606" s="163"/>
      <c r="V606" s="163"/>
      <c r="W606" s="163"/>
      <c r="X606" s="163"/>
      <c r="Y606" s="163"/>
      <c r="Z606" s="163"/>
      <c r="AA606" s="163"/>
      <c r="AB606" s="163"/>
      <c r="AC606" s="163"/>
    </row>
    <row r="607" spans="1:29" x14ac:dyDescent="0.5">
      <c r="A607" s="163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3"/>
      <c r="M607" s="164"/>
      <c r="N607" s="164"/>
      <c r="O607" s="164"/>
      <c r="P607" s="164"/>
      <c r="Q607" s="164"/>
      <c r="R607" s="164"/>
      <c r="S607" s="164"/>
      <c r="T607" s="197"/>
      <c r="U607" s="163"/>
      <c r="V607" s="163"/>
      <c r="W607" s="163"/>
      <c r="X607" s="163"/>
      <c r="Y607" s="163"/>
      <c r="Z607" s="163"/>
      <c r="AA607" s="163"/>
      <c r="AB607" s="163"/>
      <c r="AC607" s="163"/>
    </row>
    <row r="608" spans="1:29" x14ac:dyDescent="0.5">
      <c r="A608" s="163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3"/>
      <c r="M608" s="164"/>
      <c r="N608" s="164"/>
      <c r="O608" s="164"/>
      <c r="P608" s="164"/>
      <c r="Q608" s="164"/>
      <c r="R608" s="164"/>
      <c r="S608" s="164"/>
      <c r="T608" s="197"/>
      <c r="U608" s="163"/>
      <c r="V608" s="163"/>
      <c r="W608" s="163"/>
      <c r="X608" s="163"/>
      <c r="Y608" s="163"/>
      <c r="Z608" s="163"/>
      <c r="AA608" s="163"/>
      <c r="AB608" s="163"/>
      <c r="AC608" s="163"/>
    </row>
    <row r="609" spans="1:29" x14ac:dyDescent="0.5">
      <c r="A609" s="163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3"/>
      <c r="M609" s="164"/>
      <c r="N609" s="164"/>
      <c r="O609" s="164"/>
      <c r="P609" s="164"/>
      <c r="Q609" s="164"/>
      <c r="R609" s="164"/>
      <c r="S609" s="164"/>
      <c r="T609" s="197"/>
      <c r="U609" s="163"/>
      <c r="V609" s="163"/>
      <c r="W609" s="163"/>
      <c r="X609" s="163"/>
      <c r="Y609" s="163"/>
      <c r="Z609" s="163"/>
      <c r="AA609" s="163"/>
      <c r="AB609" s="163"/>
      <c r="AC609" s="163"/>
    </row>
    <row r="610" spans="1:29" x14ac:dyDescent="0.5">
      <c r="A610" s="163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3"/>
      <c r="M610" s="164"/>
      <c r="N610" s="164"/>
      <c r="O610" s="164"/>
      <c r="P610" s="164"/>
      <c r="Q610" s="164"/>
      <c r="R610" s="164"/>
      <c r="S610" s="164"/>
      <c r="T610" s="197"/>
      <c r="U610" s="163"/>
      <c r="V610" s="163"/>
      <c r="W610" s="163"/>
      <c r="X610" s="163"/>
      <c r="Y610" s="163"/>
      <c r="Z610" s="163"/>
      <c r="AA610" s="163"/>
      <c r="AB610" s="163"/>
      <c r="AC610" s="163"/>
    </row>
    <row r="611" spans="1:29" x14ac:dyDescent="0.5">
      <c r="A611" s="163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3"/>
      <c r="M611" s="164"/>
      <c r="N611" s="164"/>
      <c r="O611" s="164"/>
      <c r="P611" s="164"/>
      <c r="Q611" s="164"/>
      <c r="R611" s="164"/>
      <c r="S611" s="164"/>
      <c r="T611" s="197"/>
      <c r="U611" s="163"/>
      <c r="V611" s="163"/>
      <c r="W611" s="163"/>
      <c r="X611" s="163"/>
      <c r="Y611" s="163"/>
      <c r="Z611" s="163"/>
      <c r="AA611" s="163"/>
      <c r="AB611" s="163"/>
      <c r="AC611" s="163"/>
    </row>
    <row r="612" spans="1:29" x14ac:dyDescent="0.5">
      <c r="A612" s="163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3"/>
      <c r="M612" s="164"/>
      <c r="N612" s="164"/>
      <c r="O612" s="164"/>
      <c r="P612" s="164"/>
      <c r="Q612" s="164"/>
      <c r="R612" s="164"/>
      <c r="S612" s="164"/>
      <c r="T612" s="197"/>
      <c r="U612" s="163"/>
      <c r="V612" s="163"/>
      <c r="W612" s="163"/>
      <c r="X612" s="163"/>
      <c r="Y612" s="163"/>
      <c r="Z612" s="163"/>
      <c r="AA612" s="163"/>
      <c r="AB612" s="163"/>
      <c r="AC612" s="163"/>
    </row>
    <row r="613" spans="1:29" x14ac:dyDescent="0.5">
      <c r="A613" s="163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3"/>
      <c r="M613" s="164"/>
      <c r="N613" s="164"/>
      <c r="O613" s="164"/>
      <c r="P613" s="164"/>
      <c r="Q613" s="164"/>
      <c r="R613" s="164"/>
      <c r="S613" s="164"/>
      <c r="T613" s="197"/>
      <c r="U613" s="163"/>
      <c r="V613" s="163"/>
      <c r="W613" s="163"/>
      <c r="X613" s="163"/>
      <c r="Y613" s="163"/>
      <c r="Z613" s="163"/>
      <c r="AA613" s="163"/>
      <c r="AB613" s="163"/>
      <c r="AC613" s="163"/>
    </row>
    <row r="614" spans="1:29" x14ac:dyDescent="0.5">
      <c r="A614" s="163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3"/>
      <c r="M614" s="164"/>
      <c r="N614" s="164"/>
      <c r="O614" s="164"/>
      <c r="P614" s="164"/>
      <c r="Q614" s="164"/>
      <c r="R614" s="164"/>
      <c r="S614" s="164"/>
      <c r="T614" s="197"/>
      <c r="U614" s="163"/>
      <c r="V614" s="163"/>
      <c r="W614" s="163"/>
      <c r="X614" s="163"/>
      <c r="Y614" s="163"/>
      <c r="Z614" s="163"/>
      <c r="AA614" s="163"/>
      <c r="AB614" s="163"/>
      <c r="AC614" s="163"/>
    </row>
    <row r="615" spans="1:29" x14ac:dyDescent="0.5">
      <c r="A615" s="163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3"/>
      <c r="M615" s="164"/>
      <c r="N615" s="164"/>
      <c r="O615" s="164"/>
      <c r="P615" s="164"/>
      <c r="Q615" s="164"/>
      <c r="R615" s="164"/>
      <c r="S615" s="164"/>
      <c r="T615" s="197"/>
      <c r="U615" s="163"/>
      <c r="V615" s="163"/>
      <c r="W615" s="163"/>
      <c r="X615" s="163"/>
      <c r="Y615" s="163"/>
      <c r="Z615" s="163"/>
      <c r="AA615" s="163"/>
      <c r="AB615" s="163"/>
      <c r="AC615" s="163"/>
    </row>
    <row r="616" spans="1:29" x14ac:dyDescent="0.5">
      <c r="A616" s="163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3"/>
      <c r="M616" s="164"/>
      <c r="N616" s="164"/>
      <c r="O616" s="164"/>
      <c r="P616" s="164"/>
      <c r="Q616" s="164"/>
      <c r="R616" s="164"/>
      <c r="S616" s="164"/>
      <c r="T616" s="197"/>
      <c r="U616" s="163"/>
      <c r="V616" s="163"/>
      <c r="W616" s="163"/>
      <c r="X616" s="163"/>
      <c r="Y616" s="163"/>
      <c r="Z616" s="163"/>
      <c r="AA616" s="163"/>
      <c r="AB616" s="163"/>
      <c r="AC616" s="163"/>
    </row>
    <row r="617" spans="1:29" x14ac:dyDescent="0.5">
      <c r="A617" s="163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3"/>
      <c r="M617" s="164"/>
      <c r="N617" s="164"/>
      <c r="O617" s="164"/>
      <c r="P617" s="164"/>
      <c r="Q617" s="164"/>
      <c r="R617" s="164"/>
      <c r="S617" s="164"/>
      <c r="T617" s="197"/>
      <c r="U617" s="163"/>
      <c r="V617" s="163"/>
      <c r="W617" s="163"/>
      <c r="X617" s="163"/>
      <c r="Y617" s="163"/>
      <c r="Z617" s="163"/>
      <c r="AA617" s="163"/>
      <c r="AB617" s="163"/>
      <c r="AC617" s="163"/>
    </row>
    <row r="618" spans="1:29" x14ac:dyDescent="0.5">
      <c r="A618" s="163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3"/>
      <c r="M618" s="164"/>
      <c r="N618" s="164"/>
      <c r="O618" s="164"/>
      <c r="P618" s="164"/>
      <c r="Q618" s="164"/>
      <c r="R618" s="164"/>
      <c r="S618" s="164"/>
      <c r="T618" s="197"/>
      <c r="U618" s="163"/>
      <c r="V618" s="163"/>
      <c r="W618" s="163"/>
      <c r="X618" s="163"/>
      <c r="Y618" s="163"/>
      <c r="Z618" s="163"/>
      <c r="AA618" s="163"/>
      <c r="AB618" s="163"/>
      <c r="AC618" s="163"/>
    </row>
    <row r="619" spans="1:29" x14ac:dyDescent="0.5">
      <c r="A619" s="163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3"/>
      <c r="M619" s="164"/>
      <c r="N619" s="164"/>
      <c r="O619" s="164"/>
      <c r="P619" s="164"/>
      <c r="Q619" s="164"/>
      <c r="R619" s="164"/>
      <c r="S619" s="164"/>
      <c r="T619" s="197"/>
      <c r="U619" s="163"/>
      <c r="V619" s="163"/>
      <c r="W619" s="163"/>
      <c r="X619" s="163"/>
      <c r="Y619" s="163"/>
      <c r="Z619" s="163"/>
      <c r="AA619" s="163"/>
      <c r="AB619" s="163"/>
      <c r="AC619" s="163"/>
    </row>
    <row r="620" spans="1:29" x14ac:dyDescent="0.5">
      <c r="A620" s="163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3"/>
      <c r="M620" s="164"/>
      <c r="N620" s="164"/>
      <c r="O620" s="164"/>
      <c r="P620" s="164"/>
      <c r="Q620" s="164"/>
      <c r="R620" s="164"/>
      <c r="S620" s="164"/>
      <c r="T620" s="197"/>
      <c r="U620" s="163"/>
      <c r="V620" s="163"/>
      <c r="W620" s="163"/>
      <c r="X620" s="163"/>
      <c r="Y620" s="163"/>
      <c r="Z620" s="163"/>
      <c r="AA620" s="163"/>
      <c r="AB620" s="163"/>
      <c r="AC620" s="163"/>
    </row>
    <row r="621" spans="1:29" x14ac:dyDescent="0.5">
      <c r="A621" s="163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3"/>
      <c r="M621" s="164"/>
      <c r="N621" s="164"/>
      <c r="O621" s="164"/>
      <c r="P621" s="164"/>
      <c r="Q621" s="164"/>
      <c r="R621" s="164"/>
      <c r="S621" s="164"/>
      <c r="T621" s="197"/>
      <c r="U621" s="163"/>
      <c r="V621" s="163"/>
      <c r="W621" s="163"/>
      <c r="X621" s="163"/>
      <c r="Y621" s="163"/>
      <c r="Z621" s="163"/>
      <c r="AA621" s="163"/>
      <c r="AB621" s="163"/>
      <c r="AC621" s="163"/>
    </row>
    <row r="622" spans="1:29" x14ac:dyDescent="0.5">
      <c r="A622" s="163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3"/>
      <c r="M622" s="164"/>
      <c r="N622" s="164"/>
      <c r="O622" s="164"/>
      <c r="P622" s="164"/>
      <c r="Q622" s="164"/>
      <c r="R622" s="164"/>
      <c r="S622" s="164"/>
      <c r="T622" s="197"/>
      <c r="U622" s="163"/>
      <c r="V622" s="163"/>
      <c r="W622" s="163"/>
      <c r="X622" s="163"/>
      <c r="Y622" s="163"/>
      <c r="Z622" s="163"/>
      <c r="AA622" s="163"/>
      <c r="AB622" s="163"/>
      <c r="AC622" s="163"/>
    </row>
    <row r="623" spans="1:29" x14ac:dyDescent="0.5">
      <c r="A623" s="163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3"/>
      <c r="M623" s="164"/>
      <c r="N623" s="164"/>
      <c r="O623" s="164"/>
      <c r="P623" s="164"/>
      <c r="Q623" s="164"/>
      <c r="R623" s="164"/>
      <c r="S623" s="164"/>
      <c r="T623" s="197"/>
      <c r="U623" s="163"/>
      <c r="V623" s="163"/>
      <c r="W623" s="163"/>
      <c r="X623" s="163"/>
      <c r="Y623" s="163"/>
      <c r="Z623" s="163"/>
      <c r="AA623" s="163"/>
      <c r="AB623" s="163"/>
      <c r="AC623" s="163"/>
    </row>
    <row r="624" spans="1:29" x14ac:dyDescent="0.5">
      <c r="A624" s="163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3"/>
      <c r="M624" s="164"/>
      <c r="N624" s="164"/>
      <c r="O624" s="164"/>
      <c r="P624" s="164"/>
      <c r="Q624" s="164"/>
      <c r="R624" s="164"/>
      <c r="S624" s="164"/>
      <c r="T624" s="197"/>
      <c r="U624" s="163"/>
      <c r="V624" s="163"/>
      <c r="W624" s="163"/>
      <c r="X624" s="163"/>
      <c r="Y624" s="163"/>
      <c r="Z624" s="163"/>
      <c r="AA624" s="163"/>
      <c r="AB624" s="163"/>
      <c r="AC624" s="163"/>
    </row>
    <row r="625" spans="1:29" x14ac:dyDescent="0.5">
      <c r="A625" s="163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3"/>
      <c r="M625" s="164"/>
      <c r="N625" s="164"/>
      <c r="O625" s="164"/>
      <c r="P625" s="164"/>
      <c r="Q625" s="164"/>
      <c r="R625" s="164"/>
      <c r="S625" s="164"/>
      <c r="T625" s="197"/>
      <c r="U625" s="163"/>
      <c r="V625" s="163"/>
      <c r="W625" s="163"/>
      <c r="X625" s="163"/>
      <c r="Y625" s="163"/>
      <c r="Z625" s="163"/>
      <c r="AA625" s="163"/>
      <c r="AB625" s="163"/>
      <c r="AC625" s="163"/>
    </row>
    <row r="626" spans="1:29" x14ac:dyDescent="0.5">
      <c r="A626" s="163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3"/>
      <c r="M626" s="164"/>
      <c r="N626" s="164"/>
      <c r="O626" s="164"/>
      <c r="P626" s="164"/>
      <c r="Q626" s="164"/>
      <c r="R626" s="164"/>
      <c r="S626" s="164"/>
      <c r="T626" s="197"/>
      <c r="U626" s="163"/>
      <c r="V626" s="163"/>
      <c r="W626" s="163"/>
      <c r="X626" s="163"/>
      <c r="Y626" s="163"/>
      <c r="Z626" s="163"/>
      <c r="AA626" s="163"/>
      <c r="AB626" s="163"/>
      <c r="AC626" s="163"/>
    </row>
    <row r="627" spans="1:29" x14ac:dyDescent="0.5">
      <c r="A627" s="163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3"/>
      <c r="M627" s="164"/>
      <c r="N627" s="164"/>
      <c r="O627" s="164"/>
      <c r="P627" s="164"/>
      <c r="Q627" s="164"/>
      <c r="R627" s="164"/>
      <c r="S627" s="164"/>
      <c r="T627" s="197"/>
      <c r="U627" s="163"/>
      <c r="V627" s="163"/>
      <c r="W627" s="163"/>
      <c r="X627" s="163"/>
      <c r="Y627" s="163"/>
      <c r="Z627" s="163"/>
      <c r="AA627" s="163"/>
      <c r="AB627" s="163"/>
      <c r="AC627" s="163"/>
    </row>
    <row r="628" spans="1:29" x14ac:dyDescent="0.5">
      <c r="A628" s="163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3"/>
      <c r="M628" s="164"/>
      <c r="N628" s="164"/>
      <c r="O628" s="164"/>
      <c r="P628" s="164"/>
      <c r="Q628" s="164"/>
      <c r="R628" s="164"/>
      <c r="S628" s="164"/>
      <c r="T628" s="197"/>
      <c r="U628" s="163"/>
      <c r="V628" s="163"/>
      <c r="W628" s="163"/>
      <c r="X628" s="163"/>
      <c r="Y628" s="163"/>
      <c r="Z628" s="163"/>
      <c r="AA628" s="163"/>
      <c r="AB628" s="163"/>
      <c r="AC628" s="163"/>
    </row>
    <row r="629" spans="1:29" x14ac:dyDescent="0.5">
      <c r="A629" s="163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3"/>
      <c r="M629" s="164"/>
      <c r="N629" s="164"/>
      <c r="O629" s="164"/>
      <c r="P629" s="164"/>
      <c r="Q629" s="164"/>
      <c r="R629" s="164"/>
      <c r="S629" s="164"/>
      <c r="T629" s="197"/>
      <c r="U629" s="163"/>
      <c r="V629" s="163"/>
      <c r="W629" s="163"/>
      <c r="X629" s="163"/>
      <c r="Y629" s="163"/>
      <c r="Z629" s="163"/>
      <c r="AA629" s="163"/>
      <c r="AB629" s="163"/>
      <c r="AC629" s="163"/>
    </row>
    <row r="630" spans="1:29" x14ac:dyDescent="0.5">
      <c r="A630" s="163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3"/>
      <c r="M630" s="164"/>
      <c r="N630" s="164"/>
      <c r="O630" s="164"/>
      <c r="P630" s="164"/>
      <c r="Q630" s="164"/>
      <c r="R630" s="164"/>
      <c r="S630" s="164"/>
      <c r="T630" s="197"/>
      <c r="U630" s="163"/>
      <c r="V630" s="163"/>
      <c r="W630" s="163"/>
      <c r="X630" s="163"/>
      <c r="Y630" s="163"/>
      <c r="Z630" s="163"/>
      <c r="AA630" s="163"/>
      <c r="AB630" s="163"/>
      <c r="AC630" s="163"/>
    </row>
    <row r="631" spans="1:29" x14ac:dyDescent="0.5">
      <c r="A631" s="163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3"/>
      <c r="M631" s="164"/>
      <c r="N631" s="164"/>
      <c r="O631" s="164"/>
      <c r="P631" s="164"/>
      <c r="Q631" s="164"/>
      <c r="R631" s="164"/>
      <c r="S631" s="164"/>
      <c r="T631" s="197"/>
      <c r="U631" s="163"/>
      <c r="V631" s="163"/>
      <c r="W631" s="163"/>
      <c r="X631" s="163"/>
      <c r="Y631" s="163"/>
      <c r="Z631" s="163"/>
      <c r="AA631" s="163"/>
      <c r="AB631" s="163"/>
      <c r="AC631" s="163"/>
    </row>
    <row r="632" spans="1:29" x14ac:dyDescent="0.5">
      <c r="A632" s="163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3"/>
      <c r="M632" s="164"/>
      <c r="N632" s="164"/>
      <c r="O632" s="164"/>
      <c r="P632" s="164"/>
      <c r="Q632" s="164"/>
      <c r="R632" s="164"/>
      <c r="S632" s="164"/>
      <c r="T632" s="197"/>
      <c r="U632" s="163"/>
      <c r="V632" s="163"/>
      <c r="W632" s="163"/>
      <c r="X632" s="163"/>
      <c r="Y632" s="163"/>
      <c r="Z632" s="163"/>
      <c r="AA632" s="163"/>
      <c r="AB632" s="163"/>
      <c r="AC632" s="163"/>
    </row>
    <row r="633" spans="1:29" x14ac:dyDescent="0.5">
      <c r="A633" s="163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3"/>
      <c r="M633" s="164"/>
      <c r="N633" s="164"/>
      <c r="O633" s="164"/>
      <c r="P633" s="164"/>
      <c r="Q633" s="164"/>
      <c r="R633" s="164"/>
      <c r="S633" s="164"/>
      <c r="T633" s="197"/>
      <c r="U633" s="163"/>
      <c r="V633" s="163"/>
      <c r="W633" s="163"/>
      <c r="X633" s="163"/>
      <c r="Y633" s="163"/>
      <c r="Z633" s="163"/>
      <c r="AA633" s="163"/>
      <c r="AB633" s="163"/>
      <c r="AC633" s="163"/>
    </row>
    <row r="634" spans="1:29" x14ac:dyDescent="0.5">
      <c r="A634" s="163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3"/>
      <c r="M634" s="164"/>
      <c r="N634" s="164"/>
      <c r="O634" s="164"/>
      <c r="P634" s="164"/>
      <c r="Q634" s="164"/>
      <c r="R634" s="164"/>
      <c r="S634" s="164"/>
      <c r="T634" s="197"/>
      <c r="U634" s="163"/>
      <c r="V634" s="163"/>
      <c r="W634" s="163"/>
      <c r="X634" s="163"/>
      <c r="Y634" s="163"/>
      <c r="Z634" s="163"/>
      <c r="AA634" s="163"/>
      <c r="AB634" s="163"/>
      <c r="AC634" s="163"/>
    </row>
    <row r="635" spans="1:29" x14ac:dyDescent="0.5">
      <c r="A635" s="163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3"/>
      <c r="M635" s="164"/>
      <c r="N635" s="164"/>
      <c r="O635" s="164"/>
      <c r="P635" s="164"/>
      <c r="Q635" s="164"/>
      <c r="R635" s="164"/>
      <c r="S635" s="164"/>
      <c r="T635" s="197"/>
      <c r="U635" s="163"/>
      <c r="V635" s="163"/>
      <c r="W635" s="163"/>
      <c r="X635" s="163"/>
      <c r="Y635" s="163"/>
      <c r="Z635" s="163"/>
      <c r="AA635" s="163"/>
      <c r="AB635" s="163"/>
      <c r="AC635" s="163"/>
    </row>
    <row r="636" spans="1:29" x14ac:dyDescent="0.5">
      <c r="A636" s="163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3"/>
      <c r="M636" s="164"/>
      <c r="N636" s="164"/>
      <c r="O636" s="164"/>
      <c r="P636" s="164"/>
      <c r="Q636" s="164"/>
      <c r="R636" s="164"/>
      <c r="S636" s="164"/>
      <c r="T636" s="197"/>
      <c r="U636" s="163"/>
      <c r="V636" s="163"/>
      <c r="W636" s="163"/>
      <c r="X636" s="163"/>
      <c r="Y636" s="163"/>
      <c r="Z636" s="163"/>
      <c r="AA636" s="163"/>
      <c r="AB636" s="163"/>
      <c r="AC636" s="163"/>
    </row>
    <row r="637" spans="1:29" x14ac:dyDescent="0.5">
      <c r="A637" s="163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3"/>
      <c r="M637" s="164"/>
      <c r="N637" s="164"/>
      <c r="O637" s="164"/>
      <c r="P637" s="164"/>
      <c r="Q637" s="164"/>
      <c r="R637" s="164"/>
      <c r="S637" s="164"/>
      <c r="T637" s="197"/>
      <c r="U637" s="163"/>
      <c r="V637" s="163"/>
      <c r="W637" s="163"/>
      <c r="X637" s="163"/>
      <c r="Y637" s="163"/>
      <c r="Z637" s="163"/>
      <c r="AA637" s="163"/>
      <c r="AB637" s="163"/>
      <c r="AC637" s="163"/>
    </row>
    <row r="638" spans="1:29" x14ac:dyDescent="0.5">
      <c r="A638" s="163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3"/>
      <c r="M638" s="164"/>
      <c r="N638" s="164"/>
      <c r="O638" s="164"/>
      <c r="P638" s="164"/>
      <c r="Q638" s="164"/>
      <c r="R638" s="164"/>
      <c r="S638" s="164"/>
      <c r="T638" s="197"/>
      <c r="U638" s="163"/>
      <c r="V638" s="163"/>
      <c r="W638" s="163"/>
      <c r="X638" s="163"/>
      <c r="Y638" s="163"/>
      <c r="Z638" s="163"/>
      <c r="AA638" s="163"/>
      <c r="AB638" s="163"/>
      <c r="AC638" s="163"/>
    </row>
    <row r="639" spans="1:29" x14ac:dyDescent="0.5">
      <c r="A639" s="163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3"/>
      <c r="M639" s="164"/>
      <c r="N639" s="164"/>
      <c r="O639" s="164"/>
      <c r="P639" s="164"/>
      <c r="Q639" s="164"/>
      <c r="R639" s="164"/>
      <c r="S639" s="164"/>
      <c r="T639" s="197"/>
      <c r="U639" s="163"/>
      <c r="V639" s="163"/>
      <c r="W639" s="163"/>
      <c r="X639" s="163"/>
      <c r="Y639" s="163"/>
      <c r="Z639" s="163"/>
      <c r="AA639" s="163"/>
      <c r="AB639" s="163"/>
      <c r="AC639" s="163"/>
    </row>
    <row r="640" spans="1:29" x14ac:dyDescent="0.5">
      <c r="A640" s="163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3"/>
      <c r="M640" s="164"/>
      <c r="N640" s="164"/>
      <c r="O640" s="164"/>
      <c r="P640" s="164"/>
      <c r="Q640" s="164"/>
      <c r="R640" s="164"/>
      <c r="S640" s="164"/>
      <c r="T640" s="197"/>
      <c r="U640" s="163"/>
      <c r="V640" s="163"/>
      <c r="W640" s="163"/>
      <c r="X640" s="163"/>
      <c r="Y640" s="163"/>
      <c r="Z640" s="163"/>
      <c r="AA640" s="163"/>
      <c r="AB640" s="163"/>
      <c r="AC640" s="163"/>
    </row>
    <row r="641" spans="1:29" x14ac:dyDescent="0.5">
      <c r="A641" s="163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3"/>
      <c r="M641" s="164"/>
      <c r="N641" s="164"/>
      <c r="O641" s="164"/>
      <c r="P641" s="164"/>
      <c r="Q641" s="164"/>
      <c r="R641" s="164"/>
      <c r="S641" s="164"/>
      <c r="T641" s="197"/>
      <c r="U641" s="163"/>
      <c r="V641" s="163"/>
      <c r="W641" s="163"/>
      <c r="X641" s="163"/>
      <c r="Y641" s="163"/>
      <c r="Z641" s="163"/>
      <c r="AA641" s="163"/>
      <c r="AB641" s="163"/>
      <c r="AC641" s="163"/>
    </row>
    <row r="642" spans="1:29" x14ac:dyDescent="0.5">
      <c r="A642" s="163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3"/>
      <c r="M642" s="164"/>
      <c r="N642" s="164"/>
      <c r="O642" s="164"/>
      <c r="P642" s="164"/>
      <c r="Q642" s="164"/>
      <c r="R642" s="164"/>
      <c r="S642" s="164"/>
      <c r="T642" s="197"/>
      <c r="U642" s="163"/>
      <c r="V642" s="163"/>
      <c r="W642" s="163"/>
      <c r="X642" s="163"/>
      <c r="Y642" s="163"/>
      <c r="Z642" s="163"/>
      <c r="AA642" s="163"/>
      <c r="AB642" s="163"/>
      <c r="AC642" s="163"/>
    </row>
    <row r="643" spans="1:29" x14ac:dyDescent="0.5">
      <c r="A643" s="163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3"/>
      <c r="M643" s="164"/>
      <c r="N643" s="164"/>
      <c r="O643" s="164"/>
      <c r="P643" s="164"/>
      <c r="Q643" s="164"/>
      <c r="R643" s="164"/>
      <c r="S643" s="164"/>
      <c r="T643" s="197"/>
      <c r="U643" s="163"/>
      <c r="V643" s="163"/>
      <c r="W643" s="163"/>
      <c r="X643" s="163"/>
      <c r="Y643" s="163"/>
      <c r="Z643" s="163"/>
      <c r="AA643" s="163"/>
      <c r="AB643" s="163"/>
      <c r="AC643" s="163"/>
    </row>
    <row r="644" spans="1:29" x14ac:dyDescent="0.5">
      <c r="A644" s="163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3"/>
      <c r="M644" s="164"/>
      <c r="N644" s="164"/>
      <c r="O644" s="164"/>
      <c r="P644" s="164"/>
      <c r="Q644" s="164"/>
      <c r="R644" s="164"/>
      <c r="S644" s="164"/>
      <c r="T644" s="197"/>
      <c r="U644" s="163"/>
      <c r="V644" s="163"/>
      <c r="W644" s="163"/>
      <c r="X644" s="163"/>
      <c r="Y644" s="163"/>
      <c r="Z644" s="163"/>
      <c r="AA644" s="163"/>
      <c r="AB644" s="163"/>
      <c r="AC644" s="163"/>
    </row>
    <row r="645" spans="1:29" x14ac:dyDescent="0.5">
      <c r="A645" s="163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3"/>
      <c r="M645" s="164"/>
      <c r="N645" s="164"/>
      <c r="O645" s="164"/>
      <c r="P645" s="164"/>
      <c r="Q645" s="164"/>
      <c r="R645" s="164"/>
      <c r="S645" s="164"/>
      <c r="T645" s="197"/>
      <c r="U645" s="163"/>
      <c r="V645" s="163"/>
      <c r="W645" s="163"/>
      <c r="X645" s="163"/>
      <c r="Y645" s="163"/>
      <c r="Z645" s="163"/>
      <c r="AA645" s="163"/>
      <c r="AB645" s="163"/>
      <c r="AC645" s="163"/>
    </row>
    <row r="646" spans="1:29" x14ac:dyDescent="0.5">
      <c r="A646" s="163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3"/>
      <c r="M646" s="164"/>
      <c r="N646" s="164"/>
      <c r="O646" s="164"/>
      <c r="P646" s="164"/>
      <c r="Q646" s="164"/>
      <c r="R646" s="164"/>
      <c r="S646" s="164"/>
      <c r="T646" s="197"/>
      <c r="U646" s="163"/>
      <c r="V646" s="163"/>
      <c r="W646" s="163"/>
      <c r="X646" s="163"/>
      <c r="Y646" s="163"/>
      <c r="Z646" s="163"/>
      <c r="AA646" s="163"/>
      <c r="AB646" s="163"/>
      <c r="AC646" s="163"/>
    </row>
    <row r="647" spans="1:29" x14ac:dyDescent="0.5">
      <c r="A647" s="163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3"/>
      <c r="M647" s="164"/>
      <c r="N647" s="164"/>
      <c r="O647" s="164"/>
      <c r="P647" s="164"/>
      <c r="Q647" s="164"/>
      <c r="R647" s="164"/>
      <c r="S647" s="164"/>
      <c r="T647" s="197"/>
      <c r="U647" s="163"/>
      <c r="V647" s="163"/>
      <c r="W647" s="163"/>
      <c r="X647" s="163"/>
      <c r="Y647" s="163"/>
      <c r="Z647" s="163"/>
      <c r="AA647" s="163"/>
      <c r="AB647" s="163"/>
      <c r="AC647" s="163"/>
    </row>
    <row r="648" spans="1:29" x14ac:dyDescent="0.5">
      <c r="A648" s="163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3"/>
      <c r="M648" s="164"/>
      <c r="N648" s="164"/>
      <c r="O648" s="164"/>
      <c r="P648" s="164"/>
      <c r="Q648" s="164"/>
      <c r="R648" s="164"/>
      <c r="S648" s="164"/>
      <c r="T648" s="197"/>
      <c r="U648" s="163"/>
      <c r="V648" s="163"/>
      <c r="W648" s="163"/>
      <c r="X648" s="163"/>
      <c r="Y648" s="163"/>
      <c r="Z648" s="163"/>
      <c r="AA648" s="163"/>
      <c r="AB648" s="163"/>
      <c r="AC648" s="163"/>
    </row>
    <row r="649" spans="1:29" x14ac:dyDescent="0.5">
      <c r="A649" s="163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3"/>
      <c r="M649" s="164"/>
      <c r="N649" s="164"/>
      <c r="O649" s="164"/>
      <c r="P649" s="164"/>
      <c r="Q649" s="164"/>
      <c r="R649" s="164"/>
      <c r="S649" s="164"/>
      <c r="T649" s="197"/>
      <c r="U649" s="163"/>
      <c r="V649" s="163"/>
      <c r="W649" s="163"/>
      <c r="X649" s="163"/>
      <c r="Y649" s="163"/>
      <c r="Z649" s="163"/>
      <c r="AA649" s="163"/>
      <c r="AB649" s="163"/>
      <c r="AC649" s="163"/>
    </row>
    <row r="650" spans="1:29" x14ac:dyDescent="0.5">
      <c r="A650" s="163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3"/>
      <c r="M650" s="164"/>
      <c r="N650" s="164"/>
      <c r="O650" s="164"/>
      <c r="P650" s="164"/>
      <c r="Q650" s="164"/>
      <c r="R650" s="164"/>
      <c r="S650" s="164"/>
      <c r="T650" s="197"/>
      <c r="U650" s="163"/>
      <c r="V650" s="163"/>
      <c r="W650" s="163"/>
      <c r="X650" s="163"/>
      <c r="Y650" s="163"/>
      <c r="Z650" s="163"/>
      <c r="AA650" s="163"/>
      <c r="AB650" s="163"/>
      <c r="AC650" s="163"/>
    </row>
    <row r="651" spans="1:29" x14ac:dyDescent="0.5">
      <c r="A651" s="163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3"/>
      <c r="M651" s="164"/>
      <c r="N651" s="164"/>
      <c r="O651" s="164"/>
      <c r="P651" s="164"/>
      <c r="Q651" s="164"/>
      <c r="R651" s="164"/>
      <c r="S651" s="164"/>
      <c r="T651" s="197"/>
      <c r="U651" s="163"/>
      <c r="V651" s="163"/>
      <c r="W651" s="163"/>
      <c r="X651" s="163"/>
      <c r="Y651" s="163"/>
      <c r="Z651" s="163"/>
      <c r="AA651" s="163"/>
      <c r="AB651" s="163"/>
      <c r="AC651" s="163"/>
    </row>
    <row r="652" spans="1:29" x14ac:dyDescent="0.5">
      <c r="A652" s="163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3"/>
      <c r="M652" s="164"/>
      <c r="N652" s="164"/>
      <c r="O652" s="164"/>
      <c r="P652" s="164"/>
      <c r="Q652" s="164"/>
      <c r="R652" s="164"/>
      <c r="S652" s="164"/>
      <c r="T652" s="197"/>
      <c r="U652" s="163"/>
      <c r="V652" s="163"/>
      <c r="W652" s="163"/>
      <c r="X652" s="163"/>
      <c r="Y652" s="163"/>
      <c r="Z652" s="163"/>
      <c r="AA652" s="163"/>
      <c r="AB652" s="163"/>
      <c r="AC652" s="163"/>
    </row>
    <row r="653" spans="1:29" x14ac:dyDescent="0.5">
      <c r="A653" s="163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3"/>
      <c r="M653" s="164"/>
      <c r="N653" s="164"/>
      <c r="O653" s="164"/>
      <c r="P653" s="164"/>
      <c r="Q653" s="164"/>
      <c r="R653" s="164"/>
      <c r="S653" s="164"/>
      <c r="T653" s="197"/>
      <c r="U653" s="163"/>
      <c r="V653" s="163"/>
      <c r="W653" s="163"/>
      <c r="X653" s="163"/>
      <c r="Y653" s="163"/>
      <c r="Z653" s="163"/>
      <c r="AA653" s="163"/>
      <c r="AB653" s="163"/>
      <c r="AC653" s="163"/>
    </row>
    <row r="654" spans="1:29" x14ac:dyDescent="0.5">
      <c r="A654" s="163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3"/>
      <c r="M654" s="164"/>
      <c r="N654" s="164"/>
      <c r="O654" s="164"/>
      <c r="P654" s="164"/>
      <c r="Q654" s="164"/>
      <c r="R654" s="164"/>
      <c r="S654" s="164"/>
      <c r="T654" s="197"/>
      <c r="U654" s="163"/>
      <c r="V654" s="163"/>
      <c r="W654" s="163"/>
      <c r="X654" s="163"/>
      <c r="Y654" s="163"/>
      <c r="Z654" s="163"/>
      <c r="AA654" s="163"/>
      <c r="AB654" s="163"/>
      <c r="AC654" s="163"/>
    </row>
    <row r="655" spans="1:29" x14ac:dyDescent="0.5">
      <c r="A655" s="163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3"/>
      <c r="M655" s="164"/>
      <c r="N655" s="164"/>
      <c r="O655" s="164"/>
      <c r="P655" s="164"/>
      <c r="Q655" s="164"/>
      <c r="R655" s="164"/>
      <c r="S655" s="164"/>
      <c r="T655" s="197"/>
      <c r="U655" s="163"/>
      <c r="V655" s="163"/>
      <c r="W655" s="163"/>
      <c r="X655" s="163"/>
      <c r="Y655" s="163"/>
      <c r="Z655" s="163"/>
      <c r="AA655" s="163"/>
      <c r="AB655" s="163"/>
      <c r="AC655" s="163"/>
    </row>
    <row r="656" spans="1:29" x14ac:dyDescent="0.5">
      <c r="A656" s="163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3"/>
      <c r="M656" s="164"/>
      <c r="N656" s="164"/>
      <c r="O656" s="164"/>
      <c r="P656" s="164"/>
      <c r="Q656" s="164"/>
      <c r="R656" s="164"/>
      <c r="S656" s="164"/>
      <c r="T656" s="197"/>
      <c r="U656" s="163"/>
      <c r="V656" s="163"/>
      <c r="W656" s="163"/>
      <c r="X656" s="163"/>
      <c r="Y656" s="163"/>
      <c r="Z656" s="163"/>
      <c r="AA656" s="163"/>
      <c r="AB656" s="163"/>
      <c r="AC656" s="163"/>
    </row>
    <row r="657" spans="1:29" x14ac:dyDescent="0.5">
      <c r="A657" s="163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3"/>
      <c r="M657" s="164"/>
      <c r="N657" s="164"/>
      <c r="O657" s="164"/>
      <c r="P657" s="164"/>
      <c r="Q657" s="164"/>
      <c r="R657" s="164"/>
      <c r="S657" s="164"/>
      <c r="T657" s="197"/>
      <c r="U657" s="163"/>
      <c r="V657" s="163"/>
      <c r="W657" s="163"/>
      <c r="X657" s="163"/>
      <c r="Y657" s="163"/>
      <c r="Z657" s="163"/>
      <c r="AA657" s="163"/>
      <c r="AB657" s="163"/>
      <c r="AC657" s="163"/>
    </row>
    <row r="658" spans="1:29" x14ac:dyDescent="0.5">
      <c r="A658" s="163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3"/>
      <c r="M658" s="164"/>
      <c r="N658" s="164"/>
      <c r="O658" s="164"/>
      <c r="P658" s="164"/>
      <c r="Q658" s="164"/>
      <c r="R658" s="164"/>
      <c r="S658" s="164"/>
      <c r="T658" s="197"/>
      <c r="U658" s="163"/>
      <c r="V658" s="163"/>
      <c r="W658" s="163"/>
      <c r="X658" s="163"/>
      <c r="Y658" s="163"/>
      <c r="Z658" s="163"/>
      <c r="AA658" s="163"/>
      <c r="AB658" s="163"/>
      <c r="AC658" s="163"/>
    </row>
    <row r="659" spans="1:29" x14ac:dyDescent="0.5">
      <c r="A659" s="163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3"/>
      <c r="M659" s="164"/>
      <c r="N659" s="164"/>
      <c r="O659" s="164"/>
      <c r="P659" s="164"/>
      <c r="Q659" s="164"/>
      <c r="R659" s="164"/>
      <c r="S659" s="164"/>
      <c r="T659" s="197"/>
      <c r="U659" s="163"/>
      <c r="V659" s="163"/>
      <c r="W659" s="163"/>
      <c r="X659" s="163"/>
      <c r="Y659" s="163"/>
      <c r="Z659" s="163"/>
      <c r="AA659" s="163"/>
      <c r="AB659" s="163"/>
      <c r="AC659" s="163"/>
    </row>
    <row r="660" spans="1:29" x14ac:dyDescent="0.5">
      <c r="A660" s="163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3"/>
      <c r="M660" s="164"/>
      <c r="N660" s="164"/>
      <c r="O660" s="164"/>
      <c r="P660" s="164"/>
      <c r="Q660" s="164"/>
      <c r="R660" s="164"/>
      <c r="S660" s="164"/>
      <c r="T660" s="197"/>
      <c r="U660" s="163"/>
      <c r="V660" s="163"/>
      <c r="W660" s="163"/>
      <c r="X660" s="163"/>
      <c r="Y660" s="163"/>
      <c r="Z660" s="163"/>
      <c r="AA660" s="163"/>
      <c r="AB660" s="163"/>
      <c r="AC660" s="163"/>
    </row>
    <row r="661" spans="1:29" x14ac:dyDescent="0.5">
      <c r="A661" s="163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3"/>
      <c r="M661" s="164"/>
      <c r="N661" s="164"/>
      <c r="O661" s="164"/>
      <c r="P661" s="164"/>
      <c r="Q661" s="164"/>
      <c r="R661" s="164"/>
      <c r="S661" s="164"/>
      <c r="T661" s="197"/>
      <c r="U661" s="163"/>
      <c r="V661" s="163"/>
      <c r="W661" s="163"/>
      <c r="X661" s="163"/>
      <c r="Y661" s="163"/>
      <c r="Z661" s="163"/>
      <c r="AA661" s="163"/>
      <c r="AB661" s="163"/>
      <c r="AC661" s="163"/>
    </row>
    <row r="662" spans="1:29" x14ac:dyDescent="0.5">
      <c r="A662" s="163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3"/>
      <c r="M662" s="164"/>
      <c r="N662" s="164"/>
      <c r="O662" s="164"/>
      <c r="P662" s="164"/>
      <c r="Q662" s="164"/>
      <c r="R662" s="164"/>
      <c r="S662" s="164"/>
      <c r="T662" s="197"/>
      <c r="U662" s="163"/>
      <c r="V662" s="163"/>
      <c r="W662" s="163"/>
      <c r="X662" s="163"/>
      <c r="Y662" s="163"/>
      <c r="Z662" s="163"/>
      <c r="AA662" s="163"/>
      <c r="AB662" s="163"/>
      <c r="AC662" s="163"/>
    </row>
    <row r="663" spans="1:29" x14ac:dyDescent="0.5">
      <c r="A663" s="163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3"/>
      <c r="M663" s="164"/>
      <c r="N663" s="164"/>
      <c r="O663" s="164"/>
      <c r="P663" s="164"/>
      <c r="Q663" s="164"/>
      <c r="R663" s="164"/>
      <c r="S663" s="164"/>
      <c r="T663" s="197"/>
      <c r="U663" s="163"/>
      <c r="V663" s="163"/>
      <c r="W663" s="163"/>
      <c r="X663" s="163"/>
      <c r="Y663" s="163"/>
      <c r="Z663" s="163"/>
      <c r="AA663" s="163"/>
      <c r="AB663" s="163"/>
      <c r="AC663" s="163"/>
    </row>
    <row r="664" spans="1:29" x14ac:dyDescent="0.5">
      <c r="A664" s="163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3"/>
      <c r="M664" s="164"/>
      <c r="N664" s="164"/>
      <c r="O664" s="164"/>
      <c r="P664" s="164"/>
      <c r="Q664" s="164"/>
      <c r="R664" s="164"/>
      <c r="S664" s="164"/>
      <c r="T664" s="197"/>
      <c r="U664" s="163"/>
      <c r="V664" s="163"/>
      <c r="W664" s="163"/>
      <c r="X664" s="163"/>
      <c r="Y664" s="163"/>
      <c r="Z664" s="163"/>
      <c r="AA664" s="163"/>
      <c r="AB664" s="163"/>
      <c r="AC664" s="163"/>
    </row>
    <row r="665" spans="1:29" x14ac:dyDescent="0.5">
      <c r="A665" s="163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3"/>
      <c r="M665" s="164"/>
      <c r="N665" s="164"/>
      <c r="O665" s="164"/>
      <c r="P665" s="164"/>
      <c r="Q665" s="164"/>
      <c r="R665" s="164"/>
      <c r="S665" s="164"/>
      <c r="T665" s="197"/>
      <c r="U665" s="163"/>
      <c r="V665" s="163"/>
      <c r="W665" s="163"/>
      <c r="X665" s="163"/>
      <c r="Y665" s="163"/>
      <c r="Z665" s="163"/>
      <c r="AA665" s="163"/>
      <c r="AB665" s="163"/>
      <c r="AC665" s="163"/>
    </row>
    <row r="666" spans="1:29" x14ac:dyDescent="0.5">
      <c r="A666" s="163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3"/>
      <c r="M666" s="164"/>
      <c r="N666" s="164"/>
      <c r="O666" s="164"/>
      <c r="P666" s="164"/>
      <c r="Q666" s="164"/>
      <c r="R666" s="164"/>
      <c r="S666" s="164"/>
      <c r="T666" s="197"/>
      <c r="U666" s="163"/>
      <c r="V666" s="163"/>
      <c r="W666" s="163"/>
      <c r="X666" s="163"/>
      <c r="Y666" s="163"/>
      <c r="Z666" s="163"/>
      <c r="AA666" s="163"/>
      <c r="AB666" s="163"/>
      <c r="AC666" s="163"/>
    </row>
    <row r="667" spans="1:29" x14ac:dyDescent="0.5">
      <c r="A667" s="163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3"/>
      <c r="M667" s="164"/>
      <c r="N667" s="164"/>
      <c r="O667" s="164"/>
      <c r="P667" s="164"/>
      <c r="Q667" s="164"/>
      <c r="R667" s="164"/>
      <c r="S667" s="164"/>
      <c r="T667" s="197"/>
      <c r="U667" s="163"/>
      <c r="V667" s="163"/>
      <c r="W667" s="163"/>
      <c r="X667" s="163"/>
      <c r="Y667" s="163"/>
      <c r="Z667" s="163"/>
      <c r="AA667" s="163"/>
      <c r="AB667" s="163"/>
      <c r="AC667" s="163"/>
    </row>
    <row r="668" spans="1:29" x14ac:dyDescent="0.5">
      <c r="A668" s="163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3"/>
      <c r="M668" s="164"/>
      <c r="N668" s="164"/>
      <c r="O668" s="164"/>
      <c r="P668" s="164"/>
      <c r="Q668" s="164"/>
      <c r="R668" s="164"/>
      <c r="S668" s="164"/>
      <c r="T668" s="197"/>
      <c r="U668" s="163"/>
      <c r="V668" s="163"/>
      <c r="W668" s="163"/>
      <c r="X668" s="163"/>
      <c r="Y668" s="163"/>
      <c r="Z668" s="163"/>
      <c r="AA668" s="163"/>
      <c r="AB668" s="163"/>
      <c r="AC668" s="163"/>
    </row>
    <row r="669" spans="1:29" x14ac:dyDescent="0.5">
      <c r="A669" s="163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3"/>
      <c r="M669" s="164"/>
      <c r="N669" s="164"/>
      <c r="O669" s="164"/>
      <c r="P669" s="164"/>
      <c r="Q669" s="164"/>
      <c r="R669" s="164"/>
      <c r="S669" s="164"/>
      <c r="T669" s="197"/>
      <c r="U669" s="163"/>
      <c r="V669" s="163"/>
      <c r="W669" s="163"/>
      <c r="X669" s="163"/>
      <c r="Y669" s="163"/>
      <c r="Z669" s="163"/>
      <c r="AA669" s="163"/>
      <c r="AB669" s="163"/>
      <c r="AC669" s="163"/>
    </row>
    <row r="670" spans="1:29" x14ac:dyDescent="0.5">
      <c r="A670" s="163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3"/>
      <c r="M670" s="164"/>
      <c r="N670" s="164"/>
      <c r="O670" s="164"/>
      <c r="P670" s="164"/>
      <c r="Q670" s="164"/>
      <c r="R670" s="164"/>
      <c r="S670" s="164"/>
      <c r="T670" s="197"/>
      <c r="U670" s="163"/>
      <c r="V670" s="163"/>
      <c r="W670" s="163"/>
      <c r="X670" s="163"/>
      <c r="Y670" s="163"/>
      <c r="Z670" s="163"/>
      <c r="AA670" s="163"/>
      <c r="AB670" s="163"/>
      <c r="AC670" s="163"/>
    </row>
    <row r="671" spans="1:29" x14ac:dyDescent="0.5">
      <c r="A671" s="163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3"/>
      <c r="M671" s="164"/>
      <c r="N671" s="164"/>
      <c r="O671" s="164"/>
      <c r="P671" s="164"/>
      <c r="Q671" s="164"/>
      <c r="R671" s="164"/>
      <c r="S671" s="164"/>
      <c r="T671" s="197"/>
      <c r="U671" s="163"/>
      <c r="V671" s="163"/>
      <c r="W671" s="163"/>
      <c r="X671" s="163"/>
      <c r="Y671" s="163"/>
      <c r="Z671" s="163"/>
      <c r="AA671" s="163"/>
      <c r="AB671" s="163"/>
      <c r="AC671" s="163"/>
    </row>
    <row r="672" spans="1:29" x14ac:dyDescent="0.5">
      <c r="A672" s="163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3"/>
      <c r="M672" s="164"/>
      <c r="N672" s="164"/>
      <c r="O672" s="164"/>
      <c r="P672" s="164"/>
      <c r="Q672" s="164"/>
      <c r="R672" s="164"/>
      <c r="S672" s="164"/>
      <c r="T672" s="197"/>
      <c r="U672" s="163"/>
      <c r="V672" s="163"/>
      <c r="W672" s="163"/>
      <c r="X672" s="163"/>
      <c r="Y672" s="163"/>
      <c r="Z672" s="163"/>
      <c r="AA672" s="163"/>
      <c r="AB672" s="163"/>
      <c r="AC672" s="163"/>
    </row>
    <row r="673" spans="1:29" x14ac:dyDescent="0.5">
      <c r="A673" s="163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3"/>
      <c r="M673" s="164"/>
      <c r="N673" s="164"/>
      <c r="O673" s="164"/>
      <c r="P673" s="164"/>
      <c r="Q673" s="164"/>
      <c r="R673" s="164"/>
      <c r="S673" s="164"/>
      <c r="T673" s="197"/>
      <c r="U673" s="163"/>
      <c r="V673" s="163"/>
      <c r="W673" s="163"/>
      <c r="X673" s="163"/>
      <c r="Y673" s="163"/>
      <c r="Z673" s="163"/>
      <c r="AA673" s="163"/>
      <c r="AB673" s="163"/>
      <c r="AC673" s="163"/>
    </row>
    <row r="674" spans="1:29" x14ac:dyDescent="0.5">
      <c r="A674" s="163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3"/>
      <c r="M674" s="164"/>
      <c r="N674" s="164"/>
      <c r="O674" s="164"/>
      <c r="P674" s="164"/>
      <c r="Q674" s="164"/>
      <c r="R674" s="164"/>
      <c r="S674" s="164"/>
      <c r="T674" s="197"/>
      <c r="U674" s="163"/>
      <c r="V674" s="163"/>
      <c r="W674" s="163"/>
      <c r="X674" s="163"/>
      <c r="Y674" s="163"/>
      <c r="Z674" s="163"/>
      <c r="AA674" s="163"/>
      <c r="AB674" s="163"/>
      <c r="AC674" s="163"/>
    </row>
    <row r="675" spans="1:29" x14ac:dyDescent="0.5">
      <c r="A675" s="163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3"/>
      <c r="M675" s="164"/>
      <c r="N675" s="164"/>
      <c r="O675" s="164"/>
      <c r="P675" s="164"/>
      <c r="Q675" s="164"/>
      <c r="R675" s="164"/>
      <c r="S675" s="164"/>
      <c r="T675" s="197"/>
      <c r="U675" s="163"/>
      <c r="V675" s="163"/>
      <c r="W675" s="163"/>
      <c r="X675" s="163"/>
      <c r="Y675" s="163"/>
      <c r="Z675" s="163"/>
      <c r="AA675" s="163"/>
      <c r="AB675" s="163"/>
      <c r="AC675" s="163"/>
    </row>
    <row r="676" spans="1:29" x14ac:dyDescent="0.5">
      <c r="A676" s="163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3"/>
      <c r="M676" s="164"/>
      <c r="N676" s="164"/>
      <c r="O676" s="164"/>
      <c r="P676" s="164"/>
      <c r="Q676" s="164"/>
      <c r="R676" s="164"/>
      <c r="S676" s="164"/>
      <c r="T676" s="197"/>
      <c r="U676" s="163"/>
      <c r="V676" s="163"/>
      <c r="W676" s="163"/>
      <c r="X676" s="163"/>
      <c r="Y676" s="163"/>
      <c r="Z676" s="163"/>
      <c r="AA676" s="163"/>
      <c r="AB676" s="163"/>
      <c r="AC676" s="163"/>
    </row>
    <row r="677" spans="1:29" x14ac:dyDescent="0.5">
      <c r="A677" s="163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3"/>
      <c r="M677" s="164"/>
      <c r="N677" s="164"/>
      <c r="O677" s="164"/>
      <c r="P677" s="164"/>
      <c r="Q677" s="164"/>
      <c r="R677" s="164"/>
      <c r="S677" s="164"/>
      <c r="T677" s="197"/>
      <c r="U677" s="163"/>
      <c r="V677" s="163"/>
      <c r="W677" s="163"/>
      <c r="X677" s="163"/>
      <c r="Y677" s="163"/>
      <c r="Z677" s="163"/>
      <c r="AA677" s="163"/>
      <c r="AB677" s="163"/>
      <c r="AC677" s="163"/>
    </row>
    <row r="678" spans="1:29" x14ac:dyDescent="0.5">
      <c r="A678" s="163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3"/>
      <c r="M678" s="164"/>
      <c r="N678" s="164"/>
      <c r="O678" s="164"/>
      <c r="P678" s="164"/>
      <c r="Q678" s="164"/>
      <c r="R678" s="164"/>
      <c r="S678" s="164"/>
      <c r="T678" s="197"/>
      <c r="U678" s="163"/>
      <c r="V678" s="163"/>
      <c r="W678" s="163"/>
      <c r="X678" s="163"/>
      <c r="Y678" s="163"/>
      <c r="Z678" s="163"/>
      <c r="AA678" s="163"/>
      <c r="AB678" s="163"/>
      <c r="AC678" s="163"/>
    </row>
    <row r="679" spans="1:29" x14ac:dyDescent="0.5">
      <c r="A679" s="163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3"/>
      <c r="M679" s="164"/>
      <c r="N679" s="164"/>
      <c r="O679" s="164"/>
      <c r="P679" s="164"/>
      <c r="Q679" s="164"/>
      <c r="R679" s="164"/>
      <c r="S679" s="164"/>
      <c r="T679" s="197"/>
      <c r="U679" s="163"/>
      <c r="V679" s="163"/>
      <c r="W679" s="163"/>
      <c r="X679" s="163"/>
      <c r="Y679" s="163"/>
      <c r="Z679" s="163"/>
      <c r="AA679" s="163"/>
      <c r="AB679" s="163"/>
      <c r="AC679" s="163"/>
    </row>
    <row r="680" spans="1:29" x14ac:dyDescent="0.5">
      <c r="A680" s="163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3"/>
      <c r="M680" s="164"/>
      <c r="N680" s="164"/>
      <c r="O680" s="164"/>
      <c r="P680" s="164"/>
      <c r="Q680" s="164"/>
      <c r="R680" s="164"/>
      <c r="S680" s="164"/>
      <c r="T680" s="197"/>
      <c r="U680" s="163"/>
      <c r="V680" s="163"/>
      <c r="W680" s="163"/>
      <c r="X680" s="163"/>
      <c r="Y680" s="163"/>
      <c r="Z680" s="163"/>
      <c r="AA680" s="163"/>
      <c r="AB680" s="163"/>
      <c r="AC680" s="163"/>
    </row>
    <row r="681" spans="1:29" x14ac:dyDescent="0.5">
      <c r="A681" s="163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3"/>
      <c r="M681" s="164"/>
      <c r="N681" s="164"/>
      <c r="O681" s="164"/>
      <c r="P681" s="164"/>
      <c r="Q681" s="164"/>
      <c r="R681" s="164"/>
      <c r="S681" s="164"/>
      <c r="T681" s="197"/>
      <c r="U681" s="163"/>
      <c r="V681" s="163"/>
      <c r="W681" s="163"/>
      <c r="X681" s="163"/>
      <c r="Y681" s="163"/>
      <c r="Z681" s="163"/>
      <c r="AA681" s="163"/>
      <c r="AB681" s="163"/>
      <c r="AC681" s="163"/>
    </row>
    <row r="682" spans="1:29" x14ac:dyDescent="0.5">
      <c r="A682" s="163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3"/>
      <c r="M682" s="164"/>
      <c r="N682" s="164"/>
      <c r="O682" s="164"/>
      <c r="P682" s="164"/>
      <c r="Q682" s="164"/>
      <c r="R682" s="164"/>
      <c r="S682" s="164"/>
      <c r="T682" s="197"/>
      <c r="U682" s="163"/>
      <c r="V682" s="163"/>
      <c r="W682" s="163"/>
      <c r="X682" s="163"/>
      <c r="Y682" s="163"/>
      <c r="Z682" s="163"/>
      <c r="AA682" s="163"/>
      <c r="AB682" s="163"/>
      <c r="AC682" s="163"/>
    </row>
    <row r="683" spans="1:29" x14ac:dyDescent="0.5">
      <c r="A683" s="163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3"/>
      <c r="M683" s="164"/>
      <c r="N683" s="164"/>
      <c r="O683" s="164"/>
      <c r="P683" s="164"/>
      <c r="Q683" s="164"/>
      <c r="R683" s="164"/>
      <c r="S683" s="164"/>
      <c r="T683" s="197"/>
      <c r="U683" s="163"/>
      <c r="V683" s="163"/>
      <c r="W683" s="163"/>
      <c r="X683" s="163"/>
      <c r="Y683" s="163"/>
      <c r="Z683" s="163"/>
      <c r="AA683" s="163"/>
      <c r="AB683" s="163"/>
      <c r="AC683" s="163"/>
    </row>
    <row r="684" spans="1:29" x14ac:dyDescent="0.5">
      <c r="A684" s="163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3"/>
      <c r="M684" s="164"/>
      <c r="N684" s="164"/>
      <c r="O684" s="164"/>
      <c r="P684" s="164"/>
      <c r="Q684" s="164"/>
      <c r="R684" s="164"/>
      <c r="S684" s="164"/>
      <c r="T684" s="197"/>
      <c r="U684" s="163"/>
      <c r="V684" s="163"/>
      <c r="W684" s="163"/>
      <c r="X684" s="163"/>
      <c r="Y684" s="163"/>
      <c r="Z684" s="163"/>
      <c r="AA684" s="163"/>
      <c r="AB684" s="163"/>
      <c r="AC684" s="163"/>
    </row>
    <row r="685" spans="1:29" x14ac:dyDescent="0.5">
      <c r="A685" s="163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3"/>
      <c r="M685" s="164"/>
      <c r="N685" s="164"/>
      <c r="O685" s="164"/>
      <c r="P685" s="164"/>
      <c r="Q685" s="164"/>
      <c r="R685" s="164"/>
      <c r="S685" s="164"/>
      <c r="T685" s="197"/>
      <c r="U685" s="163"/>
      <c r="V685" s="163"/>
      <c r="W685" s="163"/>
      <c r="X685" s="163"/>
      <c r="Y685" s="163"/>
      <c r="Z685" s="163"/>
      <c r="AA685" s="163"/>
      <c r="AB685" s="163"/>
      <c r="AC685" s="163"/>
    </row>
    <row r="686" spans="1:29" x14ac:dyDescent="0.5">
      <c r="A686" s="163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3"/>
      <c r="M686" s="164"/>
      <c r="N686" s="164"/>
      <c r="O686" s="164"/>
      <c r="P686" s="164"/>
      <c r="Q686" s="164"/>
      <c r="R686" s="164"/>
      <c r="S686" s="164"/>
      <c r="T686" s="197"/>
      <c r="U686" s="163"/>
      <c r="V686" s="163"/>
      <c r="W686" s="163"/>
      <c r="X686" s="163"/>
      <c r="Y686" s="163"/>
      <c r="Z686" s="163"/>
      <c r="AA686" s="163"/>
      <c r="AB686" s="163"/>
      <c r="AC686" s="163"/>
    </row>
    <row r="687" spans="1:29" x14ac:dyDescent="0.5">
      <c r="A687" s="163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3"/>
      <c r="M687" s="164"/>
      <c r="N687" s="164"/>
      <c r="O687" s="164"/>
      <c r="P687" s="164"/>
      <c r="Q687" s="164"/>
      <c r="R687" s="164"/>
      <c r="S687" s="164"/>
      <c r="T687" s="197"/>
      <c r="U687" s="163"/>
      <c r="V687" s="163"/>
      <c r="W687" s="163"/>
      <c r="X687" s="163"/>
      <c r="Y687" s="163"/>
      <c r="Z687" s="163"/>
      <c r="AA687" s="163"/>
      <c r="AB687" s="163"/>
      <c r="AC687" s="163"/>
    </row>
    <row r="688" spans="1:29" x14ac:dyDescent="0.5">
      <c r="A688" s="163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3"/>
      <c r="M688" s="164"/>
      <c r="N688" s="164"/>
      <c r="O688" s="164"/>
      <c r="P688" s="164"/>
      <c r="Q688" s="164"/>
      <c r="R688" s="164"/>
      <c r="S688" s="164"/>
      <c r="T688" s="197"/>
      <c r="U688" s="163"/>
      <c r="V688" s="163"/>
      <c r="W688" s="163"/>
      <c r="X688" s="163"/>
      <c r="Y688" s="163"/>
      <c r="Z688" s="163"/>
      <c r="AA688" s="163"/>
      <c r="AB688" s="163"/>
      <c r="AC688" s="163"/>
    </row>
    <row r="689" spans="1:29" x14ac:dyDescent="0.5">
      <c r="A689" s="163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3"/>
      <c r="M689" s="164"/>
      <c r="N689" s="164"/>
      <c r="O689" s="164"/>
      <c r="P689" s="164"/>
      <c r="Q689" s="164"/>
      <c r="R689" s="164"/>
      <c r="S689" s="164"/>
      <c r="T689" s="197"/>
      <c r="U689" s="163"/>
      <c r="V689" s="163"/>
      <c r="W689" s="163"/>
      <c r="X689" s="163"/>
      <c r="Y689" s="163"/>
      <c r="Z689" s="163"/>
      <c r="AA689" s="163"/>
      <c r="AB689" s="163"/>
      <c r="AC689" s="163"/>
    </row>
    <row r="690" spans="1:29" x14ac:dyDescent="0.5">
      <c r="A690" s="163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3"/>
      <c r="M690" s="164"/>
      <c r="N690" s="164"/>
      <c r="O690" s="164"/>
      <c r="P690" s="164"/>
      <c r="Q690" s="164"/>
      <c r="R690" s="164"/>
      <c r="S690" s="164"/>
      <c r="T690" s="197"/>
      <c r="U690" s="163"/>
      <c r="V690" s="163"/>
      <c r="W690" s="163"/>
      <c r="X690" s="163"/>
      <c r="Y690" s="163"/>
      <c r="Z690" s="163"/>
      <c r="AA690" s="163"/>
      <c r="AB690" s="163"/>
      <c r="AC690" s="163"/>
    </row>
    <row r="691" spans="1:29" x14ac:dyDescent="0.5">
      <c r="A691" s="163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3"/>
      <c r="M691" s="164"/>
      <c r="N691" s="164"/>
      <c r="O691" s="164"/>
      <c r="P691" s="164"/>
      <c r="Q691" s="164"/>
      <c r="R691" s="164"/>
      <c r="S691" s="164"/>
      <c r="T691" s="197"/>
      <c r="U691" s="163"/>
      <c r="V691" s="163"/>
      <c r="W691" s="163"/>
      <c r="X691" s="163"/>
      <c r="Y691" s="163"/>
      <c r="Z691" s="163"/>
      <c r="AA691" s="163"/>
      <c r="AB691" s="163"/>
      <c r="AC691" s="163"/>
    </row>
    <row r="692" spans="1:29" x14ac:dyDescent="0.5">
      <c r="A692" s="163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3"/>
      <c r="M692" s="164"/>
      <c r="N692" s="164"/>
      <c r="O692" s="164"/>
      <c r="P692" s="164"/>
      <c r="Q692" s="164"/>
      <c r="R692" s="164"/>
      <c r="S692" s="164"/>
      <c r="T692" s="197"/>
      <c r="U692" s="163"/>
      <c r="V692" s="163"/>
      <c r="W692" s="163"/>
      <c r="X692" s="163"/>
      <c r="Y692" s="163"/>
      <c r="Z692" s="163"/>
      <c r="AA692" s="163"/>
      <c r="AB692" s="163"/>
      <c r="AC692" s="163"/>
    </row>
    <row r="693" spans="1:29" x14ac:dyDescent="0.5">
      <c r="A693" s="163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3"/>
      <c r="M693" s="164"/>
      <c r="N693" s="164"/>
      <c r="O693" s="164"/>
      <c r="P693" s="164"/>
      <c r="Q693" s="164"/>
      <c r="R693" s="164"/>
      <c r="S693" s="164"/>
      <c r="T693" s="197"/>
      <c r="U693" s="163"/>
      <c r="V693" s="163"/>
      <c r="W693" s="163"/>
      <c r="X693" s="163"/>
      <c r="Y693" s="163"/>
      <c r="Z693" s="163"/>
      <c r="AA693" s="163"/>
      <c r="AB693" s="163"/>
      <c r="AC693" s="163"/>
    </row>
    <row r="694" spans="1:29" x14ac:dyDescent="0.5">
      <c r="A694" s="163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3"/>
      <c r="M694" s="164"/>
      <c r="N694" s="164"/>
      <c r="O694" s="164"/>
      <c r="P694" s="164"/>
      <c r="Q694" s="164"/>
      <c r="R694" s="164"/>
      <c r="S694" s="164"/>
      <c r="T694" s="197"/>
      <c r="U694" s="163"/>
      <c r="V694" s="163"/>
      <c r="W694" s="163"/>
      <c r="X694" s="163"/>
      <c r="Y694" s="163"/>
      <c r="Z694" s="163"/>
      <c r="AA694" s="163"/>
      <c r="AB694" s="163"/>
      <c r="AC694" s="163"/>
    </row>
    <row r="695" spans="1:29" x14ac:dyDescent="0.5">
      <c r="A695" s="163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3"/>
      <c r="M695" s="164"/>
      <c r="N695" s="164"/>
      <c r="O695" s="164"/>
      <c r="P695" s="164"/>
      <c r="Q695" s="164"/>
      <c r="R695" s="164"/>
      <c r="S695" s="164"/>
      <c r="T695" s="197"/>
      <c r="U695" s="163"/>
      <c r="V695" s="163"/>
      <c r="W695" s="163"/>
      <c r="X695" s="163"/>
      <c r="Y695" s="163"/>
      <c r="Z695" s="163"/>
      <c r="AA695" s="163"/>
      <c r="AB695" s="163"/>
      <c r="AC695" s="163"/>
    </row>
    <row r="696" spans="1:29" x14ac:dyDescent="0.5">
      <c r="A696" s="163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3"/>
      <c r="M696" s="164"/>
      <c r="N696" s="164"/>
      <c r="O696" s="164"/>
      <c r="P696" s="164"/>
      <c r="Q696" s="164"/>
      <c r="R696" s="164"/>
      <c r="S696" s="164"/>
      <c r="T696" s="197"/>
      <c r="U696" s="163"/>
      <c r="V696" s="163"/>
      <c r="W696" s="163"/>
      <c r="X696" s="163"/>
      <c r="Y696" s="163"/>
      <c r="Z696" s="163"/>
      <c r="AA696" s="163"/>
      <c r="AB696" s="163"/>
      <c r="AC696" s="163"/>
    </row>
    <row r="697" spans="1:29" x14ac:dyDescent="0.5">
      <c r="A697" s="163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3"/>
      <c r="M697" s="164"/>
      <c r="N697" s="164"/>
      <c r="O697" s="164"/>
      <c r="P697" s="164"/>
      <c r="Q697" s="164"/>
      <c r="R697" s="164"/>
      <c r="S697" s="164"/>
      <c r="T697" s="197"/>
      <c r="U697" s="163"/>
      <c r="V697" s="163"/>
      <c r="W697" s="163"/>
      <c r="X697" s="163"/>
      <c r="Y697" s="163"/>
      <c r="Z697" s="163"/>
      <c r="AA697" s="163"/>
      <c r="AB697" s="163"/>
      <c r="AC697" s="163"/>
    </row>
    <row r="698" spans="1:29" x14ac:dyDescent="0.5">
      <c r="A698" s="163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3"/>
      <c r="M698" s="164"/>
      <c r="N698" s="164"/>
      <c r="O698" s="164"/>
      <c r="P698" s="164"/>
      <c r="Q698" s="164"/>
      <c r="R698" s="164"/>
      <c r="S698" s="164"/>
      <c r="T698" s="197"/>
      <c r="U698" s="163"/>
      <c r="V698" s="163"/>
      <c r="W698" s="163"/>
      <c r="X698" s="163"/>
      <c r="Y698" s="163"/>
      <c r="Z698" s="163"/>
      <c r="AA698" s="163"/>
      <c r="AB698" s="163"/>
      <c r="AC698" s="163"/>
    </row>
    <row r="699" spans="1:29" x14ac:dyDescent="0.5">
      <c r="A699" s="163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3"/>
      <c r="M699" s="164"/>
      <c r="N699" s="164"/>
      <c r="O699" s="164"/>
      <c r="P699" s="164"/>
      <c r="Q699" s="164"/>
      <c r="R699" s="164"/>
      <c r="S699" s="164"/>
      <c r="T699" s="197"/>
      <c r="U699" s="163"/>
      <c r="V699" s="163"/>
      <c r="W699" s="163"/>
      <c r="X699" s="163"/>
      <c r="Y699" s="163"/>
      <c r="Z699" s="163"/>
      <c r="AA699" s="163"/>
      <c r="AB699" s="163"/>
      <c r="AC699" s="163"/>
    </row>
    <row r="700" spans="1:29" x14ac:dyDescent="0.5">
      <c r="A700" s="163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3"/>
      <c r="M700" s="164"/>
      <c r="N700" s="164"/>
      <c r="O700" s="164"/>
      <c r="P700" s="164"/>
      <c r="Q700" s="164"/>
      <c r="R700" s="164"/>
      <c r="S700" s="164"/>
      <c r="T700" s="197"/>
      <c r="U700" s="163"/>
      <c r="V700" s="163"/>
      <c r="W700" s="163"/>
      <c r="X700" s="163"/>
      <c r="Y700" s="163"/>
      <c r="Z700" s="163"/>
      <c r="AA700" s="163"/>
      <c r="AB700" s="163"/>
      <c r="AC700" s="163"/>
    </row>
    <row r="701" spans="1:29" x14ac:dyDescent="0.5">
      <c r="A701" s="163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3"/>
      <c r="M701" s="164"/>
      <c r="N701" s="164"/>
      <c r="O701" s="164"/>
      <c r="P701" s="164"/>
      <c r="Q701" s="164"/>
      <c r="R701" s="164"/>
      <c r="S701" s="164"/>
      <c r="T701" s="197"/>
      <c r="U701" s="163"/>
      <c r="V701" s="163"/>
      <c r="W701" s="163"/>
      <c r="X701" s="163"/>
      <c r="Y701" s="163"/>
      <c r="Z701" s="163"/>
      <c r="AA701" s="163"/>
      <c r="AB701" s="163"/>
      <c r="AC701" s="163"/>
    </row>
    <row r="702" spans="1:29" x14ac:dyDescent="0.5">
      <c r="A702" s="163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3"/>
      <c r="M702" s="164"/>
      <c r="N702" s="164"/>
      <c r="O702" s="164"/>
      <c r="P702" s="164"/>
      <c r="Q702" s="164"/>
      <c r="R702" s="164"/>
      <c r="S702" s="164"/>
      <c r="T702" s="197"/>
      <c r="U702" s="163"/>
      <c r="V702" s="163"/>
      <c r="W702" s="163"/>
      <c r="X702" s="163"/>
      <c r="Y702" s="163"/>
      <c r="Z702" s="163"/>
      <c r="AA702" s="163"/>
      <c r="AB702" s="163"/>
      <c r="AC702" s="163"/>
    </row>
    <row r="703" spans="1:29" x14ac:dyDescent="0.5">
      <c r="A703" s="163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3"/>
      <c r="M703" s="164"/>
      <c r="N703" s="164"/>
      <c r="O703" s="164"/>
      <c r="P703" s="164"/>
      <c r="Q703" s="164"/>
      <c r="R703" s="164"/>
      <c r="S703" s="164"/>
      <c r="T703" s="197"/>
      <c r="U703" s="163"/>
      <c r="V703" s="163"/>
      <c r="W703" s="163"/>
      <c r="X703" s="163"/>
      <c r="Y703" s="163"/>
      <c r="Z703" s="163"/>
      <c r="AA703" s="163"/>
      <c r="AB703" s="163"/>
      <c r="AC703" s="163"/>
    </row>
    <row r="704" spans="1:29" x14ac:dyDescent="0.5">
      <c r="A704" s="163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3"/>
      <c r="M704" s="164"/>
      <c r="N704" s="164"/>
      <c r="O704" s="164"/>
      <c r="P704" s="164"/>
      <c r="Q704" s="164"/>
      <c r="R704" s="164"/>
      <c r="S704" s="164"/>
      <c r="T704" s="197"/>
      <c r="U704" s="163"/>
      <c r="V704" s="163"/>
      <c r="W704" s="163"/>
      <c r="X704" s="163"/>
      <c r="Y704" s="163"/>
      <c r="Z704" s="163"/>
      <c r="AA704" s="163"/>
      <c r="AB704" s="163"/>
      <c r="AC704" s="163"/>
    </row>
    <row r="705" spans="1:29" x14ac:dyDescent="0.5">
      <c r="A705" s="163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3"/>
      <c r="M705" s="164"/>
      <c r="N705" s="164"/>
      <c r="O705" s="164"/>
      <c r="P705" s="164"/>
      <c r="Q705" s="164"/>
      <c r="R705" s="164"/>
      <c r="S705" s="164"/>
      <c r="T705" s="197"/>
      <c r="U705" s="163"/>
      <c r="V705" s="163"/>
      <c r="W705" s="163"/>
      <c r="X705" s="163"/>
      <c r="Y705" s="163"/>
      <c r="Z705" s="163"/>
      <c r="AA705" s="163"/>
      <c r="AB705" s="163"/>
      <c r="AC705" s="163"/>
    </row>
    <row r="706" spans="1:29" x14ac:dyDescent="0.5">
      <c r="A706" s="163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3"/>
      <c r="M706" s="164"/>
      <c r="N706" s="164"/>
      <c r="O706" s="164"/>
      <c r="P706" s="164"/>
      <c r="Q706" s="164"/>
      <c r="R706" s="164"/>
      <c r="S706" s="164"/>
      <c r="T706" s="197"/>
      <c r="U706" s="163"/>
      <c r="V706" s="163"/>
      <c r="W706" s="163"/>
      <c r="X706" s="163"/>
      <c r="Y706" s="163"/>
      <c r="Z706" s="163"/>
      <c r="AA706" s="163"/>
      <c r="AB706" s="163"/>
      <c r="AC706" s="163"/>
    </row>
    <row r="707" spans="1:29" x14ac:dyDescent="0.5">
      <c r="A707" s="163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3"/>
      <c r="M707" s="164"/>
      <c r="N707" s="164"/>
      <c r="O707" s="164"/>
      <c r="P707" s="164"/>
      <c r="Q707" s="164"/>
      <c r="R707" s="164"/>
      <c r="S707" s="164"/>
      <c r="T707" s="197"/>
      <c r="U707" s="163"/>
      <c r="V707" s="163"/>
      <c r="W707" s="163"/>
      <c r="X707" s="163"/>
      <c r="Y707" s="163"/>
      <c r="Z707" s="163"/>
      <c r="AA707" s="163"/>
      <c r="AB707" s="163"/>
      <c r="AC707" s="163"/>
    </row>
    <row r="708" spans="1:29" x14ac:dyDescent="0.5">
      <c r="A708" s="163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3"/>
      <c r="M708" s="164"/>
      <c r="N708" s="164"/>
      <c r="O708" s="164"/>
      <c r="P708" s="164"/>
      <c r="Q708" s="164"/>
      <c r="R708" s="164"/>
      <c r="S708" s="164"/>
      <c r="T708" s="197"/>
      <c r="U708" s="163"/>
      <c r="V708" s="163"/>
      <c r="W708" s="163"/>
      <c r="X708" s="163"/>
      <c r="Y708" s="163"/>
      <c r="Z708" s="163"/>
      <c r="AA708" s="163"/>
      <c r="AB708" s="163"/>
      <c r="AC708" s="163"/>
    </row>
    <row r="709" spans="1:29" x14ac:dyDescent="0.5">
      <c r="A709" s="163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3"/>
      <c r="M709" s="164"/>
      <c r="N709" s="164"/>
      <c r="O709" s="164"/>
      <c r="P709" s="164"/>
      <c r="Q709" s="164"/>
      <c r="R709" s="164"/>
      <c r="S709" s="164"/>
      <c r="T709" s="197"/>
      <c r="U709" s="163"/>
      <c r="V709" s="163"/>
      <c r="W709" s="163"/>
      <c r="X709" s="163"/>
      <c r="Y709" s="163"/>
      <c r="Z709" s="163"/>
      <c r="AA709" s="163"/>
      <c r="AB709" s="163"/>
      <c r="AC709" s="163"/>
    </row>
    <row r="710" spans="1:29" x14ac:dyDescent="0.5">
      <c r="A710" s="163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3"/>
      <c r="M710" s="164"/>
      <c r="N710" s="164"/>
      <c r="O710" s="164"/>
      <c r="P710" s="164"/>
      <c r="Q710" s="164"/>
      <c r="R710" s="164"/>
      <c r="S710" s="164"/>
      <c r="T710" s="197"/>
      <c r="U710" s="163"/>
      <c r="V710" s="163"/>
      <c r="W710" s="163"/>
      <c r="X710" s="163"/>
      <c r="Y710" s="163"/>
      <c r="Z710" s="163"/>
      <c r="AA710" s="163"/>
      <c r="AB710" s="163"/>
      <c r="AC710" s="163"/>
    </row>
    <row r="711" spans="1:29" x14ac:dyDescent="0.5">
      <c r="A711" s="163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3"/>
      <c r="M711" s="164"/>
      <c r="N711" s="164"/>
      <c r="O711" s="164"/>
      <c r="P711" s="164"/>
      <c r="Q711" s="164"/>
      <c r="R711" s="164"/>
      <c r="S711" s="164"/>
      <c r="T711" s="197"/>
      <c r="U711" s="163"/>
      <c r="V711" s="163"/>
      <c r="W711" s="163"/>
      <c r="X711" s="163"/>
      <c r="Y711" s="163"/>
      <c r="Z711" s="163"/>
      <c r="AA711" s="163"/>
      <c r="AB711" s="163"/>
      <c r="AC711" s="163"/>
    </row>
    <row r="712" spans="1:29" x14ac:dyDescent="0.5">
      <c r="A712" s="163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3"/>
      <c r="M712" s="164"/>
      <c r="N712" s="164"/>
      <c r="O712" s="164"/>
      <c r="P712" s="164"/>
      <c r="Q712" s="164"/>
      <c r="R712" s="164"/>
      <c r="S712" s="164"/>
      <c r="T712" s="197"/>
      <c r="U712" s="163"/>
      <c r="V712" s="163"/>
      <c r="W712" s="163"/>
      <c r="X712" s="163"/>
      <c r="Y712" s="163"/>
      <c r="Z712" s="163"/>
      <c r="AA712" s="163"/>
      <c r="AB712" s="163"/>
      <c r="AC712" s="163"/>
    </row>
    <row r="713" spans="1:29" x14ac:dyDescent="0.5">
      <c r="A713" s="163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3"/>
      <c r="M713" s="164"/>
      <c r="N713" s="164"/>
      <c r="O713" s="164"/>
      <c r="P713" s="164"/>
      <c r="Q713" s="164"/>
      <c r="R713" s="164"/>
      <c r="S713" s="164"/>
      <c r="T713" s="197"/>
      <c r="U713" s="163"/>
      <c r="V713" s="163"/>
      <c r="W713" s="163"/>
      <c r="X713" s="163"/>
      <c r="Y713" s="163"/>
      <c r="Z713" s="163"/>
      <c r="AA713" s="163"/>
      <c r="AB713" s="163"/>
      <c r="AC713" s="163"/>
    </row>
    <row r="714" spans="1:29" x14ac:dyDescent="0.5">
      <c r="A714" s="163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3"/>
      <c r="M714" s="164"/>
      <c r="N714" s="164"/>
      <c r="O714" s="164"/>
      <c r="P714" s="164"/>
      <c r="Q714" s="164"/>
      <c r="R714" s="164"/>
      <c r="S714" s="164"/>
      <c r="T714" s="197"/>
      <c r="U714" s="163"/>
      <c r="V714" s="163"/>
      <c r="W714" s="163"/>
      <c r="X714" s="163"/>
      <c r="Y714" s="163"/>
      <c r="Z714" s="163"/>
      <c r="AA714" s="163"/>
      <c r="AB714" s="163"/>
      <c r="AC714" s="163"/>
    </row>
    <row r="715" spans="1:29" x14ac:dyDescent="0.5">
      <c r="A715" s="163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3"/>
      <c r="M715" s="164"/>
      <c r="N715" s="164"/>
      <c r="O715" s="164"/>
      <c r="P715" s="164"/>
      <c r="Q715" s="164"/>
      <c r="R715" s="164"/>
      <c r="S715" s="164"/>
      <c r="T715" s="197"/>
      <c r="U715" s="163"/>
      <c r="V715" s="163"/>
      <c r="W715" s="163"/>
      <c r="X715" s="163"/>
      <c r="Y715" s="163"/>
      <c r="Z715" s="163"/>
      <c r="AA715" s="163"/>
      <c r="AB715" s="163"/>
      <c r="AC715" s="163"/>
    </row>
    <row r="716" spans="1:29" x14ac:dyDescent="0.5">
      <c r="A716" s="163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3"/>
      <c r="M716" s="164"/>
      <c r="N716" s="164"/>
      <c r="O716" s="164"/>
      <c r="P716" s="164"/>
      <c r="Q716" s="164"/>
      <c r="R716" s="164"/>
      <c r="S716" s="164"/>
      <c r="T716" s="197"/>
      <c r="U716" s="163"/>
      <c r="V716" s="163"/>
      <c r="W716" s="163"/>
      <c r="X716" s="163"/>
      <c r="Y716" s="163"/>
      <c r="Z716" s="163"/>
      <c r="AA716" s="163"/>
      <c r="AB716" s="163"/>
      <c r="AC716" s="163"/>
    </row>
    <row r="717" spans="1:29" x14ac:dyDescent="0.5">
      <c r="A717" s="163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3"/>
      <c r="M717" s="164"/>
      <c r="N717" s="164"/>
      <c r="O717" s="164"/>
      <c r="P717" s="164"/>
      <c r="Q717" s="164"/>
      <c r="R717" s="164"/>
      <c r="S717" s="164"/>
      <c r="T717" s="197"/>
      <c r="U717" s="163"/>
      <c r="V717" s="163"/>
      <c r="W717" s="163"/>
      <c r="X717" s="163"/>
      <c r="Y717" s="163"/>
      <c r="Z717" s="163"/>
      <c r="AA717" s="163"/>
      <c r="AB717" s="163"/>
      <c r="AC717" s="163"/>
    </row>
    <row r="718" spans="1:29" x14ac:dyDescent="0.5">
      <c r="A718" s="163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3"/>
      <c r="M718" s="164"/>
      <c r="N718" s="164"/>
      <c r="O718" s="164"/>
      <c r="P718" s="164"/>
      <c r="Q718" s="164"/>
      <c r="R718" s="164"/>
      <c r="S718" s="164"/>
      <c r="T718" s="197"/>
      <c r="U718" s="163"/>
      <c r="V718" s="163"/>
      <c r="W718" s="163"/>
      <c r="X718" s="163"/>
      <c r="Y718" s="163"/>
      <c r="Z718" s="163"/>
      <c r="AA718" s="163"/>
      <c r="AB718" s="163"/>
      <c r="AC718" s="163"/>
    </row>
    <row r="719" spans="1:29" x14ac:dyDescent="0.5">
      <c r="A719" s="163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3"/>
      <c r="M719" s="164"/>
      <c r="N719" s="164"/>
      <c r="O719" s="164"/>
      <c r="P719" s="164"/>
      <c r="Q719" s="164"/>
      <c r="R719" s="164"/>
      <c r="S719" s="164"/>
      <c r="T719" s="197"/>
      <c r="U719" s="163"/>
      <c r="V719" s="163"/>
      <c r="W719" s="163"/>
      <c r="X719" s="163"/>
      <c r="Y719" s="163"/>
      <c r="Z719" s="163"/>
      <c r="AA719" s="163"/>
      <c r="AB719" s="163"/>
      <c r="AC719" s="163"/>
    </row>
    <row r="720" spans="1:29" x14ac:dyDescent="0.5">
      <c r="A720" s="163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3"/>
      <c r="M720" s="164"/>
      <c r="N720" s="164"/>
      <c r="O720" s="164"/>
      <c r="P720" s="164"/>
      <c r="Q720" s="164"/>
      <c r="R720" s="164"/>
      <c r="S720" s="164"/>
      <c r="T720" s="197"/>
      <c r="U720" s="163"/>
      <c r="V720" s="163"/>
      <c r="W720" s="163"/>
      <c r="X720" s="163"/>
      <c r="Y720" s="163"/>
      <c r="Z720" s="163"/>
      <c r="AA720" s="163"/>
      <c r="AB720" s="163"/>
      <c r="AC720" s="163"/>
    </row>
    <row r="721" spans="1:29" x14ac:dyDescent="0.5">
      <c r="A721" s="163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3"/>
      <c r="M721" s="164"/>
      <c r="N721" s="164"/>
      <c r="O721" s="164"/>
      <c r="P721" s="164"/>
      <c r="Q721" s="164"/>
      <c r="R721" s="164"/>
      <c r="S721" s="164"/>
      <c r="T721" s="197"/>
      <c r="U721" s="163"/>
      <c r="V721" s="163"/>
      <c r="W721" s="163"/>
      <c r="X721" s="163"/>
      <c r="Y721" s="163"/>
      <c r="Z721" s="163"/>
      <c r="AA721" s="163"/>
      <c r="AB721" s="163"/>
      <c r="AC721" s="163"/>
    </row>
    <row r="722" spans="1:29" x14ac:dyDescent="0.5">
      <c r="A722" s="163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3"/>
      <c r="M722" s="164"/>
      <c r="N722" s="164"/>
      <c r="O722" s="164"/>
      <c r="P722" s="164"/>
      <c r="Q722" s="164"/>
      <c r="R722" s="164"/>
      <c r="S722" s="164"/>
      <c r="T722" s="197"/>
      <c r="U722" s="163"/>
      <c r="V722" s="163"/>
      <c r="W722" s="163"/>
      <c r="X722" s="163"/>
      <c r="Y722" s="163"/>
      <c r="Z722" s="163"/>
      <c r="AA722" s="163"/>
      <c r="AB722" s="163"/>
      <c r="AC722" s="163"/>
    </row>
    <row r="723" spans="1:29" x14ac:dyDescent="0.5">
      <c r="A723" s="163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3"/>
      <c r="M723" s="164"/>
      <c r="N723" s="164"/>
      <c r="O723" s="164"/>
      <c r="P723" s="164"/>
      <c r="Q723" s="164"/>
      <c r="R723" s="164"/>
      <c r="S723" s="164"/>
      <c r="T723" s="197"/>
      <c r="U723" s="163"/>
      <c r="V723" s="163"/>
      <c r="W723" s="163"/>
      <c r="X723" s="163"/>
      <c r="Y723" s="163"/>
      <c r="Z723" s="163"/>
      <c r="AA723" s="163"/>
      <c r="AB723" s="163"/>
      <c r="AC723" s="163"/>
    </row>
    <row r="724" spans="1:29" x14ac:dyDescent="0.5">
      <c r="A724" s="163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3"/>
      <c r="M724" s="164"/>
      <c r="N724" s="164"/>
      <c r="O724" s="164"/>
      <c r="P724" s="164"/>
      <c r="Q724" s="164"/>
      <c r="R724" s="164"/>
      <c r="S724" s="164"/>
      <c r="T724" s="197"/>
      <c r="U724" s="163"/>
      <c r="V724" s="163"/>
      <c r="W724" s="163"/>
      <c r="X724" s="163"/>
      <c r="Y724" s="163"/>
      <c r="Z724" s="163"/>
      <c r="AA724" s="163"/>
      <c r="AB724" s="163"/>
      <c r="AC724" s="163"/>
    </row>
    <row r="725" spans="1:29" x14ac:dyDescent="0.5">
      <c r="A725" s="163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3"/>
      <c r="M725" s="164"/>
      <c r="N725" s="164"/>
      <c r="O725" s="164"/>
      <c r="P725" s="164"/>
      <c r="Q725" s="164"/>
      <c r="R725" s="164"/>
      <c r="S725" s="164"/>
      <c r="T725" s="197"/>
      <c r="U725" s="163"/>
      <c r="V725" s="163"/>
      <c r="W725" s="163"/>
      <c r="X725" s="163"/>
      <c r="Y725" s="163"/>
      <c r="Z725" s="163"/>
      <c r="AA725" s="163"/>
      <c r="AB725" s="163"/>
      <c r="AC725" s="163"/>
    </row>
    <row r="726" spans="1:29" x14ac:dyDescent="0.5">
      <c r="A726" s="163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3"/>
      <c r="M726" s="164"/>
      <c r="N726" s="164"/>
      <c r="O726" s="164"/>
      <c r="P726" s="164"/>
      <c r="Q726" s="164"/>
      <c r="R726" s="164"/>
      <c r="S726" s="164"/>
      <c r="T726" s="197"/>
      <c r="U726" s="163"/>
      <c r="V726" s="163"/>
      <c r="W726" s="163"/>
      <c r="X726" s="163"/>
      <c r="Y726" s="163"/>
      <c r="Z726" s="163"/>
      <c r="AA726" s="163"/>
      <c r="AB726" s="163"/>
      <c r="AC726" s="163"/>
    </row>
    <row r="727" spans="1:29" x14ac:dyDescent="0.5">
      <c r="A727" s="163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3"/>
      <c r="M727" s="164"/>
      <c r="N727" s="164"/>
      <c r="O727" s="164"/>
      <c r="P727" s="164"/>
      <c r="Q727" s="164"/>
      <c r="R727" s="164"/>
      <c r="S727" s="164"/>
      <c r="T727" s="197"/>
      <c r="U727" s="163"/>
      <c r="V727" s="163"/>
      <c r="W727" s="163"/>
      <c r="X727" s="163"/>
      <c r="Y727" s="163"/>
      <c r="Z727" s="163"/>
      <c r="AA727" s="163"/>
      <c r="AB727" s="163"/>
      <c r="AC727" s="163"/>
    </row>
    <row r="728" spans="1:29" x14ac:dyDescent="0.5">
      <c r="A728" s="163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3"/>
      <c r="M728" s="164"/>
      <c r="N728" s="164"/>
      <c r="O728" s="164"/>
      <c r="P728" s="164"/>
      <c r="Q728" s="164"/>
      <c r="R728" s="164"/>
      <c r="S728" s="164"/>
      <c r="T728" s="197"/>
      <c r="U728" s="163"/>
      <c r="V728" s="163"/>
      <c r="W728" s="163"/>
      <c r="X728" s="163"/>
      <c r="Y728" s="163"/>
      <c r="Z728" s="163"/>
      <c r="AA728" s="163"/>
      <c r="AB728" s="163"/>
      <c r="AC728" s="163"/>
    </row>
    <row r="729" spans="1:29" x14ac:dyDescent="0.5">
      <c r="A729" s="163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3"/>
      <c r="M729" s="164"/>
      <c r="N729" s="164"/>
      <c r="O729" s="164"/>
      <c r="P729" s="164"/>
      <c r="Q729" s="164"/>
      <c r="R729" s="164"/>
      <c r="S729" s="164"/>
      <c r="T729" s="197"/>
      <c r="U729" s="163"/>
      <c r="V729" s="163"/>
      <c r="W729" s="163"/>
      <c r="X729" s="163"/>
      <c r="Y729" s="163"/>
      <c r="Z729" s="163"/>
      <c r="AA729" s="163"/>
      <c r="AB729" s="163"/>
      <c r="AC729" s="163"/>
    </row>
    <row r="730" spans="1:29" x14ac:dyDescent="0.5">
      <c r="A730" s="163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3"/>
      <c r="M730" s="164"/>
      <c r="N730" s="164"/>
      <c r="O730" s="164"/>
      <c r="P730" s="164"/>
      <c r="Q730" s="164"/>
      <c r="R730" s="164"/>
      <c r="S730" s="164"/>
      <c r="T730" s="197"/>
      <c r="U730" s="163"/>
      <c r="V730" s="163"/>
      <c r="W730" s="163"/>
      <c r="X730" s="163"/>
      <c r="Y730" s="163"/>
      <c r="Z730" s="163"/>
      <c r="AA730" s="163"/>
      <c r="AB730" s="163"/>
      <c r="AC730" s="163"/>
    </row>
    <row r="731" spans="1:29" x14ac:dyDescent="0.5">
      <c r="A731" s="163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3"/>
      <c r="M731" s="164"/>
      <c r="N731" s="164"/>
      <c r="O731" s="164"/>
      <c r="P731" s="164"/>
      <c r="Q731" s="164"/>
      <c r="R731" s="164"/>
      <c r="S731" s="164"/>
      <c r="T731" s="197"/>
      <c r="U731" s="163"/>
      <c r="V731" s="163"/>
      <c r="W731" s="163"/>
      <c r="X731" s="163"/>
      <c r="Y731" s="163"/>
      <c r="Z731" s="163"/>
      <c r="AA731" s="163"/>
      <c r="AB731" s="163"/>
      <c r="AC731" s="163"/>
    </row>
    <row r="732" spans="1:29" x14ac:dyDescent="0.5">
      <c r="A732" s="163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3"/>
      <c r="M732" s="164"/>
      <c r="N732" s="164"/>
      <c r="O732" s="164"/>
      <c r="P732" s="164"/>
      <c r="Q732" s="164"/>
      <c r="R732" s="164"/>
      <c r="S732" s="164"/>
      <c r="T732" s="197"/>
      <c r="U732" s="163"/>
      <c r="V732" s="163"/>
      <c r="W732" s="163"/>
      <c r="X732" s="163"/>
      <c r="Y732" s="163"/>
      <c r="Z732" s="163"/>
      <c r="AA732" s="163"/>
      <c r="AB732" s="163"/>
      <c r="AC732" s="163"/>
    </row>
    <row r="733" spans="1:29" x14ac:dyDescent="0.5">
      <c r="A733" s="163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3"/>
      <c r="M733" s="164"/>
      <c r="N733" s="164"/>
      <c r="O733" s="164"/>
      <c r="P733" s="164"/>
      <c r="Q733" s="164"/>
      <c r="R733" s="164"/>
      <c r="S733" s="164"/>
      <c r="T733" s="197"/>
      <c r="U733" s="163"/>
      <c r="V733" s="163"/>
      <c r="W733" s="163"/>
      <c r="X733" s="163"/>
      <c r="Y733" s="163"/>
      <c r="Z733" s="163"/>
      <c r="AA733" s="163"/>
      <c r="AB733" s="163"/>
      <c r="AC733" s="163"/>
    </row>
    <row r="734" spans="1:29" x14ac:dyDescent="0.5">
      <c r="A734" s="163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3"/>
      <c r="M734" s="164"/>
      <c r="N734" s="164"/>
      <c r="O734" s="164"/>
      <c r="P734" s="164"/>
      <c r="Q734" s="164"/>
      <c r="R734" s="164"/>
      <c r="S734" s="164"/>
      <c r="T734" s="197"/>
      <c r="U734" s="163"/>
      <c r="V734" s="163"/>
      <c r="W734" s="163"/>
      <c r="X734" s="163"/>
      <c r="Y734" s="163"/>
      <c r="Z734" s="163"/>
      <c r="AA734" s="163"/>
      <c r="AB734" s="163"/>
      <c r="AC734" s="163"/>
    </row>
    <row r="735" spans="1:29" x14ac:dyDescent="0.5">
      <c r="A735" s="163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3"/>
      <c r="M735" s="164"/>
      <c r="N735" s="164"/>
      <c r="O735" s="164"/>
      <c r="P735" s="164"/>
      <c r="Q735" s="164"/>
      <c r="R735" s="164"/>
      <c r="S735" s="164"/>
      <c r="T735" s="197"/>
      <c r="U735" s="163"/>
      <c r="V735" s="163"/>
      <c r="W735" s="163"/>
      <c r="X735" s="163"/>
      <c r="Y735" s="163"/>
      <c r="Z735" s="163"/>
      <c r="AA735" s="163"/>
      <c r="AB735" s="163"/>
      <c r="AC735" s="163"/>
    </row>
    <row r="736" spans="1:29" x14ac:dyDescent="0.5">
      <c r="A736" s="163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3"/>
      <c r="M736" s="164"/>
      <c r="N736" s="164"/>
      <c r="O736" s="164"/>
      <c r="P736" s="164"/>
      <c r="Q736" s="164"/>
      <c r="R736" s="164"/>
      <c r="S736" s="164"/>
      <c r="T736" s="197"/>
      <c r="U736" s="163"/>
      <c r="V736" s="163"/>
      <c r="W736" s="163"/>
      <c r="X736" s="163"/>
      <c r="Y736" s="163"/>
      <c r="Z736" s="163"/>
      <c r="AA736" s="163"/>
      <c r="AB736" s="163"/>
      <c r="AC736" s="163"/>
    </row>
    <row r="737" spans="1:29" x14ac:dyDescent="0.5">
      <c r="A737" s="163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3"/>
      <c r="M737" s="164"/>
      <c r="N737" s="164"/>
      <c r="O737" s="164"/>
      <c r="P737" s="164"/>
      <c r="Q737" s="164"/>
      <c r="R737" s="164"/>
      <c r="S737" s="164"/>
      <c r="T737" s="197"/>
      <c r="U737" s="163"/>
      <c r="V737" s="163"/>
      <c r="W737" s="163"/>
      <c r="X737" s="163"/>
      <c r="Y737" s="163"/>
      <c r="Z737" s="163"/>
      <c r="AA737" s="163"/>
      <c r="AB737" s="163"/>
      <c r="AC737" s="163"/>
    </row>
    <row r="738" spans="1:29" x14ac:dyDescent="0.5">
      <c r="A738" s="163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3"/>
      <c r="M738" s="164"/>
      <c r="N738" s="164"/>
      <c r="O738" s="164"/>
      <c r="P738" s="164"/>
      <c r="Q738" s="164"/>
      <c r="R738" s="164"/>
      <c r="S738" s="164"/>
      <c r="T738" s="197"/>
      <c r="U738" s="163"/>
      <c r="V738" s="163"/>
      <c r="W738" s="163"/>
      <c r="X738" s="163"/>
      <c r="Y738" s="163"/>
      <c r="Z738" s="163"/>
      <c r="AA738" s="163"/>
      <c r="AB738" s="163"/>
      <c r="AC738" s="163"/>
    </row>
    <row r="739" spans="1:29" x14ac:dyDescent="0.5">
      <c r="A739" s="163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3"/>
      <c r="M739" s="164"/>
      <c r="N739" s="164"/>
      <c r="O739" s="164"/>
      <c r="P739" s="164"/>
      <c r="Q739" s="164"/>
      <c r="R739" s="164"/>
      <c r="S739" s="164"/>
      <c r="T739" s="197"/>
      <c r="U739" s="163"/>
      <c r="V739" s="163"/>
      <c r="W739" s="163"/>
      <c r="X739" s="163"/>
      <c r="Y739" s="163"/>
      <c r="Z739" s="163"/>
      <c r="AA739" s="163"/>
      <c r="AB739" s="163"/>
      <c r="AC739" s="163"/>
    </row>
    <row r="740" spans="1:29" x14ac:dyDescent="0.5">
      <c r="A740" s="163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3"/>
      <c r="M740" s="164"/>
      <c r="N740" s="164"/>
      <c r="O740" s="164"/>
      <c r="P740" s="164"/>
      <c r="Q740" s="164"/>
      <c r="R740" s="164"/>
      <c r="S740" s="164"/>
      <c r="T740" s="197"/>
      <c r="U740" s="163"/>
      <c r="V740" s="163"/>
      <c r="W740" s="163"/>
      <c r="X740" s="163"/>
      <c r="Y740" s="163"/>
      <c r="Z740" s="163"/>
      <c r="AA740" s="163"/>
      <c r="AB740" s="163"/>
      <c r="AC740" s="163"/>
    </row>
    <row r="741" spans="1:29" x14ac:dyDescent="0.5">
      <c r="A741" s="163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3"/>
      <c r="M741" s="164"/>
      <c r="N741" s="164"/>
      <c r="O741" s="164"/>
      <c r="P741" s="164"/>
      <c r="Q741" s="164"/>
      <c r="R741" s="164"/>
      <c r="S741" s="164"/>
      <c r="T741" s="197"/>
      <c r="U741" s="163"/>
      <c r="V741" s="163"/>
      <c r="W741" s="163"/>
      <c r="X741" s="163"/>
      <c r="Y741" s="163"/>
      <c r="Z741" s="163"/>
      <c r="AA741" s="163"/>
      <c r="AB741" s="163"/>
      <c r="AC741" s="163"/>
    </row>
    <row r="742" spans="1:29" x14ac:dyDescent="0.5">
      <c r="A742" s="163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3"/>
      <c r="M742" s="164"/>
      <c r="N742" s="164"/>
      <c r="O742" s="164"/>
      <c r="P742" s="164"/>
      <c r="Q742" s="164"/>
      <c r="R742" s="164"/>
      <c r="S742" s="164"/>
      <c r="T742" s="197"/>
      <c r="U742" s="163"/>
      <c r="V742" s="163"/>
      <c r="W742" s="163"/>
      <c r="X742" s="163"/>
      <c r="Y742" s="163"/>
      <c r="Z742" s="163"/>
      <c r="AA742" s="163"/>
      <c r="AB742" s="163"/>
      <c r="AC742" s="163"/>
    </row>
    <row r="743" spans="1:29" x14ac:dyDescent="0.5">
      <c r="A743" s="163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3"/>
      <c r="M743" s="164"/>
      <c r="N743" s="164"/>
      <c r="O743" s="164"/>
      <c r="P743" s="164"/>
      <c r="Q743" s="164"/>
      <c r="R743" s="164"/>
      <c r="S743" s="164"/>
      <c r="T743" s="197"/>
      <c r="U743" s="163"/>
      <c r="V743" s="163"/>
      <c r="W743" s="163"/>
      <c r="X743" s="163"/>
      <c r="Y743" s="163"/>
      <c r="Z743" s="163"/>
      <c r="AA743" s="163"/>
      <c r="AB743" s="163"/>
      <c r="AC743" s="163"/>
    </row>
    <row r="744" spans="1:29" x14ac:dyDescent="0.5">
      <c r="A744" s="163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3"/>
      <c r="M744" s="164"/>
      <c r="N744" s="164"/>
      <c r="O744" s="164"/>
      <c r="P744" s="164"/>
      <c r="Q744" s="164"/>
      <c r="R744" s="164"/>
      <c r="S744" s="164"/>
      <c r="T744" s="197"/>
      <c r="U744" s="163"/>
      <c r="V744" s="163"/>
      <c r="W744" s="163"/>
      <c r="X744" s="163"/>
      <c r="Y744" s="163"/>
      <c r="Z744" s="163"/>
      <c r="AA744" s="163"/>
      <c r="AB744" s="163"/>
      <c r="AC744" s="163"/>
    </row>
    <row r="745" spans="1:29" x14ac:dyDescent="0.5">
      <c r="A745" s="163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3"/>
      <c r="M745" s="164"/>
      <c r="N745" s="164"/>
      <c r="O745" s="164"/>
      <c r="P745" s="164"/>
      <c r="Q745" s="164"/>
      <c r="R745" s="164"/>
      <c r="S745" s="164"/>
      <c r="T745" s="197"/>
      <c r="U745" s="163"/>
      <c r="V745" s="163"/>
      <c r="W745" s="163"/>
      <c r="X745" s="163"/>
      <c r="Y745" s="163"/>
      <c r="Z745" s="163"/>
      <c r="AA745" s="163"/>
      <c r="AB745" s="163"/>
      <c r="AC745" s="163"/>
    </row>
    <row r="746" spans="1:29" x14ac:dyDescent="0.5">
      <c r="A746" s="163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3"/>
      <c r="M746" s="164"/>
      <c r="N746" s="164"/>
      <c r="O746" s="164"/>
      <c r="P746" s="164"/>
      <c r="Q746" s="164"/>
      <c r="R746" s="164"/>
      <c r="S746" s="164"/>
      <c r="T746" s="197"/>
      <c r="U746" s="163"/>
      <c r="V746" s="163"/>
      <c r="W746" s="163"/>
      <c r="X746" s="163"/>
      <c r="Y746" s="163"/>
      <c r="Z746" s="163"/>
      <c r="AA746" s="163"/>
      <c r="AB746" s="163"/>
      <c r="AC746" s="163"/>
    </row>
    <row r="747" spans="1:29" x14ac:dyDescent="0.5">
      <c r="A747" s="163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3"/>
      <c r="M747" s="164"/>
      <c r="N747" s="164"/>
      <c r="O747" s="164"/>
      <c r="P747" s="164"/>
      <c r="Q747" s="164"/>
      <c r="R747" s="164"/>
      <c r="S747" s="164"/>
      <c r="T747" s="197"/>
      <c r="U747" s="163"/>
      <c r="V747" s="163"/>
      <c r="W747" s="163"/>
      <c r="X747" s="163"/>
      <c r="Y747" s="163"/>
      <c r="Z747" s="163"/>
      <c r="AA747" s="163"/>
      <c r="AB747" s="163"/>
      <c r="AC747" s="163"/>
    </row>
    <row r="748" spans="1:29" x14ac:dyDescent="0.5">
      <c r="A748" s="163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3"/>
      <c r="M748" s="164"/>
      <c r="N748" s="164"/>
      <c r="O748" s="164"/>
      <c r="P748" s="164"/>
      <c r="Q748" s="164"/>
      <c r="R748" s="164"/>
      <c r="S748" s="164"/>
      <c r="T748" s="197"/>
      <c r="U748" s="163"/>
      <c r="V748" s="163"/>
      <c r="W748" s="163"/>
      <c r="X748" s="163"/>
      <c r="Y748" s="163"/>
      <c r="Z748" s="163"/>
      <c r="AA748" s="163"/>
      <c r="AB748" s="163"/>
      <c r="AC748" s="163"/>
    </row>
    <row r="749" spans="1:29" x14ac:dyDescent="0.5">
      <c r="A749" s="163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3"/>
      <c r="M749" s="164"/>
      <c r="N749" s="164"/>
      <c r="O749" s="164"/>
      <c r="P749" s="164"/>
      <c r="Q749" s="164"/>
      <c r="R749" s="164"/>
      <c r="S749" s="164"/>
      <c r="T749" s="197"/>
      <c r="U749" s="163"/>
      <c r="V749" s="163"/>
      <c r="W749" s="163"/>
      <c r="X749" s="163"/>
      <c r="Y749" s="163"/>
      <c r="Z749" s="163"/>
      <c r="AA749" s="163"/>
      <c r="AB749" s="163"/>
      <c r="AC749" s="163"/>
    </row>
    <row r="750" spans="1:29" x14ac:dyDescent="0.5">
      <c r="A750" s="163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3"/>
      <c r="M750" s="164"/>
      <c r="N750" s="164"/>
      <c r="O750" s="164"/>
      <c r="P750" s="164"/>
      <c r="Q750" s="164"/>
      <c r="R750" s="164"/>
      <c r="S750" s="164"/>
      <c r="T750" s="197"/>
      <c r="U750" s="163"/>
      <c r="V750" s="163"/>
      <c r="W750" s="163"/>
      <c r="X750" s="163"/>
      <c r="Y750" s="163"/>
      <c r="Z750" s="163"/>
      <c r="AA750" s="163"/>
      <c r="AB750" s="163"/>
      <c r="AC750" s="163"/>
    </row>
    <row r="751" spans="1:29" x14ac:dyDescent="0.5">
      <c r="A751" s="163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3"/>
      <c r="M751" s="164"/>
      <c r="N751" s="164"/>
      <c r="O751" s="164"/>
      <c r="P751" s="164"/>
      <c r="Q751" s="164"/>
      <c r="R751" s="164"/>
      <c r="S751" s="164"/>
      <c r="T751" s="197"/>
      <c r="U751" s="163"/>
      <c r="V751" s="163"/>
      <c r="W751" s="163"/>
      <c r="X751" s="163"/>
      <c r="Y751" s="163"/>
      <c r="Z751" s="163"/>
      <c r="AA751" s="163"/>
      <c r="AB751" s="163"/>
      <c r="AC751" s="163"/>
    </row>
    <row r="752" spans="1:29" x14ac:dyDescent="0.5">
      <c r="A752" s="163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3"/>
      <c r="M752" s="164"/>
      <c r="N752" s="164"/>
      <c r="O752" s="164"/>
      <c r="P752" s="164"/>
      <c r="Q752" s="164"/>
      <c r="R752" s="164"/>
      <c r="S752" s="164"/>
      <c r="T752" s="197"/>
      <c r="U752" s="163"/>
      <c r="V752" s="163"/>
      <c r="W752" s="163"/>
      <c r="X752" s="163"/>
      <c r="Y752" s="163"/>
      <c r="Z752" s="163"/>
      <c r="AA752" s="163"/>
      <c r="AB752" s="163"/>
      <c r="AC752" s="163"/>
    </row>
    <row r="753" spans="1:29" x14ac:dyDescent="0.5">
      <c r="A753" s="163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3"/>
      <c r="M753" s="164"/>
      <c r="N753" s="164"/>
      <c r="O753" s="164"/>
      <c r="P753" s="164"/>
      <c r="Q753" s="164"/>
      <c r="R753" s="164"/>
      <c r="S753" s="164"/>
      <c r="T753" s="197"/>
      <c r="U753" s="163"/>
      <c r="V753" s="163"/>
      <c r="W753" s="163"/>
      <c r="X753" s="163"/>
      <c r="Y753" s="163"/>
      <c r="Z753" s="163"/>
      <c r="AA753" s="163"/>
      <c r="AB753" s="163"/>
      <c r="AC753" s="163"/>
    </row>
    <row r="754" spans="1:29" x14ac:dyDescent="0.5">
      <c r="A754" s="163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3"/>
      <c r="M754" s="164"/>
      <c r="N754" s="164"/>
      <c r="O754" s="164"/>
      <c r="P754" s="164"/>
      <c r="Q754" s="164"/>
      <c r="R754" s="164"/>
      <c r="S754" s="164"/>
      <c r="T754" s="197"/>
      <c r="U754" s="163"/>
      <c r="V754" s="163"/>
      <c r="W754" s="163"/>
      <c r="X754" s="163"/>
      <c r="Y754" s="163"/>
      <c r="Z754" s="163"/>
      <c r="AA754" s="163"/>
      <c r="AB754" s="163"/>
      <c r="AC754" s="163"/>
    </row>
    <row r="755" spans="1:29" x14ac:dyDescent="0.5">
      <c r="A755" s="163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3"/>
      <c r="M755" s="164"/>
      <c r="N755" s="164"/>
      <c r="O755" s="164"/>
      <c r="P755" s="164"/>
      <c r="Q755" s="164"/>
      <c r="R755" s="164"/>
      <c r="S755" s="164"/>
      <c r="T755" s="197"/>
      <c r="U755" s="163"/>
      <c r="V755" s="163"/>
      <c r="W755" s="163"/>
      <c r="X755" s="163"/>
      <c r="Y755" s="163"/>
      <c r="Z755" s="163"/>
      <c r="AA755" s="163"/>
      <c r="AB755" s="163"/>
      <c r="AC755" s="163"/>
    </row>
    <row r="756" spans="1:29" x14ac:dyDescent="0.5">
      <c r="A756" s="163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3"/>
      <c r="M756" s="164"/>
      <c r="N756" s="164"/>
      <c r="O756" s="164"/>
      <c r="P756" s="164"/>
      <c r="Q756" s="164"/>
      <c r="R756" s="164"/>
      <c r="S756" s="164"/>
      <c r="T756" s="197"/>
      <c r="U756" s="163"/>
      <c r="V756" s="163"/>
      <c r="W756" s="163"/>
      <c r="X756" s="163"/>
      <c r="Y756" s="163"/>
      <c r="Z756" s="163"/>
      <c r="AA756" s="163"/>
      <c r="AB756" s="163"/>
      <c r="AC756" s="163"/>
    </row>
    <row r="757" spans="1:29" x14ac:dyDescent="0.5">
      <c r="A757" s="163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3"/>
      <c r="M757" s="164"/>
      <c r="N757" s="164"/>
      <c r="O757" s="164"/>
      <c r="P757" s="164"/>
      <c r="Q757" s="164"/>
      <c r="R757" s="164"/>
      <c r="S757" s="164"/>
      <c r="T757" s="197"/>
      <c r="U757" s="163"/>
      <c r="V757" s="163"/>
      <c r="W757" s="163"/>
      <c r="X757" s="163"/>
      <c r="Y757" s="163"/>
      <c r="Z757" s="163"/>
      <c r="AA757" s="163"/>
      <c r="AB757" s="163"/>
      <c r="AC757" s="163"/>
    </row>
    <row r="758" spans="1:29" x14ac:dyDescent="0.5">
      <c r="A758" s="163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3"/>
      <c r="M758" s="164"/>
      <c r="N758" s="164"/>
      <c r="O758" s="164"/>
      <c r="P758" s="164"/>
      <c r="Q758" s="164"/>
      <c r="R758" s="164"/>
      <c r="S758" s="164"/>
      <c r="T758" s="197"/>
      <c r="U758" s="163"/>
      <c r="V758" s="163"/>
      <c r="W758" s="163"/>
      <c r="X758" s="163"/>
      <c r="Y758" s="163"/>
      <c r="Z758" s="163"/>
      <c r="AA758" s="163"/>
      <c r="AB758" s="163"/>
      <c r="AC758" s="163"/>
    </row>
    <row r="759" spans="1:29" x14ac:dyDescent="0.5">
      <c r="A759" s="163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3"/>
      <c r="M759" s="164"/>
      <c r="N759" s="164"/>
      <c r="O759" s="164"/>
      <c r="P759" s="164"/>
      <c r="Q759" s="164"/>
      <c r="R759" s="164"/>
      <c r="S759" s="164"/>
      <c r="T759" s="197"/>
      <c r="U759" s="163"/>
      <c r="V759" s="163"/>
      <c r="W759" s="163"/>
      <c r="X759" s="163"/>
      <c r="Y759" s="163"/>
      <c r="Z759" s="163"/>
      <c r="AA759" s="163"/>
      <c r="AB759" s="163"/>
      <c r="AC759" s="163"/>
    </row>
    <row r="760" spans="1:29" x14ac:dyDescent="0.5">
      <c r="A760" s="163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3"/>
      <c r="M760" s="164"/>
      <c r="N760" s="164"/>
      <c r="O760" s="164"/>
      <c r="P760" s="164"/>
      <c r="Q760" s="164"/>
      <c r="R760" s="164"/>
      <c r="S760" s="164"/>
      <c r="T760" s="197"/>
      <c r="U760" s="163"/>
      <c r="V760" s="163"/>
      <c r="W760" s="163"/>
      <c r="X760" s="163"/>
      <c r="Y760" s="163"/>
      <c r="Z760" s="163"/>
      <c r="AA760" s="163"/>
      <c r="AB760" s="163"/>
      <c r="AC760" s="163"/>
    </row>
    <row r="761" spans="1:29" x14ac:dyDescent="0.5">
      <c r="A761" s="163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3"/>
      <c r="M761" s="164"/>
      <c r="N761" s="164"/>
      <c r="O761" s="164"/>
      <c r="P761" s="164"/>
      <c r="Q761" s="164"/>
      <c r="R761" s="164"/>
      <c r="S761" s="164"/>
      <c r="T761" s="197"/>
      <c r="U761" s="163"/>
      <c r="V761" s="163"/>
      <c r="W761" s="163"/>
      <c r="X761" s="163"/>
      <c r="Y761" s="163"/>
      <c r="Z761" s="163"/>
      <c r="AA761" s="163"/>
      <c r="AB761" s="163"/>
      <c r="AC761" s="163"/>
    </row>
    <row r="762" spans="1:29" x14ac:dyDescent="0.5">
      <c r="A762" s="163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3"/>
      <c r="M762" s="164"/>
      <c r="N762" s="164"/>
      <c r="O762" s="164"/>
      <c r="P762" s="164"/>
      <c r="Q762" s="164"/>
      <c r="R762" s="164"/>
      <c r="S762" s="164"/>
      <c r="T762" s="197"/>
      <c r="U762" s="163"/>
      <c r="V762" s="163"/>
      <c r="W762" s="163"/>
      <c r="X762" s="163"/>
      <c r="Y762" s="163"/>
      <c r="Z762" s="163"/>
      <c r="AA762" s="163"/>
      <c r="AB762" s="163"/>
      <c r="AC762" s="163"/>
    </row>
    <row r="763" spans="1:29" x14ac:dyDescent="0.5">
      <c r="A763" s="163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3"/>
      <c r="M763" s="164"/>
      <c r="N763" s="164"/>
      <c r="O763" s="164"/>
      <c r="P763" s="164"/>
      <c r="Q763" s="164"/>
      <c r="R763" s="164"/>
      <c r="S763" s="164"/>
      <c r="T763" s="197"/>
      <c r="U763" s="163"/>
      <c r="V763" s="163"/>
      <c r="W763" s="163"/>
      <c r="X763" s="163"/>
      <c r="Y763" s="163"/>
      <c r="Z763" s="163"/>
      <c r="AA763" s="163"/>
      <c r="AB763" s="163"/>
      <c r="AC763" s="163"/>
    </row>
    <row r="764" spans="1:29" x14ac:dyDescent="0.5">
      <c r="A764" s="163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3"/>
      <c r="M764" s="164"/>
      <c r="N764" s="164"/>
      <c r="O764" s="164"/>
      <c r="P764" s="164"/>
      <c r="Q764" s="164"/>
      <c r="R764" s="164"/>
      <c r="S764" s="164"/>
      <c r="T764" s="197"/>
      <c r="U764" s="163"/>
      <c r="V764" s="163"/>
      <c r="W764" s="163"/>
      <c r="X764" s="163"/>
      <c r="Y764" s="163"/>
      <c r="Z764" s="163"/>
      <c r="AA764" s="163"/>
      <c r="AB764" s="163"/>
      <c r="AC764" s="163"/>
    </row>
    <row r="765" spans="1:29" x14ac:dyDescent="0.5">
      <c r="A765" s="163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3"/>
      <c r="M765" s="164"/>
      <c r="N765" s="164"/>
      <c r="O765" s="164"/>
      <c r="P765" s="164"/>
      <c r="Q765" s="164"/>
      <c r="R765" s="164"/>
      <c r="S765" s="164"/>
      <c r="T765" s="197"/>
      <c r="U765" s="163"/>
      <c r="V765" s="163"/>
      <c r="W765" s="163"/>
      <c r="X765" s="163"/>
      <c r="Y765" s="163"/>
      <c r="Z765" s="163"/>
      <c r="AA765" s="163"/>
      <c r="AB765" s="163"/>
      <c r="AC765" s="163"/>
    </row>
    <row r="766" spans="1:29" x14ac:dyDescent="0.5">
      <c r="A766" s="163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3"/>
      <c r="M766" s="164"/>
      <c r="N766" s="164"/>
      <c r="O766" s="164"/>
      <c r="P766" s="164"/>
      <c r="Q766" s="164"/>
      <c r="R766" s="164"/>
      <c r="S766" s="164"/>
      <c r="T766" s="197"/>
      <c r="U766" s="163"/>
      <c r="V766" s="163"/>
      <c r="W766" s="163"/>
      <c r="X766" s="163"/>
      <c r="Y766" s="163"/>
      <c r="Z766" s="163"/>
      <c r="AA766" s="163"/>
      <c r="AB766" s="163"/>
      <c r="AC766" s="163"/>
    </row>
    <row r="767" spans="1:29" x14ac:dyDescent="0.5">
      <c r="A767" s="163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3"/>
      <c r="M767" s="164"/>
      <c r="N767" s="164"/>
      <c r="O767" s="164"/>
      <c r="P767" s="164"/>
      <c r="Q767" s="164"/>
      <c r="R767" s="164"/>
      <c r="S767" s="164"/>
      <c r="T767" s="197"/>
      <c r="U767" s="163"/>
      <c r="V767" s="163"/>
      <c r="W767" s="163"/>
      <c r="X767" s="163"/>
      <c r="Y767" s="163"/>
      <c r="Z767" s="163"/>
      <c r="AA767" s="163"/>
      <c r="AB767" s="163"/>
      <c r="AC767" s="163"/>
    </row>
    <row r="768" spans="1:29" x14ac:dyDescent="0.5">
      <c r="A768" s="163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3"/>
      <c r="M768" s="164"/>
      <c r="N768" s="164"/>
      <c r="O768" s="164"/>
      <c r="P768" s="164"/>
      <c r="Q768" s="164"/>
      <c r="R768" s="164"/>
      <c r="S768" s="164"/>
      <c r="T768" s="197"/>
      <c r="U768" s="163"/>
      <c r="V768" s="163"/>
      <c r="W768" s="163"/>
      <c r="X768" s="163"/>
      <c r="Y768" s="163"/>
      <c r="Z768" s="163"/>
      <c r="AA768" s="163"/>
      <c r="AB768" s="163"/>
      <c r="AC768" s="163"/>
    </row>
    <row r="769" spans="1:29" x14ac:dyDescent="0.5">
      <c r="A769" s="163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3"/>
      <c r="M769" s="164"/>
      <c r="N769" s="164"/>
      <c r="O769" s="164"/>
      <c r="P769" s="164"/>
      <c r="Q769" s="164"/>
      <c r="R769" s="164"/>
      <c r="S769" s="164"/>
      <c r="T769" s="197"/>
      <c r="U769" s="163"/>
      <c r="V769" s="163"/>
      <c r="W769" s="163"/>
      <c r="X769" s="163"/>
      <c r="Y769" s="163"/>
      <c r="Z769" s="163"/>
      <c r="AA769" s="163"/>
      <c r="AB769" s="163"/>
      <c r="AC769" s="163"/>
    </row>
    <row r="770" spans="1:29" x14ac:dyDescent="0.5">
      <c r="A770" s="163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3"/>
      <c r="M770" s="164"/>
      <c r="N770" s="164"/>
      <c r="O770" s="164"/>
      <c r="P770" s="164"/>
      <c r="Q770" s="164"/>
      <c r="R770" s="164"/>
      <c r="S770" s="164"/>
      <c r="T770" s="197"/>
      <c r="U770" s="163"/>
      <c r="V770" s="163"/>
      <c r="W770" s="163"/>
      <c r="X770" s="163"/>
      <c r="Y770" s="163"/>
      <c r="Z770" s="163"/>
      <c r="AA770" s="163"/>
      <c r="AB770" s="163"/>
      <c r="AC770" s="163"/>
    </row>
    <row r="771" spans="1:29" x14ac:dyDescent="0.5">
      <c r="A771" s="163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3"/>
      <c r="M771" s="164"/>
      <c r="N771" s="164"/>
      <c r="O771" s="164"/>
      <c r="P771" s="164"/>
      <c r="Q771" s="164"/>
      <c r="R771" s="164"/>
      <c r="S771" s="164"/>
      <c r="T771" s="197"/>
      <c r="U771" s="163"/>
      <c r="V771" s="163"/>
      <c r="W771" s="163"/>
      <c r="X771" s="163"/>
      <c r="Y771" s="163"/>
      <c r="Z771" s="163"/>
      <c r="AA771" s="163"/>
      <c r="AB771" s="163"/>
      <c r="AC771" s="163"/>
    </row>
    <row r="772" spans="1:29" x14ac:dyDescent="0.5">
      <c r="A772" s="163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3"/>
      <c r="M772" s="164"/>
      <c r="N772" s="164"/>
      <c r="O772" s="164"/>
      <c r="P772" s="164"/>
      <c r="Q772" s="164"/>
      <c r="R772" s="164"/>
      <c r="S772" s="164"/>
      <c r="T772" s="197"/>
      <c r="U772" s="163"/>
      <c r="V772" s="163"/>
      <c r="W772" s="163"/>
      <c r="X772" s="163"/>
      <c r="Y772" s="163"/>
      <c r="Z772" s="163"/>
      <c r="AA772" s="163"/>
      <c r="AB772" s="163"/>
      <c r="AC772" s="163"/>
    </row>
    <row r="773" spans="1:29" x14ac:dyDescent="0.5">
      <c r="A773" s="163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3"/>
      <c r="M773" s="164"/>
      <c r="N773" s="164"/>
      <c r="O773" s="164"/>
      <c r="P773" s="164"/>
      <c r="Q773" s="164"/>
      <c r="R773" s="164"/>
      <c r="S773" s="164"/>
      <c r="T773" s="197"/>
      <c r="U773" s="163"/>
      <c r="V773" s="163"/>
      <c r="W773" s="163"/>
      <c r="X773" s="163"/>
      <c r="Y773" s="163"/>
      <c r="Z773" s="163"/>
      <c r="AA773" s="163"/>
      <c r="AB773" s="163"/>
      <c r="AC773" s="163"/>
    </row>
    <row r="774" spans="1:29" x14ac:dyDescent="0.5">
      <c r="A774" s="163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3"/>
      <c r="M774" s="164"/>
      <c r="N774" s="164"/>
      <c r="O774" s="164"/>
      <c r="P774" s="164"/>
      <c r="Q774" s="164"/>
      <c r="R774" s="164"/>
      <c r="S774" s="164"/>
      <c r="T774" s="197"/>
      <c r="U774" s="163"/>
      <c r="V774" s="163"/>
      <c r="W774" s="163"/>
      <c r="X774" s="163"/>
      <c r="Y774" s="163"/>
      <c r="Z774" s="163"/>
      <c r="AA774" s="163"/>
      <c r="AB774" s="163"/>
      <c r="AC774" s="163"/>
    </row>
    <row r="775" spans="1:29" x14ac:dyDescent="0.5">
      <c r="A775" s="163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3"/>
      <c r="M775" s="164"/>
      <c r="N775" s="164"/>
      <c r="O775" s="164"/>
      <c r="P775" s="164"/>
      <c r="Q775" s="164"/>
      <c r="R775" s="164"/>
      <c r="S775" s="164"/>
      <c r="T775" s="197"/>
      <c r="U775" s="163"/>
      <c r="V775" s="163"/>
      <c r="W775" s="163"/>
      <c r="X775" s="163"/>
      <c r="Y775" s="163"/>
      <c r="Z775" s="163"/>
      <c r="AA775" s="163"/>
      <c r="AB775" s="163"/>
      <c r="AC775" s="163"/>
    </row>
    <row r="776" spans="1:29" x14ac:dyDescent="0.5">
      <c r="A776" s="163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3"/>
      <c r="M776" s="164"/>
      <c r="N776" s="164"/>
      <c r="O776" s="164"/>
      <c r="P776" s="164"/>
      <c r="Q776" s="164"/>
      <c r="R776" s="164"/>
      <c r="S776" s="164"/>
      <c r="T776" s="197"/>
      <c r="U776" s="163"/>
      <c r="V776" s="163"/>
      <c r="W776" s="163"/>
      <c r="X776" s="163"/>
      <c r="Y776" s="163"/>
      <c r="Z776" s="163"/>
      <c r="AA776" s="163"/>
      <c r="AB776" s="163"/>
      <c r="AC776" s="163"/>
    </row>
    <row r="777" spans="1:29" x14ac:dyDescent="0.5">
      <c r="A777" s="163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3"/>
      <c r="M777" s="164"/>
      <c r="N777" s="164"/>
      <c r="O777" s="164"/>
      <c r="P777" s="164"/>
      <c r="Q777" s="164"/>
      <c r="R777" s="164"/>
      <c r="S777" s="164"/>
      <c r="T777" s="197"/>
      <c r="U777" s="163"/>
      <c r="V777" s="163"/>
      <c r="W777" s="163"/>
      <c r="X777" s="163"/>
      <c r="Y777" s="163"/>
      <c r="Z777" s="163"/>
      <c r="AA777" s="163"/>
      <c r="AB777" s="163"/>
      <c r="AC777" s="163"/>
    </row>
    <row r="778" spans="1:29" x14ac:dyDescent="0.5">
      <c r="A778" s="163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3"/>
      <c r="M778" s="164"/>
      <c r="N778" s="164"/>
      <c r="O778" s="164"/>
      <c r="P778" s="164"/>
      <c r="Q778" s="164"/>
      <c r="R778" s="164"/>
      <c r="S778" s="164"/>
      <c r="T778" s="197"/>
      <c r="U778" s="163"/>
      <c r="V778" s="163"/>
      <c r="W778" s="163"/>
      <c r="X778" s="163"/>
      <c r="Y778" s="163"/>
      <c r="Z778" s="163"/>
      <c r="AA778" s="163"/>
      <c r="AB778" s="163"/>
      <c r="AC778" s="163"/>
    </row>
    <row r="779" spans="1:29" x14ac:dyDescent="0.5">
      <c r="A779" s="163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3"/>
      <c r="M779" s="164"/>
      <c r="N779" s="164"/>
      <c r="O779" s="164"/>
      <c r="P779" s="164"/>
      <c r="Q779" s="164"/>
      <c r="R779" s="164"/>
      <c r="S779" s="164"/>
      <c r="T779" s="197"/>
      <c r="U779" s="163"/>
      <c r="V779" s="163"/>
      <c r="W779" s="163"/>
      <c r="X779" s="163"/>
      <c r="Y779" s="163"/>
      <c r="Z779" s="163"/>
      <c r="AA779" s="163"/>
      <c r="AB779" s="163"/>
      <c r="AC779" s="163"/>
    </row>
    <row r="780" spans="1:29" x14ac:dyDescent="0.5">
      <c r="A780" s="163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3"/>
      <c r="M780" s="164"/>
      <c r="N780" s="164"/>
      <c r="O780" s="164"/>
      <c r="P780" s="164"/>
      <c r="Q780" s="164"/>
      <c r="R780" s="164"/>
      <c r="S780" s="164"/>
      <c r="T780" s="197"/>
      <c r="U780" s="163"/>
      <c r="V780" s="163"/>
      <c r="W780" s="163"/>
      <c r="X780" s="163"/>
      <c r="Y780" s="163"/>
      <c r="Z780" s="163"/>
      <c r="AA780" s="163"/>
      <c r="AB780" s="163"/>
      <c r="AC780" s="163"/>
    </row>
    <row r="781" spans="1:29" x14ac:dyDescent="0.5">
      <c r="A781" s="163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3"/>
      <c r="M781" s="164"/>
      <c r="N781" s="164"/>
      <c r="O781" s="164"/>
      <c r="P781" s="164"/>
      <c r="Q781" s="164"/>
      <c r="R781" s="164"/>
      <c r="S781" s="164"/>
      <c r="T781" s="197"/>
      <c r="U781" s="163"/>
      <c r="V781" s="163"/>
      <c r="W781" s="163"/>
      <c r="X781" s="163"/>
      <c r="Y781" s="163"/>
      <c r="Z781" s="163"/>
      <c r="AA781" s="163"/>
      <c r="AB781" s="163"/>
      <c r="AC781" s="163"/>
    </row>
    <row r="782" spans="1:29" x14ac:dyDescent="0.5">
      <c r="A782" s="163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3"/>
      <c r="M782" s="164"/>
      <c r="N782" s="164"/>
      <c r="O782" s="164"/>
      <c r="P782" s="164"/>
      <c r="Q782" s="164"/>
      <c r="R782" s="164"/>
      <c r="S782" s="164"/>
      <c r="T782" s="197"/>
      <c r="U782" s="163"/>
      <c r="V782" s="163"/>
      <c r="W782" s="163"/>
      <c r="X782" s="163"/>
      <c r="Y782" s="163"/>
      <c r="Z782" s="163"/>
      <c r="AA782" s="163"/>
      <c r="AB782" s="163"/>
      <c r="AC782" s="163"/>
    </row>
    <row r="783" spans="1:29" x14ac:dyDescent="0.5">
      <c r="A783" s="163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3"/>
      <c r="M783" s="164"/>
      <c r="N783" s="164"/>
      <c r="O783" s="164"/>
      <c r="P783" s="164"/>
      <c r="Q783" s="164"/>
      <c r="R783" s="164"/>
      <c r="S783" s="164"/>
      <c r="T783" s="197"/>
      <c r="U783" s="163"/>
      <c r="V783" s="163"/>
      <c r="W783" s="163"/>
      <c r="X783" s="163"/>
      <c r="Y783" s="163"/>
      <c r="Z783" s="163"/>
      <c r="AA783" s="163"/>
      <c r="AB783" s="163"/>
      <c r="AC783" s="163"/>
    </row>
    <row r="784" spans="1:29" x14ac:dyDescent="0.5">
      <c r="A784" s="163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3"/>
      <c r="M784" s="164"/>
      <c r="N784" s="164"/>
      <c r="O784" s="164"/>
      <c r="P784" s="164"/>
      <c r="Q784" s="164"/>
      <c r="R784" s="164"/>
      <c r="S784" s="164"/>
      <c r="T784" s="197"/>
      <c r="U784" s="163"/>
      <c r="V784" s="163"/>
      <c r="W784" s="163"/>
      <c r="X784" s="163"/>
      <c r="Y784" s="163"/>
      <c r="Z784" s="163"/>
      <c r="AA784" s="163"/>
      <c r="AB784" s="163"/>
      <c r="AC784" s="163"/>
    </row>
    <row r="785" spans="1:29" x14ac:dyDescent="0.5">
      <c r="A785" s="163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3"/>
      <c r="M785" s="164"/>
      <c r="N785" s="164"/>
      <c r="O785" s="164"/>
      <c r="P785" s="164"/>
      <c r="Q785" s="164"/>
      <c r="R785" s="164"/>
      <c r="S785" s="164"/>
      <c r="T785" s="197"/>
      <c r="U785" s="163"/>
      <c r="V785" s="163"/>
      <c r="W785" s="163"/>
      <c r="X785" s="163"/>
      <c r="Y785" s="163"/>
      <c r="Z785" s="163"/>
      <c r="AA785" s="163"/>
      <c r="AB785" s="163"/>
      <c r="AC785" s="163"/>
    </row>
    <row r="786" spans="1:29" x14ac:dyDescent="0.5">
      <c r="A786" s="163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3"/>
      <c r="M786" s="164"/>
      <c r="N786" s="164"/>
      <c r="O786" s="164"/>
      <c r="P786" s="164"/>
      <c r="Q786" s="164"/>
      <c r="R786" s="164"/>
      <c r="S786" s="164"/>
      <c r="T786" s="197"/>
      <c r="U786" s="163"/>
      <c r="V786" s="163"/>
      <c r="W786" s="163"/>
      <c r="X786" s="163"/>
      <c r="Y786" s="163"/>
      <c r="Z786" s="163"/>
      <c r="AA786" s="163"/>
      <c r="AB786" s="163"/>
      <c r="AC786" s="163"/>
    </row>
    <row r="787" spans="1:29" x14ac:dyDescent="0.5">
      <c r="A787" s="163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3"/>
      <c r="M787" s="164"/>
      <c r="N787" s="164"/>
      <c r="O787" s="164"/>
      <c r="P787" s="164"/>
      <c r="Q787" s="164"/>
      <c r="R787" s="164"/>
      <c r="S787" s="164"/>
      <c r="T787" s="197"/>
      <c r="U787" s="163"/>
      <c r="V787" s="163"/>
      <c r="W787" s="163"/>
      <c r="X787" s="163"/>
      <c r="Y787" s="163"/>
      <c r="Z787" s="163"/>
      <c r="AA787" s="163"/>
      <c r="AB787" s="163"/>
      <c r="AC787" s="163"/>
    </row>
    <row r="788" spans="1:29" x14ac:dyDescent="0.5">
      <c r="A788" s="163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3"/>
      <c r="M788" s="164"/>
      <c r="N788" s="164"/>
      <c r="O788" s="164"/>
      <c r="P788" s="164"/>
      <c r="Q788" s="164"/>
      <c r="R788" s="164"/>
      <c r="S788" s="164"/>
      <c r="T788" s="197"/>
      <c r="U788" s="163"/>
      <c r="V788" s="163"/>
      <c r="W788" s="163"/>
      <c r="X788" s="163"/>
      <c r="Y788" s="163"/>
      <c r="Z788" s="163"/>
      <c r="AA788" s="163"/>
      <c r="AB788" s="163"/>
      <c r="AC788" s="163"/>
    </row>
    <row r="789" spans="1:29" x14ac:dyDescent="0.5">
      <c r="A789" s="163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3"/>
      <c r="M789" s="164"/>
      <c r="N789" s="164"/>
      <c r="O789" s="164"/>
      <c r="P789" s="164"/>
      <c r="Q789" s="164"/>
      <c r="R789" s="164"/>
      <c r="S789" s="164"/>
      <c r="T789" s="197"/>
      <c r="U789" s="163"/>
      <c r="V789" s="163"/>
      <c r="W789" s="163"/>
      <c r="X789" s="163"/>
      <c r="Y789" s="163"/>
      <c r="Z789" s="163"/>
      <c r="AA789" s="163"/>
      <c r="AB789" s="163"/>
      <c r="AC789" s="163"/>
    </row>
    <row r="790" spans="1:29" x14ac:dyDescent="0.5">
      <c r="A790" s="163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3"/>
      <c r="M790" s="164"/>
      <c r="N790" s="164"/>
      <c r="O790" s="164"/>
      <c r="P790" s="164"/>
      <c r="Q790" s="164"/>
      <c r="R790" s="164"/>
      <c r="S790" s="164"/>
      <c r="T790" s="197"/>
      <c r="U790" s="163"/>
      <c r="V790" s="163"/>
      <c r="W790" s="163"/>
      <c r="X790" s="163"/>
      <c r="Y790" s="163"/>
      <c r="Z790" s="163"/>
      <c r="AA790" s="163"/>
      <c r="AB790" s="163"/>
      <c r="AC790" s="163"/>
    </row>
    <row r="791" spans="1:29" x14ac:dyDescent="0.5">
      <c r="A791" s="163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3"/>
      <c r="M791" s="164"/>
      <c r="N791" s="164"/>
      <c r="O791" s="164"/>
      <c r="P791" s="164"/>
      <c r="Q791" s="164"/>
      <c r="R791" s="164"/>
      <c r="S791" s="164"/>
      <c r="T791" s="197"/>
      <c r="U791" s="163"/>
      <c r="V791" s="163"/>
      <c r="W791" s="163"/>
      <c r="X791" s="163"/>
      <c r="Y791" s="163"/>
      <c r="Z791" s="163"/>
      <c r="AA791" s="163"/>
      <c r="AB791" s="163"/>
      <c r="AC791" s="163"/>
    </row>
    <row r="792" spans="1:29" x14ac:dyDescent="0.5">
      <c r="A792" s="163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3"/>
      <c r="M792" s="164"/>
      <c r="N792" s="164"/>
      <c r="O792" s="164"/>
      <c r="P792" s="164"/>
      <c r="Q792" s="164"/>
      <c r="R792" s="164"/>
      <c r="S792" s="164"/>
      <c r="T792" s="197"/>
      <c r="U792" s="163"/>
      <c r="V792" s="163"/>
      <c r="W792" s="163"/>
      <c r="X792" s="163"/>
      <c r="Y792" s="163"/>
      <c r="Z792" s="163"/>
      <c r="AA792" s="163"/>
      <c r="AB792" s="163"/>
      <c r="AC792" s="163"/>
    </row>
    <row r="793" spans="1:29" x14ac:dyDescent="0.5">
      <c r="A793" s="163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3"/>
      <c r="M793" s="164"/>
      <c r="N793" s="164"/>
      <c r="O793" s="164"/>
      <c r="P793" s="164"/>
      <c r="Q793" s="164"/>
      <c r="R793" s="164"/>
      <c r="S793" s="164"/>
      <c r="T793" s="197"/>
      <c r="U793" s="163"/>
      <c r="V793" s="163"/>
      <c r="W793" s="163"/>
      <c r="X793" s="163"/>
      <c r="Y793" s="163"/>
      <c r="Z793" s="163"/>
      <c r="AA793" s="163"/>
      <c r="AB793" s="163"/>
      <c r="AC793" s="163"/>
    </row>
    <row r="794" spans="1:29" x14ac:dyDescent="0.5">
      <c r="A794" s="163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3"/>
      <c r="M794" s="164"/>
      <c r="N794" s="164"/>
      <c r="O794" s="164"/>
      <c r="P794" s="164"/>
      <c r="Q794" s="164"/>
      <c r="R794" s="164"/>
      <c r="S794" s="164"/>
      <c r="T794" s="197"/>
      <c r="U794" s="163"/>
      <c r="V794" s="163"/>
      <c r="W794" s="163"/>
      <c r="X794" s="163"/>
      <c r="Y794" s="163"/>
      <c r="Z794" s="163"/>
      <c r="AA794" s="163"/>
      <c r="AB794" s="163"/>
      <c r="AC794" s="163"/>
    </row>
    <row r="795" spans="1:29" x14ac:dyDescent="0.5">
      <c r="A795" s="163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3"/>
      <c r="M795" s="164"/>
      <c r="N795" s="164"/>
      <c r="O795" s="164"/>
      <c r="P795" s="164"/>
      <c r="Q795" s="164"/>
      <c r="R795" s="164"/>
      <c r="S795" s="164"/>
      <c r="T795" s="197"/>
      <c r="U795" s="163"/>
      <c r="V795" s="163"/>
      <c r="W795" s="163"/>
      <c r="X795" s="163"/>
      <c r="Y795" s="163"/>
      <c r="Z795" s="163"/>
      <c r="AA795" s="163"/>
      <c r="AB795" s="163"/>
      <c r="AC795" s="163"/>
    </row>
    <row r="796" spans="1:29" x14ac:dyDescent="0.5">
      <c r="A796" s="163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3"/>
      <c r="M796" s="164"/>
      <c r="N796" s="164"/>
      <c r="O796" s="164"/>
      <c r="P796" s="164"/>
      <c r="Q796" s="164"/>
      <c r="R796" s="164"/>
      <c r="S796" s="164"/>
      <c r="T796" s="197"/>
      <c r="U796" s="163"/>
      <c r="V796" s="163"/>
      <c r="W796" s="163"/>
      <c r="X796" s="163"/>
      <c r="Y796" s="163"/>
      <c r="Z796" s="163"/>
      <c r="AA796" s="163"/>
      <c r="AB796" s="163"/>
      <c r="AC796" s="163"/>
    </row>
    <row r="797" spans="1:29" x14ac:dyDescent="0.5">
      <c r="A797" s="163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3"/>
      <c r="M797" s="164"/>
      <c r="N797" s="164"/>
      <c r="O797" s="164"/>
      <c r="P797" s="164"/>
      <c r="Q797" s="164"/>
      <c r="R797" s="164"/>
      <c r="S797" s="164"/>
      <c r="T797" s="197"/>
      <c r="U797" s="163"/>
      <c r="V797" s="163"/>
      <c r="W797" s="163"/>
      <c r="X797" s="163"/>
      <c r="Y797" s="163"/>
      <c r="Z797" s="163"/>
      <c r="AA797" s="163"/>
      <c r="AB797" s="163"/>
      <c r="AC797" s="163"/>
    </row>
    <row r="798" spans="1:29" x14ac:dyDescent="0.5">
      <c r="A798" s="163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3"/>
      <c r="M798" s="164"/>
      <c r="N798" s="164"/>
      <c r="O798" s="164"/>
      <c r="P798" s="164"/>
      <c r="Q798" s="164"/>
      <c r="R798" s="164"/>
      <c r="S798" s="164"/>
      <c r="T798" s="197"/>
      <c r="U798" s="163"/>
      <c r="V798" s="163"/>
      <c r="W798" s="163"/>
      <c r="X798" s="163"/>
      <c r="Y798" s="163"/>
      <c r="Z798" s="163"/>
      <c r="AA798" s="163"/>
      <c r="AB798" s="163"/>
      <c r="AC798" s="163"/>
    </row>
    <row r="799" spans="1:29" x14ac:dyDescent="0.5">
      <c r="A799" s="163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3"/>
      <c r="M799" s="164"/>
      <c r="N799" s="164"/>
      <c r="O799" s="164"/>
      <c r="P799" s="164"/>
      <c r="Q799" s="164"/>
      <c r="R799" s="164"/>
      <c r="S799" s="164"/>
      <c r="T799" s="197"/>
      <c r="U799" s="163"/>
      <c r="V799" s="163"/>
      <c r="W799" s="163"/>
      <c r="X799" s="163"/>
      <c r="Y799" s="163"/>
      <c r="Z799" s="163"/>
      <c r="AA799" s="163"/>
      <c r="AB799" s="163"/>
      <c r="AC799" s="163"/>
    </row>
    <row r="800" spans="1:29" x14ac:dyDescent="0.5">
      <c r="A800" s="163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3"/>
      <c r="M800" s="164"/>
      <c r="N800" s="164"/>
      <c r="O800" s="164"/>
      <c r="P800" s="164"/>
      <c r="Q800" s="164"/>
      <c r="R800" s="164"/>
      <c r="S800" s="164"/>
      <c r="T800" s="197"/>
      <c r="U800" s="163"/>
      <c r="V800" s="163"/>
      <c r="W800" s="163"/>
      <c r="X800" s="163"/>
      <c r="Y800" s="163"/>
      <c r="Z800" s="163"/>
      <c r="AA800" s="163"/>
      <c r="AB800" s="163"/>
      <c r="AC800" s="163"/>
    </row>
    <row r="801" spans="1:29" x14ac:dyDescent="0.5">
      <c r="A801" s="163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3"/>
      <c r="M801" s="164"/>
      <c r="N801" s="164"/>
      <c r="O801" s="164"/>
      <c r="P801" s="164"/>
      <c r="Q801" s="164"/>
      <c r="R801" s="164"/>
      <c r="S801" s="164"/>
      <c r="T801" s="197"/>
      <c r="U801" s="163"/>
      <c r="V801" s="163"/>
      <c r="W801" s="163"/>
      <c r="X801" s="163"/>
      <c r="Y801" s="163"/>
      <c r="Z801" s="163"/>
      <c r="AA801" s="163"/>
      <c r="AB801" s="163"/>
      <c r="AC801" s="163"/>
    </row>
    <row r="802" spans="1:29" x14ac:dyDescent="0.5">
      <c r="A802" s="163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3"/>
      <c r="M802" s="164"/>
      <c r="N802" s="164"/>
      <c r="O802" s="164"/>
      <c r="P802" s="164"/>
      <c r="Q802" s="164"/>
      <c r="R802" s="164"/>
      <c r="S802" s="164"/>
      <c r="T802" s="197"/>
      <c r="U802" s="163"/>
      <c r="V802" s="163"/>
      <c r="W802" s="163"/>
      <c r="X802" s="163"/>
      <c r="Y802" s="163"/>
      <c r="Z802" s="163"/>
      <c r="AA802" s="163"/>
      <c r="AB802" s="163"/>
      <c r="AC802" s="163"/>
    </row>
    <row r="803" spans="1:29" x14ac:dyDescent="0.5">
      <c r="A803" s="163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3"/>
      <c r="M803" s="164"/>
      <c r="N803" s="164"/>
      <c r="O803" s="164"/>
      <c r="P803" s="164"/>
      <c r="Q803" s="164"/>
      <c r="R803" s="164"/>
      <c r="S803" s="164"/>
      <c r="T803" s="197"/>
      <c r="U803" s="163"/>
      <c r="V803" s="163"/>
      <c r="W803" s="163"/>
      <c r="X803" s="163"/>
      <c r="Y803" s="163"/>
      <c r="Z803" s="163"/>
      <c r="AA803" s="163"/>
      <c r="AB803" s="163"/>
      <c r="AC803" s="163"/>
    </row>
    <row r="804" spans="1:29" x14ac:dyDescent="0.5">
      <c r="A804" s="163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3"/>
      <c r="M804" s="164"/>
      <c r="N804" s="164"/>
      <c r="O804" s="164"/>
      <c r="P804" s="164"/>
      <c r="Q804" s="164"/>
      <c r="R804" s="164"/>
      <c r="S804" s="164"/>
      <c r="T804" s="197"/>
      <c r="U804" s="163"/>
      <c r="V804" s="163"/>
      <c r="W804" s="163"/>
      <c r="X804" s="163"/>
      <c r="Y804" s="163"/>
      <c r="Z804" s="163"/>
      <c r="AA804" s="163"/>
      <c r="AB804" s="163"/>
      <c r="AC804" s="163"/>
    </row>
    <row r="805" spans="1:29" x14ac:dyDescent="0.5">
      <c r="A805" s="163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3"/>
      <c r="M805" s="164"/>
      <c r="N805" s="164"/>
      <c r="O805" s="164"/>
      <c r="P805" s="164"/>
      <c r="Q805" s="164"/>
      <c r="R805" s="164"/>
      <c r="S805" s="164"/>
      <c r="T805" s="197"/>
      <c r="U805" s="163"/>
      <c r="V805" s="163"/>
      <c r="W805" s="163"/>
      <c r="X805" s="163"/>
      <c r="Y805" s="163"/>
      <c r="Z805" s="163"/>
      <c r="AA805" s="163"/>
      <c r="AB805" s="163"/>
      <c r="AC805" s="163"/>
    </row>
    <row r="806" spans="1:29" x14ac:dyDescent="0.5">
      <c r="A806" s="163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3"/>
      <c r="M806" s="164"/>
      <c r="N806" s="164"/>
      <c r="O806" s="164"/>
      <c r="P806" s="164"/>
      <c r="Q806" s="164"/>
      <c r="R806" s="164"/>
      <c r="S806" s="164"/>
      <c r="T806" s="197"/>
      <c r="U806" s="163"/>
      <c r="V806" s="163"/>
      <c r="W806" s="163"/>
      <c r="X806" s="163"/>
      <c r="Y806" s="163"/>
      <c r="Z806" s="163"/>
      <c r="AA806" s="163"/>
      <c r="AB806" s="163"/>
      <c r="AC806" s="163"/>
    </row>
    <row r="807" spans="1:29" x14ac:dyDescent="0.5">
      <c r="A807" s="163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3"/>
      <c r="M807" s="164"/>
      <c r="N807" s="164"/>
      <c r="O807" s="164"/>
      <c r="P807" s="164"/>
      <c r="Q807" s="164"/>
      <c r="R807" s="164"/>
      <c r="S807" s="164"/>
      <c r="T807" s="197"/>
      <c r="U807" s="163"/>
      <c r="V807" s="163"/>
      <c r="W807" s="163"/>
      <c r="X807" s="163"/>
      <c r="Y807" s="163"/>
      <c r="Z807" s="163"/>
      <c r="AA807" s="163"/>
      <c r="AB807" s="163"/>
      <c r="AC807" s="163"/>
    </row>
    <row r="808" spans="1:29" x14ac:dyDescent="0.5">
      <c r="A808" s="163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3"/>
      <c r="M808" s="164"/>
      <c r="N808" s="164"/>
      <c r="O808" s="164"/>
      <c r="P808" s="164"/>
      <c r="Q808" s="164"/>
      <c r="R808" s="164"/>
      <c r="S808" s="164"/>
      <c r="T808" s="197"/>
      <c r="U808" s="163"/>
      <c r="V808" s="163"/>
      <c r="W808" s="163"/>
      <c r="X808" s="163"/>
      <c r="Y808" s="163"/>
      <c r="Z808" s="163"/>
      <c r="AA808" s="163"/>
      <c r="AB808" s="163"/>
      <c r="AC808" s="163"/>
    </row>
    <row r="809" spans="1:29" x14ac:dyDescent="0.5">
      <c r="A809" s="163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3"/>
      <c r="M809" s="164"/>
      <c r="N809" s="164"/>
      <c r="O809" s="164"/>
      <c r="P809" s="164"/>
      <c r="Q809" s="164"/>
      <c r="R809" s="164"/>
      <c r="S809" s="164"/>
      <c r="T809" s="197"/>
      <c r="U809" s="163"/>
      <c r="V809" s="163"/>
      <c r="W809" s="163"/>
      <c r="X809" s="163"/>
      <c r="Y809" s="163"/>
      <c r="Z809" s="163"/>
      <c r="AA809" s="163"/>
      <c r="AB809" s="163"/>
      <c r="AC809" s="163"/>
    </row>
    <row r="810" spans="1:29" x14ac:dyDescent="0.5">
      <c r="A810" s="163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3"/>
      <c r="M810" s="164"/>
      <c r="N810" s="164"/>
      <c r="O810" s="164"/>
      <c r="P810" s="164"/>
      <c r="Q810" s="164"/>
      <c r="R810" s="164"/>
      <c r="S810" s="164"/>
      <c r="T810" s="197"/>
      <c r="U810" s="163"/>
      <c r="V810" s="163"/>
      <c r="W810" s="163"/>
      <c r="X810" s="163"/>
      <c r="Y810" s="163"/>
      <c r="Z810" s="163"/>
      <c r="AA810" s="163"/>
      <c r="AB810" s="163"/>
      <c r="AC810" s="163"/>
    </row>
    <row r="811" spans="1:29" x14ac:dyDescent="0.5">
      <c r="A811" s="163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3"/>
      <c r="M811" s="164"/>
      <c r="N811" s="164"/>
      <c r="O811" s="164"/>
      <c r="P811" s="164"/>
      <c r="Q811" s="164"/>
      <c r="R811" s="164"/>
      <c r="S811" s="164"/>
      <c r="T811" s="197"/>
      <c r="U811" s="163"/>
      <c r="V811" s="163"/>
      <c r="W811" s="163"/>
      <c r="X811" s="163"/>
      <c r="Y811" s="163"/>
      <c r="Z811" s="163"/>
      <c r="AA811" s="163"/>
      <c r="AB811" s="163"/>
      <c r="AC811" s="163"/>
    </row>
    <row r="812" spans="1:29" x14ac:dyDescent="0.5">
      <c r="A812" s="163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3"/>
      <c r="M812" s="164"/>
      <c r="N812" s="164"/>
      <c r="O812" s="164"/>
      <c r="P812" s="164"/>
      <c r="Q812" s="164"/>
      <c r="R812" s="164"/>
      <c r="S812" s="164"/>
      <c r="T812" s="197"/>
      <c r="U812" s="163"/>
      <c r="V812" s="163"/>
      <c r="W812" s="163"/>
      <c r="X812" s="163"/>
      <c r="Y812" s="163"/>
      <c r="Z812" s="163"/>
      <c r="AA812" s="163"/>
      <c r="AB812" s="163"/>
      <c r="AC812" s="163"/>
    </row>
    <row r="813" spans="1:29" x14ac:dyDescent="0.5">
      <c r="A813" s="163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3"/>
      <c r="M813" s="164"/>
      <c r="N813" s="164"/>
      <c r="O813" s="164"/>
      <c r="P813" s="164"/>
      <c r="Q813" s="164"/>
      <c r="R813" s="164"/>
      <c r="S813" s="164"/>
      <c r="T813" s="197"/>
      <c r="U813" s="163"/>
      <c r="V813" s="163"/>
      <c r="W813" s="163"/>
      <c r="X813" s="163"/>
      <c r="Y813" s="163"/>
      <c r="Z813" s="163"/>
      <c r="AA813" s="163"/>
      <c r="AB813" s="163"/>
      <c r="AC813" s="163"/>
    </row>
    <row r="814" spans="1:29" x14ac:dyDescent="0.5">
      <c r="A814" s="163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3"/>
      <c r="M814" s="164"/>
      <c r="N814" s="164"/>
      <c r="O814" s="164"/>
      <c r="P814" s="164"/>
      <c r="Q814" s="164"/>
      <c r="R814" s="164"/>
      <c r="S814" s="164"/>
      <c r="T814" s="197"/>
      <c r="U814" s="163"/>
      <c r="V814" s="163"/>
      <c r="W814" s="163"/>
      <c r="X814" s="163"/>
      <c r="Y814" s="163"/>
      <c r="Z814" s="163"/>
      <c r="AA814" s="163"/>
      <c r="AB814" s="163"/>
      <c r="AC814" s="163"/>
    </row>
    <row r="815" spans="1:29" x14ac:dyDescent="0.5">
      <c r="A815" s="163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3"/>
      <c r="M815" s="164"/>
      <c r="N815" s="164"/>
      <c r="O815" s="164"/>
      <c r="P815" s="164"/>
      <c r="Q815" s="164"/>
      <c r="R815" s="164"/>
      <c r="S815" s="164"/>
      <c r="T815" s="197"/>
      <c r="U815" s="163"/>
      <c r="V815" s="163"/>
      <c r="W815" s="163"/>
      <c r="X815" s="163"/>
      <c r="Y815" s="163"/>
      <c r="Z815" s="163"/>
      <c r="AA815" s="163"/>
      <c r="AB815" s="163"/>
      <c r="AC815" s="163"/>
    </row>
    <row r="816" spans="1:29" x14ac:dyDescent="0.5">
      <c r="A816" s="163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3"/>
      <c r="M816" s="164"/>
      <c r="N816" s="164"/>
      <c r="O816" s="164"/>
      <c r="P816" s="164"/>
      <c r="Q816" s="164"/>
      <c r="R816" s="164"/>
      <c r="S816" s="164"/>
      <c r="T816" s="197"/>
      <c r="U816" s="163"/>
      <c r="V816" s="163"/>
      <c r="W816" s="163"/>
      <c r="X816" s="163"/>
      <c r="Y816" s="163"/>
      <c r="Z816" s="163"/>
      <c r="AA816" s="163"/>
      <c r="AB816" s="163"/>
      <c r="AC816" s="163"/>
    </row>
    <row r="817" spans="1:29" x14ac:dyDescent="0.5">
      <c r="A817" s="163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3"/>
      <c r="M817" s="164"/>
      <c r="N817" s="164"/>
      <c r="O817" s="164"/>
      <c r="P817" s="164"/>
      <c r="Q817" s="164"/>
      <c r="R817" s="164"/>
      <c r="S817" s="164"/>
      <c r="T817" s="197"/>
      <c r="U817" s="163"/>
      <c r="V817" s="163"/>
      <c r="W817" s="163"/>
      <c r="X817" s="163"/>
      <c r="Y817" s="163"/>
      <c r="Z817" s="163"/>
      <c r="AA817" s="163"/>
      <c r="AB817" s="163"/>
      <c r="AC817" s="163"/>
    </row>
    <row r="818" spans="1:29" x14ac:dyDescent="0.5">
      <c r="A818" s="163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3"/>
      <c r="M818" s="164"/>
      <c r="N818" s="164"/>
      <c r="O818" s="164"/>
      <c r="P818" s="164"/>
      <c r="Q818" s="164"/>
      <c r="R818" s="164"/>
      <c r="S818" s="164"/>
      <c r="T818" s="197"/>
      <c r="U818" s="163"/>
      <c r="V818" s="163"/>
      <c r="W818" s="163"/>
      <c r="X818" s="163"/>
      <c r="Y818" s="163"/>
      <c r="Z818" s="163"/>
      <c r="AA818" s="163"/>
      <c r="AB818" s="163"/>
      <c r="AC818" s="163"/>
    </row>
    <row r="819" spans="1:29" x14ac:dyDescent="0.5">
      <c r="A819" s="163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3"/>
      <c r="M819" s="164"/>
      <c r="N819" s="164"/>
      <c r="O819" s="164"/>
      <c r="P819" s="164"/>
      <c r="Q819" s="164"/>
      <c r="R819" s="164"/>
      <c r="S819" s="164"/>
      <c r="T819" s="197"/>
      <c r="U819" s="163"/>
      <c r="V819" s="163"/>
      <c r="W819" s="163"/>
      <c r="X819" s="163"/>
      <c r="Y819" s="163"/>
      <c r="Z819" s="163"/>
      <c r="AA819" s="163"/>
      <c r="AB819" s="163"/>
      <c r="AC819" s="163"/>
    </row>
    <row r="820" spans="1:29" x14ac:dyDescent="0.5">
      <c r="A820" s="163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3"/>
      <c r="M820" s="164"/>
      <c r="N820" s="164"/>
      <c r="O820" s="164"/>
      <c r="P820" s="164"/>
      <c r="Q820" s="164"/>
      <c r="R820" s="164"/>
      <c r="S820" s="164"/>
      <c r="T820" s="197"/>
      <c r="U820" s="163"/>
      <c r="V820" s="163"/>
      <c r="W820" s="163"/>
      <c r="X820" s="163"/>
      <c r="Y820" s="163"/>
      <c r="Z820" s="163"/>
      <c r="AA820" s="163"/>
      <c r="AB820" s="163"/>
      <c r="AC820" s="163"/>
    </row>
    <row r="821" spans="1:29" x14ac:dyDescent="0.5">
      <c r="A821" s="163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3"/>
      <c r="M821" s="164"/>
      <c r="N821" s="164"/>
      <c r="O821" s="164"/>
      <c r="P821" s="164"/>
      <c r="Q821" s="164"/>
      <c r="R821" s="164"/>
      <c r="S821" s="164"/>
      <c r="T821" s="197"/>
      <c r="U821" s="163"/>
      <c r="V821" s="163"/>
      <c r="W821" s="163"/>
      <c r="X821" s="163"/>
      <c r="Y821" s="163"/>
      <c r="Z821" s="163"/>
      <c r="AA821" s="163"/>
      <c r="AB821" s="163"/>
      <c r="AC821" s="163"/>
    </row>
    <row r="822" spans="1:29" x14ac:dyDescent="0.5">
      <c r="A822" s="163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3"/>
      <c r="M822" s="164"/>
      <c r="N822" s="164"/>
      <c r="O822" s="164"/>
      <c r="P822" s="164"/>
      <c r="Q822" s="164"/>
      <c r="R822" s="164"/>
      <c r="S822" s="164"/>
      <c r="T822" s="197"/>
      <c r="U822" s="163"/>
      <c r="V822" s="163"/>
      <c r="W822" s="163"/>
      <c r="X822" s="163"/>
      <c r="Y822" s="163"/>
      <c r="Z822" s="163"/>
      <c r="AA822" s="163"/>
      <c r="AB822" s="163"/>
      <c r="AC822" s="163"/>
    </row>
    <row r="823" spans="1:29" x14ac:dyDescent="0.5">
      <c r="A823" s="163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3"/>
      <c r="M823" s="164"/>
      <c r="N823" s="164"/>
      <c r="O823" s="164"/>
      <c r="P823" s="164"/>
      <c r="Q823" s="164"/>
      <c r="R823" s="164"/>
      <c r="S823" s="164"/>
      <c r="T823" s="197"/>
      <c r="U823" s="163"/>
      <c r="V823" s="163"/>
      <c r="W823" s="163"/>
      <c r="X823" s="163"/>
      <c r="Y823" s="163"/>
      <c r="Z823" s="163"/>
      <c r="AA823" s="163"/>
      <c r="AB823" s="163"/>
      <c r="AC823" s="163"/>
    </row>
    <row r="824" spans="1:29" x14ac:dyDescent="0.5">
      <c r="A824" s="163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3"/>
      <c r="M824" s="164"/>
      <c r="N824" s="164"/>
      <c r="O824" s="164"/>
      <c r="P824" s="164"/>
      <c r="Q824" s="164"/>
      <c r="R824" s="164"/>
      <c r="S824" s="164"/>
      <c r="T824" s="197"/>
      <c r="U824" s="163"/>
      <c r="V824" s="163"/>
      <c r="W824" s="163"/>
      <c r="X824" s="163"/>
      <c r="Y824" s="163"/>
      <c r="Z824" s="163"/>
      <c r="AA824" s="163"/>
      <c r="AB824" s="163"/>
      <c r="AC824" s="163"/>
    </row>
    <row r="825" spans="1:29" x14ac:dyDescent="0.5">
      <c r="A825" s="163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3"/>
      <c r="M825" s="164"/>
      <c r="N825" s="164"/>
      <c r="O825" s="164"/>
      <c r="P825" s="164"/>
      <c r="Q825" s="164"/>
      <c r="R825" s="164"/>
      <c r="S825" s="164"/>
      <c r="T825" s="197"/>
      <c r="U825" s="163"/>
      <c r="V825" s="163"/>
      <c r="W825" s="163"/>
      <c r="X825" s="163"/>
      <c r="Y825" s="163"/>
      <c r="Z825" s="163"/>
      <c r="AA825" s="163"/>
      <c r="AB825" s="163"/>
      <c r="AC825" s="163"/>
    </row>
    <row r="826" spans="1:29" x14ac:dyDescent="0.5">
      <c r="A826" s="163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3"/>
      <c r="M826" s="164"/>
      <c r="N826" s="164"/>
      <c r="O826" s="164"/>
      <c r="P826" s="164"/>
      <c r="Q826" s="164"/>
      <c r="R826" s="164"/>
      <c r="S826" s="164"/>
      <c r="T826" s="197"/>
      <c r="U826" s="163"/>
      <c r="V826" s="163"/>
      <c r="W826" s="163"/>
      <c r="X826" s="163"/>
      <c r="Y826" s="163"/>
      <c r="Z826" s="163"/>
      <c r="AA826" s="163"/>
      <c r="AB826" s="163"/>
      <c r="AC826" s="163"/>
    </row>
    <row r="827" spans="1:29" x14ac:dyDescent="0.5">
      <c r="A827" s="163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3"/>
      <c r="M827" s="164"/>
      <c r="N827" s="164"/>
      <c r="O827" s="164"/>
      <c r="P827" s="164"/>
      <c r="Q827" s="164"/>
      <c r="R827" s="164"/>
      <c r="S827" s="164"/>
      <c r="T827" s="197"/>
      <c r="U827" s="163"/>
      <c r="V827" s="163"/>
      <c r="W827" s="163"/>
      <c r="X827" s="163"/>
      <c r="Y827" s="163"/>
      <c r="Z827" s="163"/>
      <c r="AA827" s="163"/>
      <c r="AB827" s="163"/>
      <c r="AC827" s="163"/>
    </row>
    <row r="828" spans="1:29" x14ac:dyDescent="0.5">
      <c r="A828" s="163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3"/>
      <c r="M828" s="164"/>
      <c r="N828" s="164"/>
      <c r="O828" s="164"/>
      <c r="P828" s="164"/>
      <c r="Q828" s="164"/>
      <c r="R828" s="164"/>
      <c r="S828" s="164"/>
      <c r="T828" s="197"/>
      <c r="U828" s="163"/>
      <c r="V828" s="163"/>
      <c r="W828" s="163"/>
      <c r="X828" s="163"/>
      <c r="Y828" s="163"/>
      <c r="Z828" s="163"/>
      <c r="AA828" s="163"/>
      <c r="AB828" s="163"/>
      <c r="AC828" s="163"/>
    </row>
    <row r="829" spans="1:29" x14ac:dyDescent="0.5">
      <c r="A829" s="163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3"/>
      <c r="M829" s="164"/>
      <c r="N829" s="164"/>
      <c r="O829" s="164"/>
      <c r="P829" s="164"/>
      <c r="Q829" s="164"/>
      <c r="R829" s="164"/>
      <c r="S829" s="164"/>
      <c r="T829" s="197"/>
      <c r="U829" s="163"/>
      <c r="V829" s="163"/>
      <c r="W829" s="163"/>
      <c r="X829" s="163"/>
      <c r="Y829" s="163"/>
      <c r="Z829" s="163"/>
      <c r="AA829" s="163"/>
      <c r="AB829" s="163"/>
      <c r="AC829" s="163"/>
    </row>
    <row r="830" spans="1:29" x14ac:dyDescent="0.5">
      <c r="A830" s="163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3"/>
      <c r="M830" s="164"/>
      <c r="N830" s="164"/>
      <c r="O830" s="164"/>
      <c r="P830" s="164"/>
      <c r="Q830" s="164"/>
      <c r="R830" s="164"/>
      <c r="S830" s="164"/>
      <c r="T830" s="197"/>
      <c r="U830" s="163"/>
      <c r="V830" s="163"/>
      <c r="W830" s="163"/>
      <c r="X830" s="163"/>
      <c r="Y830" s="163"/>
      <c r="Z830" s="163"/>
      <c r="AA830" s="163"/>
      <c r="AB830" s="163"/>
      <c r="AC830" s="163"/>
    </row>
    <row r="831" spans="1:29" x14ac:dyDescent="0.5">
      <c r="A831" s="163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3"/>
      <c r="M831" s="164"/>
      <c r="N831" s="164"/>
      <c r="O831" s="164"/>
      <c r="P831" s="164"/>
      <c r="Q831" s="164"/>
      <c r="R831" s="164"/>
      <c r="S831" s="164"/>
      <c r="T831" s="197"/>
      <c r="U831" s="163"/>
      <c r="V831" s="163"/>
      <c r="W831" s="163"/>
      <c r="X831" s="163"/>
      <c r="Y831" s="163"/>
      <c r="Z831" s="163"/>
      <c r="AA831" s="163"/>
      <c r="AB831" s="163"/>
      <c r="AC831" s="163"/>
    </row>
    <row r="832" spans="1:29" x14ac:dyDescent="0.5">
      <c r="A832" s="163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3"/>
      <c r="M832" s="164"/>
      <c r="N832" s="164"/>
      <c r="O832" s="164"/>
      <c r="P832" s="164"/>
      <c r="Q832" s="164"/>
      <c r="R832" s="164"/>
      <c r="S832" s="164"/>
      <c r="T832" s="197"/>
      <c r="U832" s="163"/>
      <c r="V832" s="163"/>
      <c r="W832" s="163"/>
      <c r="X832" s="163"/>
      <c r="Y832" s="163"/>
      <c r="Z832" s="163"/>
      <c r="AA832" s="163"/>
      <c r="AB832" s="163"/>
      <c r="AC832" s="163"/>
    </row>
    <row r="833" spans="1:29" x14ac:dyDescent="0.5">
      <c r="A833" s="163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3"/>
      <c r="M833" s="164"/>
      <c r="N833" s="164"/>
      <c r="O833" s="164"/>
      <c r="P833" s="164"/>
      <c r="Q833" s="164"/>
      <c r="R833" s="164"/>
      <c r="S833" s="164"/>
      <c r="T833" s="197"/>
      <c r="U833" s="163"/>
      <c r="V833" s="163"/>
      <c r="W833" s="163"/>
      <c r="X833" s="163"/>
      <c r="Y833" s="163"/>
      <c r="Z833" s="163"/>
      <c r="AA833" s="163"/>
      <c r="AB833" s="163"/>
      <c r="AC833" s="163"/>
    </row>
    <row r="834" spans="1:29" x14ac:dyDescent="0.5">
      <c r="A834" s="163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3"/>
      <c r="M834" s="164"/>
      <c r="N834" s="164"/>
      <c r="O834" s="164"/>
      <c r="P834" s="164"/>
      <c r="Q834" s="164"/>
      <c r="R834" s="164"/>
      <c r="S834" s="164"/>
      <c r="T834" s="197"/>
      <c r="U834" s="163"/>
      <c r="V834" s="163"/>
      <c r="W834" s="163"/>
      <c r="X834" s="163"/>
      <c r="Y834" s="163"/>
      <c r="Z834" s="163"/>
      <c r="AA834" s="163"/>
      <c r="AB834" s="163"/>
      <c r="AC834" s="163"/>
    </row>
    <row r="835" spans="1:29" x14ac:dyDescent="0.5">
      <c r="A835" s="163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3"/>
      <c r="M835" s="164"/>
      <c r="N835" s="164"/>
      <c r="O835" s="164"/>
      <c r="P835" s="164"/>
      <c r="Q835" s="164"/>
      <c r="R835" s="164"/>
      <c r="S835" s="164"/>
      <c r="T835" s="197"/>
      <c r="U835" s="163"/>
      <c r="V835" s="163"/>
      <c r="W835" s="163"/>
      <c r="X835" s="163"/>
      <c r="Y835" s="163"/>
      <c r="Z835" s="163"/>
      <c r="AA835" s="163"/>
      <c r="AB835" s="163"/>
      <c r="AC835" s="163"/>
    </row>
    <row r="836" spans="1:29" x14ac:dyDescent="0.5">
      <c r="A836" s="163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3"/>
      <c r="M836" s="164"/>
      <c r="N836" s="164"/>
      <c r="O836" s="164"/>
      <c r="P836" s="164"/>
      <c r="Q836" s="164"/>
      <c r="R836" s="164"/>
      <c r="S836" s="164"/>
      <c r="T836" s="197"/>
      <c r="U836" s="163"/>
      <c r="V836" s="163"/>
      <c r="W836" s="163"/>
      <c r="X836" s="163"/>
      <c r="Y836" s="163"/>
      <c r="Z836" s="163"/>
      <c r="AA836" s="163"/>
      <c r="AB836" s="163"/>
      <c r="AC836" s="163"/>
    </row>
    <row r="837" spans="1:29" x14ac:dyDescent="0.5">
      <c r="A837" s="163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3"/>
      <c r="M837" s="164"/>
      <c r="N837" s="164"/>
      <c r="O837" s="164"/>
      <c r="P837" s="164"/>
      <c r="Q837" s="164"/>
      <c r="R837" s="164"/>
      <c r="S837" s="164"/>
      <c r="T837" s="197"/>
      <c r="U837" s="163"/>
      <c r="V837" s="163"/>
      <c r="W837" s="163"/>
      <c r="X837" s="163"/>
      <c r="Y837" s="163"/>
      <c r="Z837" s="163"/>
      <c r="AA837" s="163"/>
      <c r="AB837" s="163"/>
      <c r="AC837" s="163"/>
    </row>
    <row r="838" spans="1:29" x14ac:dyDescent="0.5">
      <c r="A838" s="163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3"/>
      <c r="M838" s="164"/>
      <c r="N838" s="164"/>
      <c r="O838" s="164"/>
      <c r="P838" s="164"/>
      <c r="Q838" s="164"/>
      <c r="R838" s="164"/>
      <c r="S838" s="164"/>
      <c r="T838" s="197"/>
      <c r="U838" s="163"/>
      <c r="V838" s="163"/>
      <c r="W838" s="163"/>
      <c r="X838" s="163"/>
      <c r="Y838" s="163"/>
      <c r="Z838" s="163"/>
      <c r="AA838" s="163"/>
      <c r="AB838" s="163"/>
      <c r="AC838" s="163"/>
    </row>
    <row r="839" spans="1:29" x14ac:dyDescent="0.5">
      <c r="A839" s="163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3"/>
      <c r="M839" s="164"/>
      <c r="N839" s="164"/>
      <c r="O839" s="164"/>
      <c r="P839" s="164"/>
      <c r="Q839" s="164"/>
      <c r="R839" s="164"/>
      <c r="S839" s="164"/>
      <c r="T839" s="197"/>
      <c r="U839" s="163"/>
      <c r="V839" s="163"/>
      <c r="W839" s="163"/>
      <c r="X839" s="163"/>
      <c r="Y839" s="163"/>
      <c r="Z839" s="163"/>
      <c r="AA839" s="163"/>
      <c r="AB839" s="163"/>
      <c r="AC839" s="163"/>
    </row>
    <row r="840" spans="1:29" x14ac:dyDescent="0.5">
      <c r="A840" s="163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3"/>
      <c r="M840" s="164"/>
      <c r="N840" s="164"/>
      <c r="O840" s="164"/>
      <c r="P840" s="164"/>
      <c r="Q840" s="164"/>
      <c r="R840" s="164"/>
      <c r="S840" s="164"/>
      <c r="T840" s="197"/>
      <c r="U840" s="163"/>
      <c r="V840" s="163"/>
      <c r="W840" s="163"/>
      <c r="X840" s="163"/>
      <c r="Y840" s="163"/>
      <c r="Z840" s="163"/>
      <c r="AA840" s="163"/>
      <c r="AB840" s="163"/>
      <c r="AC840" s="163"/>
    </row>
    <row r="841" spans="1:29" x14ac:dyDescent="0.5">
      <c r="A841" s="163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3"/>
      <c r="M841" s="164"/>
      <c r="N841" s="164"/>
      <c r="O841" s="164"/>
      <c r="P841" s="164"/>
      <c r="Q841" s="164"/>
      <c r="R841" s="164"/>
      <c r="S841" s="164"/>
      <c r="T841" s="197"/>
      <c r="U841" s="163"/>
      <c r="V841" s="163"/>
      <c r="W841" s="163"/>
      <c r="X841" s="163"/>
      <c r="Y841" s="163"/>
      <c r="Z841" s="163"/>
      <c r="AA841" s="163"/>
      <c r="AB841" s="163"/>
      <c r="AC841" s="163"/>
    </row>
    <row r="842" spans="1:29" x14ac:dyDescent="0.5">
      <c r="A842" s="163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3"/>
      <c r="M842" s="164"/>
      <c r="N842" s="164"/>
      <c r="O842" s="164"/>
      <c r="P842" s="164"/>
      <c r="Q842" s="164"/>
      <c r="R842" s="164"/>
      <c r="S842" s="164"/>
      <c r="T842" s="197"/>
      <c r="U842" s="163"/>
      <c r="V842" s="163"/>
      <c r="W842" s="163"/>
      <c r="X842" s="163"/>
      <c r="Y842" s="163"/>
      <c r="Z842" s="163"/>
      <c r="AA842" s="163"/>
      <c r="AB842" s="163"/>
      <c r="AC842" s="163"/>
    </row>
    <row r="843" spans="1:29" x14ac:dyDescent="0.5">
      <c r="A843" s="163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3"/>
      <c r="M843" s="164"/>
      <c r="N843" s="164"/>
      <c r="O843" s="164"/>
      <c r="P843" s="164"/>
      <c r="Q843" s="164"/>
      <c r="R843" s="164"/>
      <c r="S843" s="164"/>
      <c r="T843" s="197"/>
      <c r="U843" s="163"/>
      <c r="V843" s="163"/>
      <c r="W843" s="163"/>
      <c r="X843" s="163"/>
      <c r="Y843" s="163"/>
      <c r="Z843" s="163"/>
      <c r="AA843" s="163"/>
      <c r="AB843" s="163"/>
      <c r="AC843" s="163"/>
    </row>
    <row r="844" spans="1:29" x14ac:dyDescent="0.5">
      <c r="A844" s="163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3"/>
      <c r="M844" s="164"/>
      <c r="N844" s="164"/>
      <c r="O844" s="164"/>
      <c r="P844" s="164"/>
      <c r="Q844" s="164"/>
      <c r="R844" s="164"/>
      <c r="S844" s="164"/>
      <c r="T844" s="197"/>
      <c r="U844" s="163"/>
      <c r="V844" s="163"/>
      <c r="W844" s="163"/>
      <c r="X844" s="163"/>
      <c r="Y844" s="163"/>
      <c r="Z844" s="163"/>
      <c r="AA844" s="163"/>
      <c r="AB844" s="163"/>
      <c r="AC844" s="163"/>
    </row>
    <row r="845" spans="1:29" x14ac:dyDescent="0.5">
      <c r="A845" s="163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3"/>
      <c r="M845" s="164"/>
      <c r="N845" s="164"/>
      <c r="O845" s="164"/>
      <c r="P845" s="164"/>
      <c r="Q845" s="164"/>
      <c r="R845" s="164"/>
      <c r="S845" s="164"/>
      <c r="T845" s="197"/>
      <c r="U845" s="163"/>
      <c r="V845" s="163"/>
      <c r="W845" s="163"/>
      <c r="X845" s="163"/>
      <c r="Y845" s="163"/>
      <c r="Z845" s="163"/>
      <c r="AA845" s="163"/>
      <c r="AB845" s="163"/>
      <c r="AC845" s="163"/>
    </row>
    <row r="846" spans="1:29" x14ac:dyDescent="0.5">
      <c r="A846" s="163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3"/>
      <c r="M846" s="164"/>
      <c r="N846" s="164"/>
      <c r="O846" s="164"/>
      <c r="P846" s="164"/>
      <c r="Q846" s="164"/>
      <c r="R846" s="164"/>
      <c r="S846" s="164"/>
      <c r="T846" s="197"/>
      <c r="U846" s="163"/>
      <c r="V846" s="163"/>
      <c r="W846" s="163"/>
      <c r="X846" s="163"/>
      <c r="Y846" s="163"/>
      <c r="Z846" s="163"/>
      <c r="AA846" s="163"/>
      <c r="AB846" s="163"/>
      <c r="AC846" s="163"/>
    </row>
    <row r="847" spans="1:29" x14ac:dyDescent="0.5">
      <c r="A847" s="163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3"/>
      <c r="M847" s="164"/>
      <c r="N847" s="164"/>
      <c r="O847" s="164"/>
      <c r="P847" s="164"/>
      <c r="Q847" s="164"/>
      <c r="R847" s="164"/>
      <c r="S847" s="164"/>
      <c r="T847" s="197"/>
      <c r="U847" s="163"/>
      <c r="V847" s="163"/>
      <c r="W847" s="163"/>
      <c r="X847" s="163"/>
      <c r="Y847" s="163"/>
      <c r="Z847" s="163"/>
      <c r="AA847" s="163"/>
      <c r="AB847" s="163"/>
      <c r="AC847" s="163"/>
    </row>
    <row r="848" spans="1:29" x14ac:dyDescent="0.5">
      <c r="A848" s="163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3"/>
      <c r="M848" s="164"/>
      <c r="N848" s="164"/>
      <c r="O848" s="164"/>
      <c r="P848" s="164"/>
      <c r="Q848" s="164"/>
      <c r="R848" s="164"/>
      <c r="S848" s="164"/>
      <c r="T848" s="197"/>
      <c r="U848" s="163"/>
      <c r="V848" s="163"/>
      <c r="W848" s="163"/>
      <c r="X848" s="163"/>
      <c r="Y848" s="163"/>
      <c r="Z848" s="163"/>
      <c r="AA848" s="163"/>
      <c r="AB848" s="163"/>
      <c r="AC848" s="163"/>
    </row>
    <row r="849" spans="1:29" x14ac:dyDescent="0.5">
      <c r="A849" s="163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3"/>
      <c r="M849" s="164"/>
      <c r="N849" s="164"/>
      <c r="O849" s="164"/>
      <c r="P849" s="164"/>
      <c r="Q849" s="164"/>
      <c r="R849" s="164"/>
      <c r="S849" s="164"/>
      <c r="T849" s="197"/>
      <c r="U849" s="163"/>
      <c r="V849" s="163"/>
      <c r="W849" s="163"/>
      <c r="X849" s="163"/>
      <c r="Y849" s="163"/>
      <c r="Z849" s="163"/>
      <c r="AA849" s="163"/>
      <c r="AB849" s="163"/>
      <c r="AC849" s="163"/>
    </row>
    <row r="850" spans="1:29" x14ac:dyDescent="0.5">
      <c r="A850" s="163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3"/>
      <c r="M850" s="164"/>
      <c r="N850" s="164"/>
      <c r="O850" s="164"/>
      <c r="P850" s="164"/>
      <c r="Q850" s="164"/>
      <c r="R850" s="164"/>
      <c r="S850" s="164"/>
      <c r="T850" s="197"/>
      <c r="U850" s="163"/>
      <c r="V850" s="163"/>
      <c r="W850" s="163"/>
      <c r="X850" s="163"/>
      <c r="Y850" s="163"/>
      <c r="Z850" s="163"/>
      <c r="AA850" s="163"/>
      <c r="AB850" s="163"/>
      <c r="AC850" s="163"/>
    </row>
    <row r="851" spans="1:29" x14ac:dyDescent="0.5">
      <c r="A851" s="163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3"/>
      <c r="M851" s="164"/>
      <c r="N851" s="164"/>
      <c r="O851" s="164"/>
      <c r="P851" s="164"/>
      <c r="Q851" s="164"/>
      <c r="R851" s="164"/>
      <c r="S851" s="164"/>
      <c r="T851" s="197"/>
      <c r="U851" s="163"/>
      <c r="V851" s="163"/>
      <c r="W851" s="163"/>
      <c r="X851" s="163"/>
      <c r="Y851" s="163"/>
      <c r="Z851" s="163"/>
      <c r="AA851" s="163"/>
      <c r="AB851" s="163"/>
      <c r="AC851" s="163"/>
    </row>
    <row r="852" spans="1:29" x14ac:dyDescent="0.5">
      <c r="A852" s="163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3"/>
      <c r="M852" s="164"/>
      <c r="N852" s="164"/>
      <c r="O852" s="164"/>
      <c r="P852" s="164"/>
      <c r="Q852" s="164"/>
      <c r="R852" s="164"/>
      <c r="S852" s="164"/>
      <c r="T852" s="197"/>
      <c r="U852" s="163"/>
      <c r="V852" s="163"/>
      <c r="W852" s="163"/>
      <c r="X852" s="163"/>
      <c r="Y852" s="163"/>
      <c r="Z852" s="163"/>
      <c r="AA852" s="163"/>
      <c r="AB852" s="163"/>
      <c r="AC852" s="163"/>
    </row>
    <row r="853" spans="1:29" x14ac:dyDescent="0.5">
      <c r="A853" s="163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3"/>
      <c r="M853" s="164"/>
      <c r="N853" s="164"/>
      <c r="O853" s="164"/>
      <c r="P853" s="164"/>
      <c r="Q853" s="164"/>
      <c r="R853" s="164"/>
      <c r="S853" s="164"/>
      <c r="T853" s="197"/>
      <c r="U853" s="163"/>
      <c r="V853" s="163"/>
      <c r="W853" s="163"/>
      <c r="X853" s="163"/>
      <c r="Y853" s="163"/>
      <c r="Z853" s="163"/>
      <c r="AA853" s="163"/>
      <c r="AB853" s="163"/>
      <c r="AC853" s="163"/>
    </row>
    <row r="854" spans="1:29" x14ac:dyDescent="0.5">
      <c r="A854" s="163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3"/>
      <c r="M854" s="164"/>
      <c r="N854" s="164"/>
      <c r="O854" s="164"/>
      <c r="P854" s="164"/>
      <c r="Q854" s="164"/>
      <c r="R854" s="164"/>
      <c r="S854" s="164"/>
      <c r="T854" s="197"/>
      <c r="U854" s="163"/>
      <c r="V854" s="163"/>
      <c r="W854" s="163"/>
      <c r="X854" s="163"/>
      <c r="Y854" s="163"/>
      <c r="Z854" s="163"/>
      <c r="AA854" s="163"/>
      <c r="AB854" s="163"/>
      <c r="AC854" s="163"/>
    </row>
    <row r="855" spans="1:29" x14ac:dyDescent="0.5">
      <c r="A855" s="163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3"/>
      <c r="M855" s="164"/>
      <c r="N855" s="164"/>
      <c r="O855" s="164"/>
      <c r="P855" s="164"/>
      <c r="Q855" s="164"/>
      <c r="R855" s="164"/>
      <c r="S855" s="164"/>
      <c r="T855" s="197"/>
      <c r="U855" s="163"/>
      <c r="V855" s="163"/>
      <c r="W855" s="163"/>
      <c r="X855" s="163"/>
      <c r="Y855" s="163"/>
      <c r="Z855" s="163"/>
      <c r="AA855" s="163"/>
      <c r="AB855" s="163"/>
      <c r="AC855" s="163"/>
    </row>
    <row r="856" spans="1:29" x14ac:dyDescent="0.5">
      <c r="A856" s="163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3"/>
      <c r="M856" s="164"/>
      <c r="N856" s="164"/>
      <c r="O856" s="164"/>
      <c r="P856" s="164"/>
      <c r="Q856" s="164"/>
      <c r="R856" s="164"/>
      <c r="S856" s="164"/>
      <c r="T856" s="197"/>
      <c r="U856" s="163"/>
      <c r="V856" s="163"/>
      <c r="W856" s="163"/>
      <c r="X856" s="163"/>
      <c r="Y856" s="163"/>
      <c r="Z856" s="163"/>
      <c r="AA856" s="163"/>
      <c r="AB856" s="163"/>
      <c r="AC856" s="163"/>
    </row>
    <row r="857" spans="1:29" x14ac:dyDescent="0.5">
      <c r="A857" s="163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3"/>
      <c r="M857" s="164"/>
      <c r="N857" s="164"/>
      <c r="O857" s="164"/>
      <c r="P857" s="164"/>
      <c r="Q857" s="164"/>
      <c r="R857" s="164"/>
      <c r="S857" s="164"/>
      <c r="T857" s="197"/>
      <c r="U857" s="163"/>
      <c r="V857" s="163"/>
      <c r="W857" s="163"/>
      <c r="X857" s="163"/>
      <c r="Y857" s="163"/>
      <c r="Z857" s="163"/>
      <c r="AA857" s="163"/>
      <c r="AB857" s="163"/>
      <c r="AC857" s="163"/>
    </row>
    <row r="858" spans="1:29" x14ac:dyDescent="0.5">
      <c r="A858" s="163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3"/>
      <c r="M858" s="164"/>
      <c r="N858" s="164"/>
      <c r="O858" s="164"/>
      <c r="P858" s="164"/>
      <c r="Q858" s="164"/>
      <c r="R858" s="164"/>
      <c r="S858" s="164"/>
      <c r="T858" s="197"/>
      <c r="U858" s="163"/>
      <c r="V858" s="163"/>
      <c r="W858" s="163"/>
      <c r="X858" s="163"/>
      <c r="Y858" s="163"/>
      <c r="Z858" s="163"/>
      <c r="AA858" s="163"/>
      <c r="AB858" s="163"/>
      <c r="AC858" s="163"/>
    </row>
    <row r="859" spans="1:29" x14ac:dyDescent="0.5">
      <c r="A859" s="163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3"/>
      <c r="M859" s="164"/>
      <c r="N859" s="164"/>
      <c r="O859" s="164"/>
      <c r="P859" s="164"/>
      <c r="Q859" s="164"/>
      <c r="R859" s="164"/>
      <c r="S859" s="164"/>
      <c r="T859" s="197"/>
      <c r="U859" s="163"/>
      <c r="V859" s="163"/>
      <c r="W859" s="163"/>
      <c r="X859" s="163"/>
      <c r="Y859" s="163"/>
      <c r="Z859" s="163"/>
      <c r="AA859" s="163"/>
      <c r="AB859" s="163"/>
      <c r="AC859" s="163"/>
    </row>
    <row r="860" spans="1:29" x14ac:dyDescent="0.5">
      <c r="A860" s="163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3"/>
      <c r="M860" s="164"/>
      <c r="N860" s="164"/>
      <c r="O860" s="164"/>
      <c r="P860" s="164"/>
      <c r="Q860" s="164"/>
      <c r="R860" s="164"/>
      <c r="S860" s="164"/>
      <c r="T860" s="197"/>
      <c r="U860" s="163"/>
      <c r="V860" s="163"/>
      <c r="W860" s="163"/>
      <c r="X860" s="163"/>
      <c r="Y860" s="163"/>
      <c r="Z860" s="163"/>
      <c r="AA860" s="163"/>
      <c r="AB860" s="163"/>
      <c r="AC860" s="163"/>
    </row>
    <row r="861" spans="1:29" x14ac:dyDescent="0.5">
      <c r="A861" s="163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3"/>
      <c r="M861" s="164"/>
      <c r="N861" s="164"/>
      <c r="O861" s="164"/>
      <c r="P861" s="164"/>
      <c r="Q861" s="164"/>
      <c r="R861" s="164"/>
      <c r="S861" s="164"/>
      <c r="T861" s="197"/>
      <c r="U861" s="163"/>
      <c r="V861" s="163"/>
      <c r="W861" s="163"/>
      <c r="X861" s="163"/>
      <c r="Y861" s="163"/>
      <c r="Z861" s="163"/>
      <c r="AA861" s="163"/>
      <c r="AB861" s="163"/>
      <c r="AC861" s="163"/>
    </row>
    <row r="862" spans="1:29" x14ac:dyDescent="0.5">
      <c r="A862" s="163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3"/>
      <c r="M862" s="164"/>
      <c r="N862" s="164"/>
      <c r="O862" s="164"/>
      <c r="P862" s="164"/>
      <c r="Q862" s="164"/>
      <c r="R862" s="164"/>
      <c r="S862" s="164"/>
      <c r="T862" s="197"/>
      <c r="U862" s="163"/>
      <c r="V862" s="163"/>
      <c r="W862" s="163"/>
      <c r="X862" s="163"/>
      <c r="Y862" s="163"/>
      <c r="Z862" s="163"/>
      <c r="AA862" s="163"/>
      <c r="AB862" s="163"/>
      <c r="AC862" s="163"/>
    </row>
    <row r="863" spans="1:29" x14ac:dyDescent="0.5">
      <c r="A863" s="163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3"/>
      <c r="M863" s="164"/>
      <c r="N863" s="164"/>
      <c r="O863" s="164"/>
      <c r="P863" s="164"/>
      <c r="Q863" s="164"/>
      <c r="R863" s="164"/>
      <c r="S863" s="164"/>
      <c r="T863" s="197"/>
      <c r="U863" s="163"/>
      <c r="V863" s="163"/>
      <c r="W863" s="163"/>
      <c r="X863" s="163"/>
      <c r="Y863" s="163"/>
      <c r="Z863" s="163"/>
      <c r="AA863" s="163"/>
      <c r="AB863" s="163"/>
      <c r="AC863" s="163"/>
    </row>
    <row r="864" spans="1:29" x14ac:dyDescent="0.5">
      <c r="A864" s="163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3"/>
      <c r="M864" s="164"/>
      <c r="N864" s="164"/>
      <c r="O864" s="164"/>
      <c r="P864" s="164"/>
      <c r="Q864" s="164"/>
      <c r="R864" s="164"/>
      <c r="S864" s="164"/>
      <c r="T864" s="197"/>
      <c r="U864" s="163"/>
      <c r="V864" s="163"/>
      <c r="W864" s="163"/>
      <c r="X864" s="163"/>
      <c r="Y864" s="163"/>
      <c r="Z864" s="163"/>
      <c r="AA864" s="163"/>
      <c r="AB864" s="163"/>
      <c r="AC864" s="163"/>
    </row>
    <row r="865" spans="1:29" x14ac:dyDescent="0.5">
      <c r="A865" s="163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3"/>
      <c r="M865" s="164"/>
      <c r="N865" s="164"/>
      <c r="O865" s="164"/>
      <c r="P865" s="164"/>
      <c r="Q865" s="164"/>
      <c r="R865" s="164"/>
      <c r="S865" s="164"/>
      <c r="T865" s="197"/>
      <c r="U865" s="163"/>
      <c r="V865" s="163"/>
      <c r="W865" s="163"/>
      <c r="X865" s="163"/>
      <c r="Y865" s="163"/>
      <c r="Z865" s="163"/>
      <c r="AA865" s="163"/>
      <c r="AB865" s="163"/>
      <c r="AC865" s="163"/>
    </row>
    <row r="866" spans="1:29" x14ac:dyDescent="0.5">
      <c r="A866" s="163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3"/>
      <c r="M866" s="164"/>
      <c r="N866" s="164"/>
      <c r="O866" s="164"/>
      <c r="P866" s="164"/>
      <c r="Q866" s="164"/>
      <c r="R866" s="164"/>
      <c r="S866" s="164"/>
      <c r="T866" s="197"/>
      <c r="U866" s="163"/>
      <c r="V866" s="163"/>
      <c r="W866" s="163"/>
      <c r="X866" s="163"/>
      <c r="Y866" s="163"/>
      <c r="Z866" s="163"/>
      <c r="AA866" s="163"/>
      <c r="AB866" s="163"/>
      <c r="AC866" s="163"/>
    </row>
    <row r="867" spans="1:29" x14ac:dyDescent="0.5">
      <c r="A867" s="163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3"/>
      <c r="M867" s="164"/>
      <c r="N867" s="164"/>
      <c r="O867" s="164"/>
      <c r="P867" s="164"/>
      <c r="Q867" s="164"/>
      <c r="R867" s="164"/>
      <c r="S867" s="164"/>
      <c r="T867" s="197"/>
      <c r="U867" s="163"/>
      <c r="V867" s="163"/>
      <c r="W867" s="163"/>
      <c r="X867" s="163"/>
      <c r="Y867" s="163"/>
      <c r="Z867" s="163"/>
      <c r="AA867" s="163"/>
      <c r="AB867" s="163"/>
      <c r="AC867" s="163"/>
    </row>
    <row r="868" spans="1:29" x14ac:dyDescent="0.5">
      <c r="A868" s="163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3"/>
      <c r="M868" s="164"/>
      <c r="N868" s="164"/>
      <c r="O868" s="164"/>
      <c r="P868" s="164"/>
      <c r="Q868" s="164"/>
      <c r="R868" s="164"/>
      <c r="S868" s="164"/>
      <c r="T868" s="197"/>
      <c r="U868" s="163"/>
      <c r="V868" s="163"/>
      <c r="W868" s="163"/>
      <c r="X868" s="163"/>
      <c r="Y868" s="163"/>
      <c r="Z868" s="163"/>
      <c r="AA868" s="163"/>
      <c r="AB868" s="163"/>
      <c r="AC868" s="163"/>
    </row>
    <row r="869" spans="1:29" x14ac:dyDescent="0.5">
      <c r="A869" s="163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3"/>
      <c r="M869" s="164"/>
      <c r="N869" s="164"/>
      <c r="O869" s="164"/>
      <c r="P869" s="164"/>
      <c r="Q869" s="164"/>
      <c r="R869" s="164"/>
      <c r="S869" s="164"/>
      <c r="T869" s="197"/>
      <c r="U869" s="163"/>
      <c r="V869" s="163"/>
      <c r="W869" s="163"/>
      <c r="X869" s="163"/>
      <c r="Y869" s="163"/>
      <c r="Z869" s="163"/>
      <c r="AA869" s="163"/>
      <c r="AB869" s="163"/>
      <c r="AC869" s="163"/>
    </row>
    <row r="870" spans="1:29" x14ac:dyDescent="0.5">
      <c r="A870" s="163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3"/>
      <c r="M870" s="164"/>
      <c r="N870" s="164"/>
      <c r="O870" s="164"/>
      <c r="P870" s="164"/>
      <c r="Q870" s="164"/>
      <c r="R870" s="164"/>
      <c r="S870" s="164"/>
      <c r="T870" s="197"/>
      <c r="U870" s="163"/>
      <c r="V870" s="163"/>
      <c r="W870" s="163"/>
      <c r="X870" s="163"/>
      <c r="Y870" s="163"/>
      <c r="Z870" s="163"/>
      <c r="AA870" s="163"/>
      <c r="AB870" s="163"/>
      <c r="AC870" s="163"/>
    </row>
    <row r="871" spans="1:29" x14ac:dyDescent="0.5">
      <c r="A871" s="163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3"/>
      <c r="M871" s="164"/>
      <c r="N871" s="164"/>
      <c r="O871" s="164"/>
      <c r="P871" s="164"/>
      <c r="Q871" s="164"/>
      <c r="R871" s="164"/>
      <c r="S871" s="164"/>
      <c r="T871" s="197"/>
      <c r="U871" s="163"/>
      <c r="V871" s="163"/>
      <c r="W871" s="163"/>
      <c r="X871" s="163"/>
      <c r="Y871" s="163"/>
      <c r="Z871" s="163"/>
      <c r="AA871" s="163"/>
      <c r="AB871" s="163"/>
      <c r="AC871" s="163"/>
    </row>
    <row r="872" spans="1:29" x14ac:dyDescent="0.5">
      <c r="A872" s="163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3"/>
      <c r="M872" s="164"/>
      <c r="N872" s="164"/>
      <c r="O872" s="164"/>
      <c r="P872" s="164"/>
      <c r="Q872" s="164"/>
      <c r="R872" s="164"/>
      <c r="S872" s="164"/>
      <c r="T872" s="197"/>
      <c r="U872" s="163"/>
      <c r="V872" s="163"/>
      <c r="W872" s="163"/>
      <c r="X872" s="163"/>
      <c r="Y872" s="163"/>
      <c r="Z872" s="163"/>
      <c r="AA872" s="163"/>
      <c r="AB872" s="163"/>
      <c r="AC872" s="163"/>
    </row>
    <row r="873" spans="1:29" x14ac:dyDescent="0.5">
      <c r="A873" s="163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3"/>
      <c r="M873" s="164"/>
      <c r="N873" s="164"/>
      <c r="O873" s="164"/>
      <c r="P873" s="164"/>
      <c r="Q873" s="164"/>
      <c r="R873" s="164"/>
      <c r="S873" s="164"/>
      <c r="T873" s="197"/>
      <c r="U873" s="163"/>
      <c r="V873" s="163"/>
      <c r="W873" s="163"/>
      <c r="X873" s="163"/>
      <c r="Y873" s="163"/>
      <c r="Z873" s="163"/>
      <c r="AA873" s="163"/>
      <c r="AB873" s="163"/>
      <c r="AC873" s="163"/>
    </row>
    <row r="874" spans="1:29" x14ac:dyDescent="0.5">
      <c r="A874" s="163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3"/>
      <c r="M874" s="164"/>
      <c r="N874" s="164"/>
      <c r="O874" s="164"/>
      <c r="P874" s="164"/>
      <c r="Q874" s="164"/>
      <c r="R874" s="164"/>
      <c r="S874" s="164"/>
      <c r="T874" s="197"/>
      <c r="U874" s="163"/>
      <c r="V874" s="163"/>
      <c r="W874" s="163"/>
      <c r="X874" s="163"/>
      <c r="Y874" s="163"/>
      <c r="Z874" s="163"/>
      <c r="AA874" s="163"/>
      <c r="AB874" s="163"/>
      <c r="AC874" s="163"/>
    </row>
    <row r="875" spans="1:29" x14ac:dyDescent="0.5">
      <c r="A875" s="163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3"/>
      <c r="M875" s="164"/>
      <c r="N875" s="164"/>
      <c r="O875" s="164"/>
      <c r="P875" s="164"/>
      <c r="Q875" s="164"/>
      <c r="R875" s="164"/>
      <c r="S875" s="164"/>
      <c r="T875" s="197"/>
      <c r="U875" s="163"/>
      <c r="V875" s="163"/>
      <c r="W875" s="163"/>
      <c r="X875" s="163"/>
      <c r="Y875" s="163"/>
      <c r="Z875" s="163"/>
      <c r="AA875" s="163"/>
      <c r="AB875" s="163"/>
      <c r="AC875" s="163"/>
    </row>
    <row r="876" spans="1:29" x14ac:dyDescent="0.5">
      <c r="A876" s="163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3"/>
      <c r="M876" s="164"/>
      <c r="N876" s="164"/>
      <c r="O876" s="164"/>
      <c r="P876" s="164"/>
      <c r="Q876" s="164"/>
      <c r="R876" s="164"/>
      <c r="S876" s="164"/>
      <c r="T876" s="197"/>
      <c r="U876" s="163"/>
      <c r="V876" s="163"/>
      <c r="W876" s="163"/>
      <c r="X876" s="163"/>
      <c r="Y876" s="163"/>
      <c r="Z876" s="163"/>
      <c r="AA876" s="163"/>
      <c r="AB876" s="163"/>
      <c r="AC876" s="163"/>
    </row>
    <row r="877" spans="1:29" x14ac:dyDescent="0.5">
      <c r="A877" s="163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3"/>
      <c r="M877" s="164"/>
      <c r="N877" s="164"/>
      <c r="O877" s="164"/>
      <c r="P877" s="164"/>
      <c r="Q877" s="164"/>
      <c r="R877" s="164"/>
      <c r="S877" s="164"/>
      <c r="T877" s="197"/>
      <c r="U877" s="163"/>
      <c r="V877" s="163"/>
      <c r="W877" s="163"/>
      <c r="X877" s="163"/>
      <c r="Y877" s="163"/>
      <c r="Z877" s="163"/>
      <c r="AA877" s="163"/>
      <c r="AB877" s="163"/>
      <c r="AC877" s="163"/>
    </row>
    <row r="878" spans="1:29" x14ac:dyDescent="0.5">
      <c r="A878" s="163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3"/>
      <c r="M878" s="164"/>
      <c r="N878" s="164"/>
      <c r="O878" s="164"/>
      <c r="P878" s="164"/>
      <c r="Q878" s="164"/>
      <c r="R878" s="164"/>
      <c r="S878" s="164"/>
      <c r="T878" s="197"/>
      <c r="U878" s="163"/>
      <c r="V878" s="163"/>
      <c r="W878" s="163"/>
      <c r="X878" s="163"/>
      <c r="Y878" s="163"/>
      <c r="Z878" s="163"/>
      <c r="AA878" s="163"/>
      <c r="AB878" s="163"/>
      <c r="AC878" s="163"/>
    </row>
    <row r="879" spans="1:29" x14ac:dyDescent="0.5">
      <c r="A879" s="163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3"/>
      <c r="M879" s="164"/>
      <c r="N879" s="164"/>
      <c r="O879" s="164"/>
      <c r="P879" s="164"/>
      <c r="Q879" s="164"/>
      <c r="R879" s="164"/>
      <c r="S879" s="164"/>
      <c r="T879" s="197"/>
      <c r="U879" s="163"/>
      <c r="V879" s="163"/>
      <c r="W879" s="163"/>
      <c r="X879" s="163"/>
      <c r="Y879" s="163"/>
      <c r="Z879" s="163"/>
      <c r="AA879" s="163"/>
      <c r="AB879" s="163"/>
      <c r="AC879" s="163"/>
    </row>
    <row r="880" spans="1:29" x14ac:dyDescent="0.5">
      <c r="A880" s="163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3"/>
      <c r="M880" s="164"/>
      <c r="N880" s="164"/>
      <c r="O880" s="164"/>
      <c r="P880" s="164"/>
      <c r="Q880" s="164"/>
      <c r="R880" s="164"/>
      <c r="S880" s="164"/>
      <c r="T880" s="197"/>
      <c r="U880" s="163"/>
      <c r="V880" s="163"/>
      <c r="W880" s="163"/>
      <c r="X880" s="163"/>
      <c r="Y880" s="163"/>
      <c r="Z880" s="163"/>
      <c r="AA880" s="163"/>
      <c r="AB880" s="163"/>
      <c r="AC880" s="163"/>
    </row>
    <row r="881" spans="1:29" x14ac:dyDescent="0.5">
      <c r="A881" s="163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3"/>
      <c r="M881" s="164"/>
      <c r="N881" s="164"/>
      <c r="O881" s="164"/>
      <c r="P881" s="164"/>
      <c r="Q881" s="164"/>
      <c r="R881" s="164"/>
      <c r="S881" s="164"/>
      <c r="T881" s="197"/>
      <c r="U881" s="163"/>
      <c r="V881" s="163"/>
      <c r="W881" s="163"/>
      <c r="X881" s="163"/>
      <c r="Y881" s="163"/>
      <c r="Z881" s="163"/>
      <c r="AA881" s="163"/>
      <c r="AB881" s="163"/>
      <c r="AC881" s="163"/>
    </row>
    <row r="882" spans="1:29" x14ac:dyDescent="0.5">
      <c r="A882" s="163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3"/>
      <c r="M882" s="164"/>
      <c r="N882" s="164"/>
      <c r="O882" s="164"/>
      <c r="P882" s="164"/>
      <c r="Q882" s="164"/>
      <c r="R882" s="164"/>
      <c r="S882" s="164"/>
      <c r="T882" s="197"/>
      <c r="U882" s="163"/>
      <c r="V882" s="163"/>
      <c r="W882" s="163"/>
      <c r="X882" s="163"/>
      <c r="Y882" s="163"/>
      <c r="Z882" s="163"/>
      <c r="AA882" s="163"/>
      <c r="AB882" s="163"/>
      <c r="AC882" s="163"/>
    </row>
    <row r="883" spans="1:29" x14ac:dyDescent="0.5">
      <c r="A883" s="163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3"/>
      <c r="M883" s="164"/>
      <c r="N883" s="164"/>
      <c r="O883" s="164"/>
      <c r="P883" s="164"/>
      <c r="Q883" s="164"/>
      <c r="R883" s="164"/>
      <c r="S883" s="164"/>
      <c r="T883" s="197"/>
      <c r="U883" s="163"/>
      <c r="V883" s="163"/>
      <c r="W883" s="163"/>
      <c r="X883" s="163"/>
      <c r="Y883" s="163"/>
      <c r="Z883" s="163"/>
      <c r="AA883" s="163"/>
      <c r="AB883" s="163"/>
      <c r="AC883" s="163"/>
    </row>
    <row r="884" spans="1:29" x14ac:dyDescent="0.5">
      <c r="A884" s="163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3"/>
      <c r="M884" s="164"/>
      <c r="N884" s="164"/>
      <c r="O884" s="164"/>
      <c r="P884" s="164"/>
      <c r="Q884" s="164"/>
      <c r="R884" s="164"/>
      <c r="S884" s="164"/>
      <c r="T884" s="197"/>
      <c r="U884" s="163"/>
      <c r="V884" s="163"/>
      <c r="W884" s="163"/>
      <c r="X884" s="163"/>
      <c r="Y884" s="163"/>
      <c r="Z884" s="163"/>
      <c r="AA884" s="163"/>
      <c r="AB884" s="163"/>
      <c r="AC884" s="163"/>
    </row>
    <row r="885" spans="1:29" x14ac:dyDescent="0.5">
      <c r="A885" s="163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3"/>
      <c r="M885" s="164"/>
      <c r="N885" s="164"/>
      <c r="O885" s="164"/>
      <c r="P885" s="164"/>
      <c r="Q885" s="164"/>
      <c r="R885" s="164"/>
      <c r="S885" s="164"/>
      <c r="T885" s="197"/>
      <c r="U885" s="163"/>
      <c r="V885" s="163"/>
      <c r="W885" s="163"/>
      <c r="X885" s="163"/>
      <c r="Y885" s="163"/>
      <c r="Z885" s="163"/>
      <c r="AA885" s="163"/>
      <c r="AB885" s="163"/>
      <c r="AC885" s="163"/>
    </row>
    <row r="886" spans="1:29" x14ac:dyDescent="0.5">
      <c r="A886" s="163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3"/>
      <c r="M886" s="164"/>
      <c r="N886" s="164"/>
      <c r="O886" s="164"/>
      <c r="P886" s="164"/>
      <c r="Q886" s="164"/>
      <c r="R886" s="164"/>
      <c r="S886" s="164"/>
      <c r="T886" s="197"/>
      <c r="U886" s="163"/>
      <c r="V886" s="163"/>
      <c r="W886" s="163"/>
      <c r="X886" s="163"/>
      <c r="Y886" s="163"/>
      <c r="Z886" s="163"/>
      <c r="AA886" s="163"/>
      <c r="AB886" s="163"/>
      <c r="AC886" s="163"/>
    </row>
    <row r="887" spans="1:29" x14ac:dyDescent="0.5">
      <c r="A887" s="163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3"/>
      <c r="M887" s="164"/>
      <c r="N887" s="164"/>
      <c r="O887" s="164"/>
      <c r="P887" s="164"/>
      <c r="Q887" s="164"/>
      <c r="R887" s="164"/>
      <c r="S887" s="164"/>
      <c r="T887" s="197"/>
      <c r="U887" s="163"/>
      <c r="V887" s="163"/>
      <c r="W887" s="163"/>
      <c r="X887" s="163"/>
      <c r="Y887" s="163"/>
      <c r="Z887" s="163"/>
      <c r="AA887" s="163"/>
      <c r="AB887" s="163"/>
      <c r="AC887" s="163"/>
    </row>
    <row r="888" spans="1:29" x14ac:dyDescent="0.5">
      <c r="A888" s="163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3"/>
      <c r="M888" s="164"/>
      <c r="N888" s="164"/>
      <c r="O888" s="164"/>
      <c r="P888" s="164"/>
      <c r="Q888" s="164"/>
      <c r="R888" s="164"/>
      <c r="S888" s="164"/>
      <c r="T888" s="197"/>
      <c r="U888" s="163"/>
      <c r="V888" s="163"/>
      <c r="W888" s="163"/>
      <c r="X888" s="163"/>
      <c r="Y888" s="163"/>
      <c r="Z888" s="163"/>
      <c r="AA888" s="163"/>
      <c r="AB888" s="163"/>
      <c r="AC888" s="163"/>
    </row>
    <row r="889" spans="1:29" x14ac:dyDescent="0.5">
      <c r="A889" s="163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3"/>
      <c r="M889" s="164"/>
      <c r="N889" s="164"/>
      <c r="O889" s="164"/>
      <c r="P889" s="164"/>
      <c r="Q889" s="164"/>
      <c r="R889" s="164"/>
      <c r="S889" s="164"/>
      <c r="T889" s="197"/>
      <c r="U889" s="163"/>
      <c r="V889" s="163"/>
      <c r="W889" s="163"/>
      <c r="X889" s="163"/>
      <c r="Y889" s="163"/>
      <c r="Z889" s="163"/>
      <c r="AA889" s="163"/>
      <c r="AB889" s="163"/>
      <c r="AC889" s="163"/>
    </row>
    <row r="890" spans="1:29" x14ac:dyDescent="0.5">
      <c r="A890" s="163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3"/>
      <c r="M890" s="164"/>
      <c r="N890" s="164"/>
      <c r="O890" s="164"/>
      <c r="P890" s="164"/>
      <c r="Q890" s="164"/>
      <c r="R890" s="164"/>
      <c r="S890" s="164"/>
      <c r="T890" s="197"/>
      <c r="U890" s="163"/>
      <c r="V890" s="163"/>
      <c r="W890" s="163"/>
      <c r="X890" s="163"/>
      <c r="Y890" s="163"/>
      <c r="Z890" s="163"/>
      <c r="AA890" s="163"/>
      <c r="AB890" s="163"/>
      <c r="AC890" s="163"/>
    </row>
    <row r="891" spans="1:29" x14ac:dyDescent="0.5">
      <c r="A891" s="163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3"/>
      <c r="M891" s="164"/>
      <c r="N891" s="164"/>
      <c r="O891" s="164"/>
      <c r="P891" s="164"/>
      <c r="Q891" s="164"/>
      <c r="R891" s="164"/>
      <c r="S891" s="164"/>
      <c r="T891" s="197"/>
      <c r="U891" s="163"/>
      <c r="V891" s="163"/>
      <c r="W891" s="163"/>
      <c r="X891" s="163"/>
      <c r="Y891" s="163"/>
      <c r="Z891" s="163"/>
      <c r="AA891" s="163"/>
      <c r="AB891" s="163"/>
      <c r="AC891" s="163"/>
    </row>
    <row r="892" spans="1:29" x14ac:dyDescent="0.5">
      <c r="A892" s="163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3"/>
      <c r="M892" s="164"/>
      <c r="N892" s="164"/>
      <c r="O892" s="164"/>
      <c r="P892" s="164"/>
      <c r="Q892" s="164"/>
      <c r="R892" s="164"/>
      <c r="S892" s="164"/>
      <c r="T892" s="197"/>
      <c r="U892" s="163"/>
      <c r="V892" s="163"/>
      <c r="W892" s="163"/>
      <c r="X892" s="163"/>
      <c r="Y892" s="163"/>
      <c r="Z892" s="163"/>
      <c r="AA892" s="163"/>
      <c r="AB892" s="163"/>
      <c r="AC892" s="163"/>
    </row>
    <row r="893" spans="1:29" x14ac:dyDescent="0.5">
      <c r="A893" s="163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3"/>
      <c r="M893" s="164"/>
      <c r="N893" s="164"/>
      <c r="O893" s="164"/>
      <c r="P893" s="164"/>
      <c r="Q893" s="164"/>
      <c r="R893" s="164"/>
      <c r="S893" s="164"/>
      <c r="T893" s="197"/>
      <c r="U893" s="163"/>
      <c r="V893" s="163"/>
      <c r="W893" s="163"/>
      <c r="X893" s="163"/>
      <c r="Y893" s="163"/>
      <c r="Z893" s="163"/>
      <c r="AA893" s="163"/>
      <c r="AB893" s="163"/>
      <c r="AC893" s="163"/>
    </row>
    <row r="894" spans="1:29" x14ac:dyDescent="0.5">
      <c r="A894" s="163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3"/>
      <c r="M894" s="164"/>
      <c r="N894" s="164"/>
      <c r="O894" s="164"/>
      <c r="P894" s="164"/>
      <c r="Q894" s="164"/>
      <c r="R894" s="164"/>
      <c r="S894" s="164"/>
      <c r="T894" s="197"/>
      <c r="U894" s="163"/>
      <c r="V894" s="163"/>
      <c r="W894" s="163"/>
      <c r="X894" s="163"/>
      <c r="Y894" s="163"/>
      <c r="Z894" s="163"/>
      <c r="AA894" s="163"/>
      <c r="AB894" s="163"/>
      <c r="AC894" s="163"/>
    </row>
    <row r="895" spans="1:29" x14ac:dyDescent="0.5">
      <c r="A895" s="163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3"/>
      <c r="M895" s="164"/>
      <c r="N895" s="164"/>
      <c r="O895" s="164"/>
      <c r="P895" s="164"/>
      <c r="Q895" s="164"/>
      <c r="R895" s="164"/>
      <c r="S895" s="164"/>
      <c r="T895" s="197"/>
      <c r="U895" s="163"/>
      <c r="V895" s="163"/>
      <c r="W895" s="163"/>
      <c r="X895" s="163"/>
      <c r="Y895" s="163"/>
      <c r="Z895" s="163"/>
      <c r="AA895" s="163"/>
      <c r="AB895" s="163"/>
      <c r="AC895" s="163"/>
    </row>
    <row r="896" spans="1:29" x14ac:dyDescent="0.5">
      <c r="A896" s="163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3"/>
      <c r="M896" s="164"/>
      <c r="N896" s="164"/>
      <c r="O896" s="164"/>
      <c r="P896" s="164"/>
      <c r="Q896" s="164"/>
      <c r="R896" s="164"/>
      <c r="S896" s="164"/>
      <c r="T896" s="197"/>
      <c r="U896" s="163"/>
      <c r="V896" s="163"/>
      <c r="W896" s="163"/>
      <c r="X896" s="163"/>
      <c r="Y896" s="163"/>
      <c r="Z896" s="163"/>
      <c r="AA896" s="163"/>
      <c r="AB896" s="163"/>
      <c r="AC896" s="163"/>
    </row>
    <row r="897" spans="1:29" x14ac:dyDescent="0.5">
      <c r="A897" s="163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3"/>
      <c r="M897" s="164"/>
      <c r="N897" s="164"/>
      <c r="O897" s="164"/>
      <c r="P897" s="164"/>
      <c r="Q897" s="164"/>
      <c r="R897" s="164"/>
      <c r="S897" s="164"/>
      <c r="T897" s="197"/>
      <c r="U897" s="163"/>
      <c r="V897" s="163"/>
      <c r="W897" s="163"/>
      <c r="X897" s="163"/>
      <c r="Y897" s="163"/>
      <c r="Z897" s="163"/>
      <c r="AA897" s="163"/>
      <c r="AB897" s="163"/>
      <c r="AC897" s="163"/>
    </row>
    <row r="898" spans="1:29" x14ac:dyDescent="0.5">
      <c r="A898" s="163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3"/>
      <c r="M898" s="164"/>
      <c r="N898" s="164"/>
      <c r="O898" s="164"/>
      <c r="P898" s="164"/>
      <c r="Q898" s="164"/>
      <c r="R898" s="164"/>
      <c r="S898" s="164"/>
      <c r="T898" s="197"/>
      <c r="U898" s="163"/>
      <c r="V898" s="163"/>
      <c r="W898" s="163"/>
      <c r="X898" s="163"/>
      <c r="Y898" s="163"/>
      <c r="Z898" s="163"/>
      <c r="AA898" s="163"/>
      <c r="AB898" s="163"/>
      <c r="AC898" s="163"/>
    </row>
    <row r="899" spans="1:29" x14ac:dyDescent="0.5">
      <c r="A899" s="163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3"/>
      <c r="M899" s="164"/>
      <c r="N899" s="164"/>
      <c r="O899" s="164"/>
      <c r="P899" s="164"/>
      <c r="Q899" s="164"/>
      <c r="R899" s="164"/>
      <c r="S899" s="164"/>
      <c r="T899" s="197"/>
      <c r="U899" s="163"/>
      <c r="V899" s="163"/>
      <c r="W899" s="163"/>
      <c r="X899" s="163"/>
      <c r="Y899" s="163"/>
      <c r="Z899" s="163"/>
      <c r="AA899" s="163"/>
      <c r="AB899" s="163"/>
      <c r="AC899" s="163"/>
    </row>
    <row r="900" spans="1:29" x14ac:dyDescent="0.5">
      <c r="A900" s="163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3"/>
      <c r="M900" s="164"/>
      <c r="N900" s="164"/>
      <c r="O900" s="164"/>
      <c r="P900" s="164"/>
      <c r="Q900" s="164"/>
      <c r="R900" s="164"/>
      <c r="S900" s="164"/>
      <c r="T900" s="197"/>
      <c r="U900" s="163"/>
      <c r="V900" s="163"/>
      <c r="W900" s="163"/>
      <c r="X900" s="163"/>
      <c r="Y900" s="163"/>
      <c r="Z900" s="163"/>
      <c r="AA900" s="163"/>
      <c r="AB900" s="163"/>
      <c r="AC900" s="163"/>
    </row>
    <row r="901" spans="1:29" x14ac:dyDescent="0.5">
      <c r="A901" s="163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3"/>
      <c r="M901" s="164"/>
      <c r="N901" s="164"/>
      <c r="O901" s="164"/>
      <c r="P901" s="164"/>
      <c r="Q901" s="164"/>
      <c r="R901" s="164"/>
      <c r="S901" s="164"/>
      <c r="T901" s="197"/>
      <c r="U901" s="163"/>
      <c r="V901" s="163"/>
      <c r="W901" s="163"/>
      <c r="X901" s="163"/>
      <c r="Y901" s="163"/>
      <c r="Z901" s="163"/>
      <c r="AA901" s="163"/>
      <c r="AB901" s="163"/>
      <c r="AC901" s="163"/>
    </row>
    <row r="902" spans="1:29" x14ac:dyDescent="0.5">
      <c r="A902" s="163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3"/>
      <c r="M902" s="164"/>
      <c r="N902" s="164"/>
      <c r="O902" s="164"/>
      <c r="P902" s="164"/>
      <c r="Q902" s="164"/>
      <c r="R902" s="164"/>
      <c r="S902" s="164"/>
      <c r="T902" s="197"/>
      <c r="U902" s="163"/>
      <c r="V902" s="163"/>
      <c r="W902" s="163"/>
      <c r="X902" s="163"/>
      <c r="Y902" s="163"/>
      <c r="Z902" s="163"/>
      <c r="AA902" s="163"/>
      <c r="AB902" s="163"/>
      <c r="AC902" s="163"/>
    </row>
    <row r="903" spans="1:29" x14ac:dyDescent="0.5">
      <c r="A903" s="163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3"/>
      <c r="M903" s="164"/>
      <c r="N903" s="164"/>
      <c r="O903" s="164"/>
      <c r="P903" s="164"/>
      <c r="Q903" s="164"/>
      <c r="R903" s="164"/>
      <c r="S903" s="164"/>
      <c r="T903" s="197"/>
      <c r="U903" s="163"/>
      <c r="V903" s="163"/>
      <c r="W903" s="163"/>
      <c r="X903" s="163"/>
      <c r="Y903" s="163"/>
      <c r="Z903" s="163"/>
      <c r="AA903" s="163"/>
      <c r="AB903" s="163"/>
      <c r="AC903" s="163"/>
    </row>
    <row r="904" spans="1:29" x14ac:dyDescent="0.5">
      <c r="A904" s="163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3"/>
      <c r="M904" s="164"/>
      <c r="N904" s="164"/>
      <c r="O904" s="164"/>
      <c r="P904" s="164"/>
      <c r="Q904" s="164"/>
      <c r="R904" s="164"/>
      <c r="S904" s="164"/>
      <c r="T904" s="197"/>
      <c r="U904" s="163"/>
      <c r="V904" s="163"/>
      <c r="W904" s="163"/>
      <c r="X904" s="163"/>
      <c r="Y904" s="163"/>
      <c r="Z904" s="163"/>
      <c r="AA904" s="163"/>
      <c r="AB904" s="163"/>
      <c r="AC904" s="163"/>
    </row>
    <row r="905" spans="1:29" x14ac:dyDescent="0.5">
      <c r="A905" s="163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3"/>
      <c r="M905" s="164"/>
      <c r="N905" s="164"/>
      <c r="O905" s="164"/>
      <c r="P905" s="164"/>
      <c r="Q905" s="164"/>
      <c r="R905" s="164"/>
      <c r="S905" s="164"/>
      <c r="T905" s="197"/>
      <c r="U905" s="163"/>
      <c r="V905" s="163"/>
      <c r="W905" s="163"/>
      <c r="X905" s="163"/>
      <c r="Y905" s="163"/>
      <c r="Z905" s="163"/>
      <c r="AA905" s="163"/>
      <c r="AB905" s="163"/>
      <c r="AC905" s="163"/>
    </row>
    <row r="906" spans="1:29" x14ac:dyDescent="0.5">
      <c r="A906" s="163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3"/>
      <c r="M906" s="164"/>
      <c r="N906" s="164"/>
      <c r="O906" s="164"/>
      <c r="P906" s="164"/>
      <c r="Q906" s="164"/>
      <c r="R906" s="164"/>
      <c r="S906" s="164"/>
      <c r="T906" s="197"/>
      <c r="U906" s="163"/>
      <c r="V906" s="163"/>
      <c r="W906" s="163"/>
      <c r="X906" s="163"/>
      <c r="Y906" s="163"/>
      <c r="Z906" s="163"/>
      <c r="AA906" s="163"/>
      <c r="AB906" s="163"/>
      <c r="AC906" s="163"/>
    </row>
    <row r="907" spans="1:29" x14ac:dyDescent="0.5">
      <c r="A907" s="163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3"/>
      <c r="M907" s="164"/>
      <c r="N907" s="164"/>
      <c r="O907" s="164"/>
      <c r="P907" s="164"/>
      <c r="Q907" s="164"/>
      <c r="R907" s="164"/>
      <c r="S907" s="164"/>
      <c r="T907" s="197"/>
      <c r="U907" s="163"/>
      <c r="V907" s="163"/>
      <c r="W907" s="163"/>
      <c r="X907" s="163"/>
      <c r="Y907" s="163"/>
      <c r="Z907" s="163"/>
      <c r="AA907" s="163"/>
      <c r="AB907" s="163"/>
      <c r="AC907" s="163"/>
    </row>
    <row r="908" spans="1:29" x14ac:dyDescent="0.5">
      <c r="A908" s="163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3"/>
      <c r="M908" s="164"/>
      <c r="N908" s="164"/>
      <c r="O908" s="164"/>
      <c r="P908" s="164"/>
      <c r="Q908" s="164"/>
      <c r="R908" s="164"/>
      <c r="S908" s="164"/>
      <c r="T908" s="197"/>
      <c r="U908" s="163"/>
      <c r="V908" s="163"/>
      <c r="W908" s="163"/>
      <c r="X908" s="163"/>
      <c r="Y908" s="163"/>
      <c r="Z908" s="163"/>
      <c r="AA908" s="163"/>
      <c r="AB908" s="163"/>
      <c r="AC908" s="163"/>
    </row>
    <row r="909" spans="1:29" x14ac:dyDescent="0.5">
      <c r="A909" s="163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3"/>
      <c r="M909" s="164"/>
      <c r="N909" s="164"/>
      <c r="O909" s="164"/>
      <c r="P909" s="164"/>
      <c r="Q909" s="164"/>
      <c r="R909" s="164"/>
      <c r="S909" s="164"/>
      <c r="T909" s="197"/>
      <c r="U909" s="163"/>
      <c r="V909" s="163"/>
      <c r="W909" s="163"/>
      <c r="X909" s="163"/>
      <c r="Y909" s="163"/>
      <c r="Z909" s="163"/>
      <c r="AA909" s="163"/>
      <c r="AB909" s="163"/>
      <c r="AC909" s="163"/>
    </row>
    <row r="910" spans="1:29" x14ac:dyDescent="0.5">
      <c r="A910" s="163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3"/>
      <c r="M910" s="164"/>
      <c r="N910" s="164"/>
      <c r="O910" s="164"/>
      <c r="P910" s="164"/>
      <c r="Q910" s="164"/>
      <c r="R910" s="164"/>
      <c r="S910" s="164"/>
      <c r="T910" s="197"/>
      <c r="U910" s="163"/>
      <c r="V910" s="163"/>
      <c r="W910" s="163"/>
      <c r="X910" s="163"/>
      <c r="Y910" s="163"/>
      <c r="Z910" s="163"/>
      <c r="AA910" s="163"/>
      <c r="AB910" s="163"/>
      <c r="AC910" s="163"/>
    </row>
    <row r="911" spans="1:29" x14ac:dyDescent="0.5">
      <c r="A911" s="163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3"/>
      <c r="M911" s="164"/>
      <c r="N911" s="164"/>
      <c r="O911" s="164"/>
      <c r="P911" s="164"/>
      <c r="Q911" s="164"/>
      <c r="R911" s="164"/>
      <c r="S911" s="164"/>
      <c r="T911" s="197"/>
      <c r="U911" s="163"/>
      <c r="V911" s="163"/>
      <c r="W911" s="163"/>
      <c r="X911" s="163"/>
      <c r="Y911" s="163"/>
      <c r="Z911" s="163"/>
      <c r="AA911" s="163"/>
      <c r="AB911" s="163"/>
      <c r="AC911" s="163"/>
    </row>
    <row r="912" spans="1:29" x14ac:dyDescent="0.5">
      <c r="A912" s="163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3"/>
      <c r="M912" s="164"/>
      <c r="N912" s="164"/>
      <c r="O912" s="164"/>
      <c r="P912" s="164"/>
      <c r="Q912" s="164"/>
      <c r="R912" s="164"/>
      <c r="S912" s="164"/>
      <c r="T912" s="197"/>
      <c r="U912" s="163"/>
      <c r="V912" s="163"/>
      <c r="W912" s="163"/>
      <c r="X912" s="163"/>
      <c r="Y912" s="163"/>
      <c r="Z912" s="163"/>
      <c r="AA912" s="163"/>
      <c r="AB912" s="163"/>
      <c r="AC912" s="163"/>
    </row>
    <row r="913" spans="1:29" x14ac:dyDescent="0.5">
      <c r="A913" s="163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3"/>
      <c r="M913" s="164"/>
      <c r="N913" s="164"/>
      <c r="O913" s="164"/>
      <c r="P913" s="164"/>
      <c r="Q913" s="164"/>
      <c r="R913" s="164"/>
      <c r="S913" s="164"/>
      <c r="T913" s="197"/>
      <c r="U913" s="163"/>
      <c r="V913" s="163"/>
      <c r="W913" s="163"/>
      <c r="X913" s="163"/>
      <c r="Y913" s="163"/>
      <c r="Z913" s="163"/>
      <c r="AA913" s="163"/>
      <c r="AB913" s="163"/>
      <c r="AC913" s="163"/>
    </row>
    <row r="914" spans="1:29" x14ac:dyDescent="0.5">
      <c r="A914" s="163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3"/>
      <c r="M914" s="164"/>
      <c r="N914" s="164"/>
      <c r="O914" s="164"/>
      <c r="P914" s="164"/>
      <c r="Q914" s="164"/>
      <c r="R914" s="164"/>
      <c r="S914" s="164"/>
      <c r="T914" s="197"/>
      <c r="U914" s="163"/>
      <c r="V914" s="163"/>
      <c r="W914" s="163"/>
      <c r="X914" s="163"/>
      <c r="Y914" s="163"/>
      <c r="Z914" s="163"/>
      <c r="AA914" s="163"/>
      <c r="AB914" s="163"/>
      <c r="AC914" s="163"/>
    </row>
    <row r="915" spans="1:29" x14ac:dyDescent="0.5">
      <c r="A915" s="163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3"/>
      <c r="M915" s="164"/>
      <c r="N915" s="164"/>
      <c r="O915" s="164"/>
      <c r="P915" s="164"/>
      <c r="Q915" s="164"/>
      <c r="R915" s="164"/>
      <c r="S915" s="164"/>
      <c r="T915" s="197"/>
      <c r="U915" s="163"/>
      <c r="V915" s="163"/>
      <c r="W915" s="163"/>
      <c r="X915" s="163"/>
      <c r="Y915" s="163"/>
      <c r="Z915" s="163"/>
      <c r="AA915" s="163"/>
      <c r="AB915" s="163"/>
      <c r="AC915" s="163"/>
    </row>
    <row r="916" spans="1:29" x14ac:dyDescent="0.5">
      <c r="A916" s="163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3"/>
      <c r="M916" s="164"/>
      <c r="N916" s="164"/>
      <c r="O916" s="164"/>
      <c r="P916" s="164"/>
      <c r="Q916" s="164"/>
      <c r="R916" s="164"/>
      <c r="S916" s="164"/>
      <c r="T916" s="197"/>
      <c r="U916" s="163"/>
      <c r="V916" s="163"/>
      <c r="W916" s="163"/>
      <c r="X916" s="163"/>
      <c r="Y916" s="163"/>
      <c r="Z916" s="163"/>
      <c r="AA916" s="163"/>
      <c r="AB916" s="163"/>
      <c r="AC916" s="163"/>
    </row>
    <row r="917" spans="1:29" x14ac:dyDescent="0.5">
      <c r="A917" s="163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3"/>
      <c r="M917" s="164"/>
      <c r="N917" s="164"/>
      <c r="O917" s="164"/>
      <c r="P917" s="164"/>
      <c r="Q917" s="164"/>
      <c r="R917" s="164"/>
      <c r="S917" s="164"/>
      <c r="T917" s="197"/>
      <c r="U917" s="163"/>
      <c r="V917" s="163"/>
      <c r="W917" s="163"/>
      <c r="X917" s="163"/>
      <c r="Y917" s="163"/>
      <c r="Z917" s="163"/>
      <c r="AA917" s="163"/>
      <c r="AB917" s="163"/>
      <c r="AC917" s="163"/>
    </row>
    <row r="918" spans="1:29" x14ac:dyDescent="0.5">
      <c r="A918" s="163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3"/>
      <c r="M918" s="164"/>
      <c r="N918" s="164"/>
      <c r="O918" s="164"/>
      <c r="P918" s="164"/>
      <c r="Q918" s="164"/>
      <c r="R918" s="164"/>
      <c r="S918" s="164"/>
      <c r="T918" s="197"/>
      <c r="U918" s="163"/>
      <c r="V918" s="163"/>
      <c r="W918" s="163"/>
      <c r="X918" s="163"/>
      <c r="Y918" s="163"/>
      <c r="Z918" s="163"/>
      <c r="AA918" s="163"/>
      <c r="AB918" s="163"/>
      <c r="AC918" s="163"/>
    </row>
    <row r="919" spans="1:29" x14ac:dyDescent="0.5">
      <c r="A919" s="163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3"/>
      <c r="M919" s="164"/>
      <c r="N919" s="164"/>
      <c r="O919" s="164"/>
      <c r="P919" s="164"/>
      <c r="Q919" s="164"/>
      <c r="R919" s="164"/>
      <c r="S919" s="164"/>
      <c r="T919" s="197"/>
      <c r="U919" s="163"/>
      <c r="V919" s="163"/>
      <c r="W919" s="163"/>
      <c r="X919" s="163"/>
      <c r="Y919" s="163"/>
      <c r="Z919" s="163"/>
      <c r="AA919" s="163"/>
      <c r="AB919" s="163"/>
      <c r="AC919" s="163"/>
    </row>
    <row r="920" spans="1:29" x14ac:dyDescent="0.5">
      <c r="A920" s="163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3"/>
      <c r="M920" s="164"/>
      <c r="N920" s="164"/>
      <c r="O920" s="164"/>
      <c r="P920" s="164"/>
      <c r="Q920" s="164"/>
      <c r="R920" s="164"/>
      <c r="S920" s="164"/>
      <c r="T920" s="197"/>
      <c r="U920" s="163"/>
      <c r="V920" s="163"/>
      <c r="W920" s="163"/>
      <c r="X920" s="163"/>
      <c r="Y920" s="163"/>
      <c r="Z920" s="163"/>
      <c r="AA920" s="163"/>
      <c r="AB920" s="163"/>
      <c r="AC920" s="163"/>
    </row>
    <row r="921" spans="1:29" x14ac:dyDescent="0.5">
      <c r="A921" s="163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3"/>
      <c r="M921" s="164"/>
      <c r="N921" s="164"/>
      <c r="O921" s="164"/>
      <c r="P921" s="164"/>
      <c r="Q921" s="164"/>
      <c r="R921" s="164"/>
      <c r="S921" s="164"/>
      <c r="T921" s="197"/>
      <c r="U921" s="163"/>
      <c r="V921" s="163"/>
      <c r="W921" s="163"/>
      <c r="X921" s="163"/>
      <c r="Y921" s="163"/>
      <c r="Z921" s="163"/>
      <c r="AA921" s="163"/>
      <c r="AB921" s="163"/>
      <c r="AC921" s="163"/>
    </row>
    <row r="922" spans="1:29" x14ac:dyDescent="0.5">
      <c r="A922" s="163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3"/>
      <c r="M922" s="164"/>
      <c r="N922" s="164"/>
      <c r="O922" s="164"/>
      <c r="P922" s="164"/>
      <c r="Q922" s="164"/>
      <c r="R922" s="164"/>
      <c r="S922" s="164"/>
      <c r="T922" s="197"/>
      <c r="U922" s="163"/>
      <c r="V922" s="163"/>
      <c r="W922" s="163"/>
      <c r="X922" s="163"/>
      <c r="Y922" s="163"/>
      <c r="Z922" s="163"/>
      <c r="AA922" s="163"/>
      <c r="AB922" s="163"/>
      <c r="AC922" s="163"/>
    </row>
    <row r="923" spans="1:29" x14ac:dyDescent="0.5">
      <c r="A923" s="163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3"/>
      <c r="M923" s="164"/>
      <c r="N923" s="164"/>
      <c r="O923" s="164"/>
      <c r="P923" s="164"/>
      <c r="Q923" s="164"/>
      <c r="R923" s="164"/>
      <c r="S923" s="164"/>
      <c r="T923" s="197"/>
      <c r="U923" s="163"/>
      <c r="V923" s="163"/>
      <c r="W923" s="163"/>
      <c r="X923" s="163"/>
      <c r="Y923" s="163"/>
      <c r="Z923" s="163"/>
      <c r="AA923" s="163"/>
      <c r="AB923" s="163"/>
      <c r="AC923" s="163"/>
    </row>
    <row r="924" spans="1:29" x14ac:dyDescent="0.5">
      <c r="A924" s="163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3"/>
      <c r="M924" s="164"/>
      <c r="N924" s="164"/>
      <c r="O924" s="164"/>
      <c r="P924" s="164"/>
      <c r="Q924" s="164"/>
      <c r="R924" s="164"/>
      <c r="S924" s="164"/>
      <c r="T924" s="197"/>
      <c r="U924" s="163"/>
      <c r="V924" s="163"/>
      <c r="W924" s="163"/>
      <c r="X924" s="163"/>
      <c r="Y924" s="163"/>
      <c r="Z924" s="163"/>
      <c r="AA924" s="163"/>
      <c r="AB924" s="163"/>
      <c r="AC924" s="163"/>
    </row>
    <row r="925" spans="1:29" x14ac:dyDescent="0.5">
      <c r="A925" s="163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3"/>
      <c r="M925" s="164"/>
      <c r="N925" s="164"/>
      <c r="O925" s="164"/>
      <c r="P925" s="164"/>
      <c r="Q925" s="164"/>
      <c r="R925" s="164"/>
      <c r="S925" s="164"/>
      <c r="T925" s="197"/>
      <c r="U925" s="163"/>
      <c r="V925" s="163"/>
      <c r="W925" s="163"/>
      <c r="X925" s="163"/>
      <c r="Y925" s="163"/>
      <c r="Z925" s="163"/>
      <c r="AA925" s="163"/>
      <c r="AB925" s="163"/>
      <c r="AC925" s="163"/>
    </row>
    <row r="926" spans="1:29" x14ac:dyDescent="0.5">
      <c r="A926" s="163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3"/>
      <c r="M926" s="164"/>
      <c r="N926" s="164"/>
      <c r="O926" s="164"/>
      <c r="P926" s="164"/>
      <c r="Q926" s="164"/>
      <c r="R926" s="164"/>
      <c r="S926" s="164"/>
      <c r="T926" s="197"/>
      <c r="U926" s="163"/>
      <c r="V926" s="163"/>
      <c r="W926" s="163"/>
      <c r="X926" s="163"/>
      <c r="Y926" s="163"/>
      <c r="Z926" s="163"/>
      <c r="AA926" s="163"/>
      <c r="AB926" s="163"/>
      <c r="AC926" s="163"/>
    </row>
    <row r="927" spans="1:29" x14ac:dyDescent="0.5">
      <c r="A927" s="163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3"/>
      <c r="M927" s="164"/>
      <c r="N927" s="164"/>
      <c r="O927" s="164"/>
      <c r="P927" s="164"/>
      <c r="Q927" s="164"/>
      <c r="R927" s="164"/>
      <c r="S927" s="164"/>
      <c r="T927" s="197"/>
      <c r="U927" s="163"/>
      <c r="V927" s="163"/>
      <c r="W927" s="163"/>
      <c r="X927" s="163"/>
      <c r="Y927" s="163"/>
      <c r="Z927" s="163"/>
      <c r="AA927" s="163"/>
      <c r="AB927" s="163"/>
      <c r="AC927" s="163"/>
    </row>
    <row r="928" spans="1:29" x14ac:dyDescent="0.5">
      <c r="A928" s="163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3"/>
      <c r="M928" s="164"/>
      <c r="N928" s="164"/>
      <c r="O928" s="164"/>
      <c r="P928" s="164"/>
      <c r="Q928" s="164"/>
      <c r="R928" s="164"/>
      <c r="S928" s="164"/>
      <c r="T928" s="197"/>
      <c r="U928" s="163"/>
      <c r="V928" s="163"/>
      <c r="W928" s="163"/>
      <c r="X928" s="163"/>
      <c r="Y928" s="163"/>
      <c r="Z928" s="163"/>
      <c r="AA928" s="163"/>
      <c r="AB928" s="163"/>
      <c r="AC928" s="163"/>
    </row>
    <row r="929" spans="1:29" x14ac:dyDescent="0.5">
      <c r="A929" s="163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3"/>
      <c r="M929" s="164"/>
      <c r="N929" s="164"/>
      <c r="O929" s="164"/>
      <c r="P929" s="164"/>
      <c r="Q929" s="164"/>
      <c r="R929" s="164"/>
      <c r="S929" s="164"/>
      <c r="T929" s="197"/>
      <c r="U929" s="163"/>
      <c r="V929" s="163"/>
      <c r="W929" s="163"/>
      <c r="X929" s="163"/>
      <c r="Y929" s="163"/>
      <c r="Z929" s="163"/>
      <c r="AA929" s="163"/>
      <c r="AB929" s="163"/>
      <c r="AC929" s="163"/>
    </row>
    <row r="930" spans="1:29" x14ac:dyDescent="0.5">
      <c r="A930" s="163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3"/>
      <c r="M930" s="164"/>
      <c r="N930" s="164"/>
      <c r="O930" s="164"/>
      <c r="P930" s="164"/>
      <c r="Q930" s="164"/>
      <c r="R930" s="164"/>
      <c r="S930" s="164"/>
      <c r="T930" s="197"/>
      <c r="U930" s="163"/>
      <c r="V930" s="163"/>
      <c r="W930" s="163"/>
      <c r="X930" s="163"/>
      <c r="Y930" s="163"/>
      <c r="Z930" s="163"/>
      <c r="AA930" s="163"/>
      <c r="AB930" s="163"/>
      <c r="AC930" s="163"/>
    </row>
    <row r="931" spans="1:29" x14ac:dyDescent="0.5">
      <c r="A931" s="163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3"/>
      <c r="M931" s="164"/>
      <c r="N931" s="164"/>
      <c r="O931" s="164"/>
      <c r="P931" s="164"/>
      <c r="Q931" s="164"/>
      <c r="R931" s="164"/>
      <c r="S931" s="164"/>
      <c r="T931" s="197"/>
      <c r="U931" s="163"/>
      <c r="V931" s="163"/>
      <c r="W931" s="163"/>
      <c r="X931" s="163"/>
      <c r="Y931" s="163"/>
      <c r="Z931" s="163"/>
      <c r="AA931" s="163"/>
      <c r="AB931" s="163"/>
      <c r="AC931" s="163"/>
    </row>
    <row r="932" spans="1:29" x14ac:dyDescent="0.5">
      <c r="A932" s="163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3"/>
      <c r="M932" s="164"/>
      <c r="N932" s="164"/>
      <c r="O932" s="164"/>
      <c r="P932" s="164"/>
      <c r="Q932" s="164"/>
      <c r="R932" s="164"/>
      <c r="S932" s="164"/>
      <c r="T932" s="197"/>
      <c r="U932" s="163"/>
      <c r="V932" s="163"/>
      <c r="W932" s="163"/>
      <c r="X932" s="163"/>
      <c r="Y932" s="163"/>
      <c r="Z932" s="163"/>
      <c r="AA932" s="163"/>
      <c r="AB932" s="163"/>
      <c r="AC932" s="163"/>
    </row>
    <row r="933" spans="1:29" x14ac:dyDescent="0.5">
      <c r="A933" s="163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3"/>
      <c r="M933" s="164"/>
      <c r="N933" s="164"/>
      <c r="O933" s="164"/>
      <c r="P933" s="164"/>
      <c r="Q933" s="164"/>
      <c r="R933" s="164"/>
      <c r="S933" s="164"/>
      <c r="T933" s="197"/>
      <c r="U933" s="163"/>
      <c r="V933" s="163"/>
      <c r="W933" s="163"/>
      <c r="X933" s="163"/>
      <c r="Y933" s="163"/>
      <c r="Z933" s="163"/>
      <c r="AA933" s="163"/>
      <c r="AB933" s="163"/>
      <c r="AC933" s="163"/>
    </row>
    <row r="934" spans="1:29" x14ac:dyDescent="0.5">
      <c r="A934" s="163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3"/>
      <c r="M934" s="164"/>
      <c r="N934" s="164"/>
      <c r="O934" s="164"/>
      <c r="P934" s="164"/>
      <c r="Q934" s="164"/>
      <c r="R934" s="164"/>
      <c r="S934" s="164"/>
      <c r="T934" s="197"/>
      <c r="U934" s="163"/>
      <c r="V934" s="163"/>
      <c r="W934" s="163"/>
      <c r="X934" s="163"/>
      <c r="Y934" s="163"/>
      <c r="Z934" s="163"/>
      <c r="AA934" s="163"/>
      <c r="AB934" s="163"/>
      <c r="AC934" s="163"/>
    </row>
    <row r="935" spans="1:29" x14ac:dyDescent="0.5">
      <c r="A935" s="163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3"/>
      <c r="M935" s="164"/>
      <c r="N935" s="164"/>
      <c r="O935" s="164"/>
      <c r="P935" s="164"/>
      <c r="Q935" s="164"/>
      <c r="R935" s="164"/>
      <c r="S935" s="164"/>
      <c r="T935" s="197"/>
      <c r="U935" s="163"/>
      <c r="V935" s="163"/>
      <c r="W935" s="163"/>
      <c r="X935" s="163"/>
      <c r="Y935" s="163"/>
      <c r="Z935" s="163"/>
      <c r="AA935" s="163"/>
      <c r="AB935" s="163"/>
      <c r="AC935" s="163"/>
    </row>
    <row r="936" spans="1:29" x14ac:dyDescent="0.5">
      <c r="A936" s="163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3"/>
      <c r="M936" s="164"/>
      <c r="N936" s="164"/>
      <c r="O936" s="164"/>
      <c r="P936" s="164"/>
      <c r="Q936" s="164"/>
      <c r="R936" s="164"/>
      <c r="S936" s="164"/>
      <c r="T936" s="197"/>
      <c r="U936" s="163"/>
      <c r="V936" s="163"/>
      <c r="W936" s="163"/>
      <c r="X936" s="163"/>
      <c r="Y936" s="163"/>
      <c r="Z936" s="163"/>
      <c r="AA936" s="163"/>
      <c r="AB936" s="163"/>
      <c r="AC936" s="163"/>
    </row>
    <row r="937" spans="1:29" x14ac:dyDescent="0.5">
      <c r="A937" s="163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3"/>
      <c r="M937" s="164"/>
      <c r="N937" s="164"/>
      <c r="O937" s="164"/>
      <c r="P937" s="164"/>
      <c r="Q937" s="164"/>
      <c r="R937" s="164"/>
      <c r="S937" s="164"/>
      <c r="T937" s="197"/>
      <c r="U937" s="163"/>
      <c r="V937" s="163"/>
      <c r="W937" s="163"/>
      <c r="X937" s="163"/>
      <c r="Y937" s="163"/>
      <c r="Z937" s="163"/>
      <c r="AA937" s="163"/>
      <c r="AB937" s="163"/>
      <c r="AC937" s="163"/>
    </row>
    <row r="938" spans="1:29" x14ac:dyDescent="0.5">
      <c r="A938" s="163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3"/>
      <c r="M938" s="164"/>
      <c r="N938" s="164"/>
      <c r="O938" s="164"/>
      <c r="P938" s="164"/>
      <c r="Q938" s="164"/>
      <c r="R938" s="164"/>
      <c r="S938" s="164"/>
      <c r="T938" s="197"/>
      <c r="U938" s="163"/>
      <c r="V938" s="163"/>
      <c r="W938" s="163"/>
      <c r="X938" s="163"/>
      <c r="Y938" s="163"/>
      <c r="Z938" s="163"/>
      <c r="AA938" s="163"/>
      <c r="AB938" s="163"/>
      <c r="AC938" s="163"/>
    </row>
    <row r="939" spans="1:29" x14ac:dyDescent="0.5">
      <c r="A939" s="163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3"/>
      <c r="M939" s="164"/>
      <c r="N939" s="164"/>
      <c r="O939" s="164"/>
      <c r="P939" s="164"/>
      <c r="Q939" s="164"/>
      <c r="R939" s="164"/>
      <c r="S939" s="164"/>
      <c r="T939" s="197"/>
      <c r="U939" s="163"/>
      <c r="V939" s="163"/>
      <c r="W939" s="163"/>
      <c r="X939" s="163"/>
      <c r="Y939" s="163"/>
      <c r="Z939" s="163"/>
      <c r="AA939" s="163"/>
      <c r="AB939" s="163"/>
      <c r="AC939" s="163"/>
    </row>
    <row r="940" spans="1:29" x14ac:dyDescent="0.5">
      <c r="A940" s="163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3"/>
      <c r="M940" s="164"/>
      <c r="N940" s="164"/>
      <c r="O940" s="164"/>
      <c r="P940" s="164"/>
      <c r="Q940" s="164"/>
      <c r="R940" s="164"/>
      <c r="S940" s="164"/>
      <c r="T940" s="197"/>
      <c r="U940" s="163"/>
      <c r="V940" s="163"/>
      <c r="W940" s="163"/>
      <c r="X940" s="163"/>
      <c r="Y940" s="163"/>
      <c r="Z940" s="163"/>
      <c r="AA940" s="163"/>
      <c r="AB940" s="163"/>
      <c r="AC940" s="163"/>
    </row>
    <row r="941" spans="1:29" x14ac:dyDescent="0.5">
      <c r="A941" s="163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3"/>
      <c r="M941" s="164"/>
      <c r="N941" s="164"/>
      <c r="O941" s="164"/>
      <c r="P941" s="164"/>
      <c r="Q941" s="164"/>
      <c r="R941" s="164"/>
      <c r="S941" s="164"/>
      <c r="T941" s="197"/>
      <c r="U941" s="163"/>
      <c r="V941" s="163"/>
      <c r="W941" s="163"/>
      <c r="X941" s="163"/>
      <c r="Y941" s="163"/>
      <c r="Z941" s="163"/>
      <c r="AA941" s="163"/>
      <c r="AB941" s="163"/>
      <c r="AC941" s="163"/>
    </row>
    <row r="942" spans="1:29" x14ac:dyDescent="0.5">
      <c r="A942" s="163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3"/>
      <c r="M942" s="164"/>
      <c r="N942" s="164"/>
      <c r="O942" s="164"/>
      <c r="P942" s="164"/>
      <c r="Q942" s="164"/>
      <c r="R942" s="164"/>
      <c r="S942" s="164"/>
      <c r="T942" s="197"/>
      <c r="U942" s="163"/>
      <c r="V942" s="163"/>
      <c r="W942" s="163"/>
      <c r="X942" s="163"/>
      <c r="Y942" s="163"/>
      <c r="Z942" s="163"/>
      <c r="AA942" s="163"/>
      <c r="AB942" s="163"/>
      <c r="AC942" s="163"/>
    </row>
    <row r="943" spans="1:29" x14ac:dyDescent="0.5">
      <c r="A943" s="163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3"/>
      <c r="M943" s="164"/>
      <c r="N943" s="164"/>
      <c r="O943" s="164"/>
      <c r="P943" s="164"/>
      <c r="Q943" s="164"/>
      <c r="R943" s="164"/>
      <c r="S943" s="164"/>
      <c r="T943" s="197"/>
      <c r="U943" s="163"/>
      <c r="V943" s="163"/>
      <c r="W943" s="163"/>
      <c r="X943" s="163"/>
      <c r="Y943" s="163"/>
      <c r="Z943" s="163"/>
      <c r="AA943" s="163"/>
      <c r="AB943" s="163"/>
      <c r="AC943" s="163"/>
    </row>
    <row r="944" spans="1:29" x14ac:dyDescent="0.5">
      <c r="A944" s="163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3"/>
      <c r="M944" s="164"/>
      <c r="N944" s="164"/>
      <c r="O944" s="164"/>
      <c r="P944" s="164"/>
      <c r="Q944" s="164"/>
      <c r="R944" s="164"/>
      <c r="S944" s="164"/>
      <c r="T944" s="197"/>
      <c r="U944" s="163"/>
      <c r="V944" s="163"/>
      <c r="W944" s="163"/>
      <c r="X944" s="163"/>
      <c r="Y944" s="163"/>
      <c r="Z944" s="163"/>
      <c r="AA944" s="163"/>
      <c r="AB944" s="163"/>
      <c r="AC944" s="163"/>
    </row>
    <row r="945" spans="1:29" x14ac:dyDescent="0.5">
      <c r="A945" s="163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3"/>
      <c r="M945" s="164"/>
      <c r="N945" s="164"/>
      <c r="O945" s="164"/>
      <c r="P945" s="164"/>
      <c r="Q945" s="164"/>
      <c r="R945" s="164"/>
      <c r="S945" s="164"/>
      <c r="T945" s="197"/>
      <c r="U945" s="163"/>
      <c r="V945" s="163"/>
      <c r="W945" s="163"/>
      <c r="X945" s="163"/>
      <c r="Y945" s="163"/>
      <c r="Z945" s="163"/>
      <c r="AA945" s="163"/>
      <c r="AB945" s="163"/>
      <c r="AC945" s="163"/>
    </row>
    <row r="946" spans="1:29" x14ac:dyDescent="0.5">
      <c r="A946" s="163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3"/>
      <c r="M946" s="164"/>
      <c r="N946" s="164"/>
      <c r="O946" s="164"/>
      <c r="P946" s="164"/>
      <c r="Q946" s="164"/>
      <c r="R946" s="164"/>
      <c r="S946" s="164"/>
      <c r="T946" s="197"/>
      <c r="U946" s="163"/>
      <c r="V946" s="163"/>
      <c r="W946" s="163"/>
      <c r="X946" s="163"/>
      <c r="Y946" s="163"/>
      <c r="Z946" s="163"/>
      <c r="AA946" s="163"/>
      <c r="AB946" s="163"/>
      <c r="AC946" s="163"/>
    </row>
    <row r="947" spans="1:29" x14ac:dyDescent="0.5">
      <c r="A947" s="163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3"/>
      <c r="M947" s="164"/>
      <c r="N947" s="164"/>
      <c r="O947" s="164"/>
      <c r="P947" s="164"/>
      <c r="Q947" s="164"/>
      <c r="R947" s="164"/>
      <c r="S947" s="164"/>
      <c r="T947" s="197"/>
      <c r="U947" s="163"/>
      <c r="V947" s="163"/>
      <c r="W947" s="163"/>
      <c r="X947" s="163"/>
      <c r="Y947" s="163"/>
      <c r="Z947" s="163"/>
      <c r="AA947" s="163"/>
      <c r="AB947" s="163"/>
      <c r="AC947" s="163"/>
    </row>
    <row r="948" spans="1:29" x14ac:dyDescent="0.5">
      <c r="A948" s="163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3"/>
      <c r="M948" s="164"/>
      <c r="N948" s="164"/>
      <c r="O948" s="164"/>
      <c r="P948" s="164"/>
      <c r="Q948" s="164"/>
      <c r="R948" s="164"/>
      <c r="S948" s="164"/>
      <c r="T948" s="197"/>
      <c r="U948" s="163"/>
      <c r="V948" s="163"/>
      <c r="W948" s="163"/>
      <c r="X948" s="163"/>
      <c r="Y948" s="163"/>
      <c r="Z948" s="163"/>
      <c r="AA948" s="163"/>
      <c r="AB948" s="163"/>
      <c r="AC948" s="163"/>
    </row>
    <row r="949" spans="1:29" x14ac:dyDescent="0.5">
      <c r="A949" s="163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3"/>
      <c r="M949" s="164"/>
      <c r="N949" s="164"/>
      <c r="O949" s="164"/>
      <c r="P949" s="164"/>
      <c r="Q949" s="164"/>
      <c r="R949" s="164"/>
      <c r="S949" s="164"/>
      <c r="T949" s="197"/>
      <c r="U949" s="163"/>
      <c r="V949" s="163"/>
      <c r="W949" s="163"/>
      <c r="X949" s="163"/>
      <c r="Y949" s="163"/>
      <c r="Z949" s="163"/>
      <c r="AA949" s="163"/>
      <c r="AB949" s="163"/>
      <c r="AC949" s="163"/>
    </row>
    <row r="950" spans="1:29" x14ac:dyDescent="0.5">
      <c r="A950" s="163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3"/>
      <c r="M950" s="164"/>
      <c r="N950" s="164"/>
      <c r="O950" s="164"/>
      <c r="P950" s="164"/>
      <c r="Q950" s="164"/>
      <c r="R950" s="164"/>
      <c r="S950" s="164"/>
      <c r="T950" s="197"/>
      <c r="U950" s="163"/>
      <c r="V950" s="163"/>
      <c r="W950" s="163"/>
      <c r="X950" s="163"/>
      <c r="Y950" s="163"/>
      <c r="Z950" s="163"/>
      <c r="AA950" s="163"/>
      <c r="AB950" s="163"/>
      <c r="AC950" s="163"/>
    </row>
    <row r="951" spans="1:29" x14ac:dyDescent="0.5">
      <c r="A951" s="163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3"/>
      <c r="M951" s="164"/>
      <c r="N951" s="164"/>
      <c r="O951" s="164"/>
      <c r="P951" s="164"/>
      <c r="Q951" s="164"/>
      <c r="R951" s="164"/>
      <c r="S951" s="164"/>
      <c r="T951" s="197"/>
      <c r="U951" s="163"/>
      <c r="V951" s="163"/>
      <c r="W951" s="163"/>
      <c r="X951" s="163"/>
      <c r="Y951" s="163"/>
      <c r="Z951" s="163"/>
      <c r="AA951" s="163"/>
      <c r="AB951" s="163"/>
      <c r="AC951" s="163"/>
    </row>
    <row r="952" spans="1:29" x14ac:dyDescent="0.5">
      <c r="A952" s="163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3"/>
      <c r="M952" s="164"/>
      <c r="N952" s="164"/>
      <c r="O952" s="164"/>
      <c r="P952" s="164"/>
      <c r="Q952" s="164"/>
      <c r="R952" s="164"/>
      <c r="S952" s="164"/>
      <c r="T952" s="197"/>
      <c r="U952" s="163"/>
      <c r="V952" s="163"/>
      <c r="W952" s="163"/>
      <c r="X952" s="163"/>
      <c r="Y952" s="163"/>
      <c r="Z952" s="163"/>
      <c r="AA952" s="163"/>
      <c r="AB952" s="163"/>
      <c r="AC952" s="163"/>
    </row>
    <row r="953" spans="1:29" x14ac:dyDescent="0.5">
      <c r="A953" s="163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3"/>
      <c r="M953" s="164"/>
      <c r="N953" s="164"/>
      <c r="O953" s="164"/>
      <c r="P953" s="164"/>
      <c r="Q953" s="164"/>
      <c r="R953" s="164"/>
      <c r="S953" s="164"/>
      <c r="T953" s="197"/>
      <c r="U953" s="163"/>
      <c r="V953" s="163"/>
      <c r="W953" s="163"/>
      <c r="X953" s="163"/>
      <c r="Y953" s="163"/>
      <c r="Z953" s="163"/>
      <c r="AA953" s="163"/>
      <c r="AB953" s="163"/>
      <c r="AC953" s="163"/>
    </row>
    <row r="954" spans="1:29" x14ac:dyDescent="0.5">
      <c r="A954" s="163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3"/>
      <c r="M954" s="164"/>
      <c r="N954" s="164"/>
      <c r="O954" s="164"/>
      <c r="P954" s="164"/>
      <c r="Q954" s="164"/>
      <c r="R954" s="164"/>
      <c r="S954" s="164"/>
      <c r="T954" s="197"/>
      <c r="U954" s="163"/>
      <c r="V954" s="163"/>
      <c r="W954" s="163"/>
      <c r="X954" s="163"/>
      <c r="Y954" s="163"/>
      <c r="Z954" s="163"/>
      <c r="AA954" s="163"/>
      <c r="AB954" s="163"/>
      <c r="AC954" s="163"/>
    </row>
    <row r="955" spans="1:29" x14ac:dyDescent="0.5">
      <c r="A955" s="163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3"/>
      <c r="M955" s="164"/>
      <c r="N955" s="164"/>
      <c r="O955" s="164"/>
      <c r="P955" s="164"/>
      <c r="Q955" s="164"/>
      <c r="R955" s="164"/>
      <c r="S955" s="164"/>
      <c r="T955" s="197"/>
      <c r="U955" s="163"/>
      <c r="V955" s="163"/>
      <c r="W955" s="163"/>
      <c r="X955" s="163"/>
      <c r="Y955" s="163"/>
      <c r="Z955" s="163"/>
      <c r="AA955" s="163"/>
      <c r="AB955" s="163"/>
      <c r="AC955" s="163"/>
    </row>
    <row r="956" spans="1:29" x14ac:dyDescent="0.5">
      <c r="A956" s="163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3"/>
      <c r="M956" s="164"/>
      <c r="N956" s="164"/>
      <c r="O956" s="164"/>
      <c r="P956" s="164"/>
      <c r="Q956" s="164"/>
      <c r="R956" s="164"/>
      <c r="S956" s="164"/>
      <c r="T956" s="197"/>
      <c r="U956" s="163"/>
      <c r="V956" s="163"/>
      <c r="W956" s="163"/>
      <c r="X956" s="163"/>
      <c r="Y956" s="163"/>
      <c r="Z956" s="163"/>
      <c r="AA956" s="163"/>
      <c r="AB956" s="163"/>
      <c r="AC956" s="163"/>
    </row>
    <row r="957" spans="1:29" x14ac:dyDescent="0.5">
      <c r="A957" s="163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3"/>
      <c r="M957" s="164"/>
      <c r="N957" s="164"/>
      <c r="O957" s="164"/>
      <c r="P957" s="164"/>
      <c r="Q957" s="164"/>
      <c r="R957" s="164"/>
      <c r="S957" s="164"/>
      <c r="T957" s="197"/>
      <c r="U957" s="163"/>
      <c r="V957" s="163"/>
      <c r="W957" s="163"/>
      <c r="X957" s="163"/>
      <c r="Y957" s="163"/>
      <c r="Z957" s="163"/>
      <c r="AA957" s="163"/>
      <c r="AB957" s="163"/>
      <c r="AC957" s="163"/>
    </row>
    <row r="958" spans="1:29" x14ac:dyDescent="0.5">
      <c r="A958" s="163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3"/>
      <c r="M958" s="164"/>
      <c r="N958" s="164"/>
      <c r="O958" s="164"/>
      <c r="P958" s="164"/>
      <c r="Q958" s="164"/>
      <c r="R958" s="164"/>
      <c r="S958" s="164"/>
      <c r="T958" s="197"/>
      <c r="U958" s="163"/>
      <c r="V958" s="163"/>
      <c r="W958" s="163"/>
      <c r="X958" s="163"/>
      <c r="Y958" s="163"/>
      <c r="Z958" s="163"/>
      <c r="AA958" s="163"/>
      <c r="AB958" s="163"/>
      <c r="AC958" s="163"/>
    </row>
    <row r="959" spans="1:29" x14ac:dyDescent="0.5">
      <c r="A959" s="163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3"/>
      <c r="M959" s="164"/>
      <c r="N959" s="164"/>
      <c r="O959" s="164"/>
      <c r="P959" s="164"/>
      <c r="Q959" s="164"/>
      <c r="R959" s="164"/>
      <c r="S959" s="164"/>
      <c r="T959" s="197"/>
      <c r="U959" s="163"/>
      <c r="V959" s="163"/>
      <c r="W959" s="163"/>
      <c r="X959" s="163"/>
      <c r="Y959" s="163"/>
      <c r="Z959" s="163"/>
      <c r="AA959" s="163"/>
      <c r="AB959" s="163"/>
      <c r="AC959" s="163"/>
    </row>
    <row r="960" spans="1:29" x14ac:dyDescent="0.5">
      <c r="A960" s="163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3"/>
      <c r="M960" s="164"/>
      <c r="N960" s="164"/>
      <c r="O960" s="164"/>
      <c r="P960" s="164"/>
      <c r="Q960" s="164"/>
      <c r="R960" s="164"/>
      <c r="S960" s="164"/>
      <c r="T960" s="197"/>
      <c r="U960" s="163"/>
      <c r="V960" s="163"/>
      <c r="W960" s="163"/>
      <c r="X960" s="163"/>
      <c r="Y960" s="163"/>
      <c r="Z960" s="163"/>
      <c r="AA960" s="163"/>
      <c r="AB960" s="163"/>
      <c r="AC960" s="163"/>
    </row>
    <row r="961" spans="1:29" x14ac:dyDescent="0.5">
      <c r="A961" s="163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3"/>
      <c r="M961" s="164"/>
      <c r="N961" s="164"/>
      <c r="O961" s="164"/>
      <c r="P961" s="164"/>
      <c r="Q961" s="164"/>
      <c r="R961" s="164"/>
      <c r="S961" s="164"/>
      <c r="T961" s="197"/>
      <c r="U961" s="163"/>
      <c r="V961" s="163"/>
      <c r="W961" s="163"/>
      <c r="X961" s="163"/>
      <c r="Y961" s="163"/>
      <c r="Z961" s="163"/>
      <c r="AA961" s="163"/>
      <c r="AB961" s="163"/>
      <c r="AC961" s="163"/>
    </row>
    <row r="962" spans="1:29" x14ac:dyDescent="0.5">
      <c r="A962" s="163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3"/>
      <c r="M962" s="164"/>
      <c r="N962" s="164"/>
      <c r="O962" s="164"/>
      <c r="P962" s="164"/>
      <c r="Q962" s="164"/>
      <c r="R962" s="164"/>
      <c r="S962" s="164"/>
      <c r="T962" s="197"/>
      <c r="U962" s="163"/>
      <c r="V962" s="163"/>
      <c r="W962" s="163"/>
      <c r="X962" s="163"/>
      <c r="Y962" s="163"/>
      <c r="Z962" s="163"/>
      <c r="AA962" s="163"/>
      <c r="AB962" s="163"/>
      <c r="AC962" s="163"/>
    </row>
    <row r="963" spans="1:29" x14ac:dyDescent="0.5">
      <c r="A963" s="163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3"/>
      <c r="M963" s="164"/>
      <c r="N963" s="164"/>
      <c r="O963" s="164"/>
      <c r="P963" s="164"/>
      <c r="Q963" s="164"/>
      <c r="R963" s="164"/>
      <c r="S963" s="164"/>
      <c r="T963" s="197"/>
      <c r="U963" s="163"/>
      <c r="V963" s="163"/>
      <c r="W963" s="163"/>
      <c r="X963" s="163"/>
      <c r="Y963" s="163"/>
      <c r="Z963" s="163"/>
      <c r="AA963" s="163"/>
      <c r="AB963" s="163"/>
      <c r="AC963" s="163"/>
    </row>
    <row r="964" spans="1:29" x14ac:dyDescent="0.5">
      <c r="A964" s="163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3"/>
      <c r="M964" s="164"/>
      <c r="N964" s="164"/>
      <c r="O964" s="164"/>
      <c r="P964" s="164"/>
      <c r="Q964" s="164"/>
      <c r="R964" s="164"/>
      <c r="S964" s="164"/>
      <c r="T964" s="197"/>
      <c r="U964" s="163"/>
      <c r="V964" s="163"/>
      <c r="W964" s="163"/>
      <c r="X964" s="163"/>
      <c r="Y964" s="163"/>
      <c r="Z964" s="163"/>
      <c r="AA964" s="163"/>
      <c r="AB964" s="163"/>
      <c r="AC964" s="163"/>
    </row>
    <row r="965" spans="1:29" x14ac:dyDescent="0.5">
      <c r="A965" s="163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3"/>
      <c r="M965" s="164"/>
      <c r="N965" s="164"/>
      <c r="O965" s="164"/>
      <c r="P965" s="164"/>
      <c r="Q965" s="164"/>
      <c r="R965" s="164"/>
      <c r="S965" s="164"/>
      <c r="T965" s="197"/>
      <c r="U965" s="163"/>
      <c r="V965" s="163"/>
      <c r="W965" s="163"/>
      <c r="X965" s="163"/>
      <c r="Y965" s="163"/>
      <c r="Z965" s="163"/>
      <c r="AA965" s="163"/>
      <c r="AB965" s="163"/>
      <c r="AC965" s="163"/>
    </row>
    <row r="966" spans="1:29" x14ac:dyDescent="0.5">
      <c r="A966" s="163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3"/>
      <c r="M966" s="164"/>
      <c r="N966" s="164"/>
      <c r="O966" s="164"/>
      <c r="P966" s="164"/>
      <c r="Q966" s="164"/>
      <c r="R966" s="164"/>
      <c r="S966" s="164"/>
      <c r="T966" s="197"/>
      <c r="U966" s="163"/>
      <c r="V966" s="163"/>
      <c r="W966" s="163"/>
      <c r="X966" s="163"/>
      <c r="Y966" s="163"/>
      <c r="Z966" s="163"/>
      <c r="AA966" s="163"/>
      <c r="AB966" s="163"/>
      <c r="AC966" s="163"/>
    </row>
    <row r="967" spans="1:29" x14ac:dyDescent="0.5">
      <c r="A967" s="163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3"/>
      <c r="M967" s="164"/>
      <c r="N967" s="164"/>
      <c r="O967" s="164"/>
      <c r="P967" s="164"/>
      <c r="Q967" s="164"/>
      <c r="R967" s="164"/>
      <c r="S967" s="164"/>
      <c r="T967" s="197"/>
      <c r="U967" s="163"/>
      <c r="V967" s="163"/>
      <c r="W967" s="163"/>
      <c r="X967" s="163"/>
      <c r="Y967" s="163"/>
      <c r="Z967" s="163"/>
      <c r="AA967" s="163"/>
      <c r="AB967" s="163"/>
      <c r="AC967" s="163"/>
    </row>
    <row r="968" spans="1:29" x14ac:dyDescent="0.5">
      <c r="A968" s="163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3"/>
      <c r="M968" s="164"/>
      <c r="N968" s="164"/>
      <c r="O968" s="164"/>
      <c r="P968" s="164"/>
      <c r="Q968" s="164"/>
      <c r="R968" s="164"/>
      <c r="S968" s="164"/>
      <c r="T968" s="197"/>
      <c r="U968" s="163"/>
      <c r="V968" s="163"/>
      <c r="W968" s="163"/>
      <c r="X968" s="163"/>
      <c r="Y968" s="163"/>
      <c r="Z968" s="163"/>
      <c r="AA968" s="163"/>
      <c r="AB968" s="163"/>
      <c r="AC968" s="163"/>
    </row>
    <row r="969" spans="1:29" x14ac:dyDescent="0.5">
      <c r="A969" s="163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3"/>
      <c r="M969" s="164"/>
      <c r="N969" s="164"/>
      <c r="O969" s="164"/>
      <c r="P969" s="164"/>
      <c r="Q969" s="164"/>
      <c r="R969" s="164"/>
      <c r="S969" s="164"/>
      <c r="T969" s="197"/>
      <c r="U969" s="163"/>
      <c r="V969" s="163"/>
      <c r="W969" s="163"/>
      <c r="X969" s="163"/>
      <c r="Y969" s="163"/>
      <c r="Z969" s="163"/>
      <c r="AA969" s="163"/>
      <c r="AB969" s="163"/>
      <c r="AC969" s="163"/>
    </row>
    <row r="970" spans="1:29" x14ac:dyDescent="0.5">
      <c r="A970" s="163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3"/>
      <c r="M970" s="164"/>
      <c r="N970" s="164"/>
      <c r="O970" s="164"/>
      <c r="P970" s="164"/>
      <c r="Q970" s="164"/>
      <c r="R970" s="164"/>
      <c r="S970" s="164"/>
      <c r="T970" s="197"/>
      <c r="U970" s="163"/>
      <c r="V970" s="163"/>
      <c r="W970" s="163"/>
      <c r="X970" s="163"/>
      <c r="Y970" s="163"/>
      <c r="Z970" s="163"/>
      <c r="AA970" s="163"/>
      <c r="AB970" s="163"/>
      <c r="AC970" s="163"/>
    </row>
    <row r="971" spans="1:29" x14ac:dyDescent="0.5">
      <c r="A971" s="163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3"/>
      <c r="M971" s="164"/>
      <c r="N971" s="164"/>
      <c r="O971" s="164"/>
      <c r="P971" s="164"/>
      <c r="Q971" s="164"/>
      <c r="R971" s="164"/>
      <c r="S971" s="164"/>
      <c r="T971" s="197"/>
      <c r="U971" s="163"/>
      <c r="V971" s="163"/>
      <c r="W971" s="163"/>
      <c r="X971" s="163"/>
      <c r="Y971" s="163"/>
      <c r="Z971" s="163"/>
      <c r="AA971" s="163"/>
      <c r="AB971" s="163"/>
      <c r="AC971" s="163"/>
    </row>
    <row r="972" spans="1:29" x14ac:dyDescent="0.5">
      <c r="A972" s="163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3"/>
      <c r="M972" s="164"/>
      <c r="N972" s="164"/>
      <c r="O972" s="164"/>
      <c r="P972" s="164"/>
      <c r="Q972" s="164"/>
      <c r="R972" s="164"/>
      <c r="S972" s="164"/>
      <c r="T972" s="197"/>
      <c r="U972" s="163"/>
      <c r="V972" s="163"/>
      <c r="W972" s="163"/>
      <c r="X972" s="163"/>
      <c r="Y972" s="163"/>
      <c r="Z972" s="163"/>
      <c r="AA972" s="163"/>
      <c r="AB972" s="163"/>
      <c r="AC972" s="163"/>
    </row>
    <row r="973" spans="1:29" x14ac:dyDescent="0.5">
      <c r="A973" s="163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3"/>
      <c r="M973" s="164"/>
      <c r="N973" s="164"/>
      <c r="O973" s="164"/>
      <c r="P973" s="164"/>
      <c r="Q973" s="164"/>
      <c r="R973" s="164"/>
      <c r="S973" s="164"/>
      <c r="T973" s="197"/>
      <c r="U973" s="163"/>
      <c r="V973" s="163"/>
      <c r="W973" s="163"/>
      <c r="X973" s="163"/>
      <c r="Y973" s="163"/>
      <c r="Z973" s="163"/>
      <c r="AA973" s="163"/>
      <c r="AB973" s="163"/>
      <c r="AC973" s="163"/>
    </row>
    <row r="974" spans="1:29" x14ac:dyDescent="0.5">
      <c r="A974" s="163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3"/>
      <c r="M974" s="164"/>
      <c r="N974" s="164"/>
      <c r="O974" s="164"/>
      <c r="P974" s="164"/>
      <c r="Q974" s="164"/>
      <c r="R974" s="164"/>
      <c r="S974" s="164"/>
      <c r="T974" s="197"/>
      <c r="U974" s="163"/>
      <c r="V974" s="163"/>
      <c r="W974" s="163"/>
      <c r="X974" s="163"/>
      <c r="Y974" s="163"/>
      <c r="Z974" s="163"/>
      <c r="AA974" s="163"/>
      <c r="AB974" s="163"/>
      <c r="AC974" s="163"/>
    </row>
    <row r="975" spans="1:29" x14ac:dyDescent="0.5">
      <c r="A975" s="163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3"/>
      <c r="M975" s="164"/>
      <c r="N975" s="164"/>
      <c r="O975" s="164"/>
      <c r="P975" s="164"/>
      <c r="Q975" s="164"/>
      <c r="R975" s="164"/>
      <c r="S975" s="164"/>
      <c r="T975" s="197"/>
      <c r="U975" s="163"/>
      <c r="V975" s="163"/>
      <c r="W975" s="163"/>
      <c r="X975" s="163"/>
      <c r="Y975" s="163"/>
      <c r="Z975" s="163"/>
      <c r="AA975" s="163"/>
      <c r="AB975" s="163"/>
      <c r="AC975" s="163"/>
    </row>
    <row r="976" spans="1:29" x14ac:dyDescent="0.5">
      <c r="A976" s="163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3"/>
      <c r="M976" s="164"/>
      <c r="N976" s="164"/>
      <c r="O976" s="164"/>
      <c r="P976" s="164"/>
      <c r="Q976" s="164"/>
      <c r="R976" s="164"/>
      <c r="S976" s="164"/>
      <c r="T976" s="197"/>
      <c r="U976" s="163"/>
      <c r="V976" s="163"/>
      <c r="W976" s="163"/>
      <c r="X976" s="163"/>
      <c r="Y976" s="163"/>
      <c r="Z976" s="163"/>
      <c r="AA976" s="163"/>
      <c r="AB976" s="163"/>
      <c r="AC976" s="163"/>
    </row>
    <row r="977" spans="1:29" x14ac:dyDescent="0.5">
      <c r="A977" s="163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3"/>
      <c r="M977" s="164"/>
      <c r="N977" s="164"/>
      <c r="O977" s="164"/>
      <c r="P977" s="164"/>
      <c r="Q977" s="164"/>
      <c r="R977" s="164"/>
      <c r="S977" s="164"/>
      <c r="T977" s="197"/>
      <c r="U977" s="163"/>
      <c r="V977" s="163"/>
      <c r="W977" s="163"/>
      <c r="X977" s="163"/>
      <c r="Y977" s="163"/>
      <c r="Z977" s="163"/>
      <c r="AA977" s="163"/>
      <c r="AB977" s="163"/>
      <c r="AC977" s="163"/>
    </row>
    <row r="978" spans="1:29" x14ac:dyDescent="0.5">
      <c r="A978" s="163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3"/>
      <c r="M978" s="164"/>
      <c r="N978" s="164"/>
      <c r="O978" s="164"/>
      <c r="P978" s="164"/>
      <c r="Q978" s="164"/>
      <c r="R978" s="164"/>
      <c r="S978" s="164"/>
      <c r="T978" s="197"/>
      <c r="U978" s="163"/>
      <c r="V978" s="163"/>
      <c r="W978" s="163"/>
      <c r="X978" s="163"/>
      <c r="Y978" s="163"/>
      <c r="Z978" s="163"/>
      <c r="AA978" s="163"/>
      <c r="AB978" s="163"/>
      <c r="AC978" s="163"/>
    </row>
    <row r="979" spans="1:29" x14ac:dyDescent="0.5">
      <c r="A979" s="163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3"/>
      <c r="M979" s="164"/>
      <c r="N979" s="164"/>
      <c r="O979" s="164"/>
      <c r="P979" s="164"/>
      <c r="Q979" s="164"/>
      <c r="R979" s="164"/>
      <c r="S979" s="164"/>
      <c r="T979" s="197"/>
      <c r="U979" s="163"/>
      <c r="V979" s="163"/>
      <c r="W979" s="163"/>
      <c r="X979" s="163"/>
      <c r="Y979" s="163"/>
      <c r="Z979" s="163"/>
      <c r="AA979" s="163"/>
      <c r="AB979" s="163"/>
      <c r="AC979" s="163"/>
    </row>
    <row r="980" spans="1:29" x14ac:dyDescent="0.5">
      <c r="A980" s="163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3"/>
      <c r="M980" s="164"/>
      <c r="N980" s="164"/>
      <c r="O980" s="164"/>
      <c r="P980" s="164"/>
      <c r="Q980" s="164"/>
      <c r="R980" s="164"/>
      <c r="S980" s="164"/>
      <c r="T980" s="197"/>
      <c r="U980" s="163"/>
      <c r="V980" s="163"/>
      <c r="W980" s="163"/>
      <c r="X980" s="163"/>
      <c r="Y980" s="163"/>
      <c r="Z980" s="163"/>
      <c r="AA980" s="163"/>
      <c r="AB980" s="163"/>
      <c r="AC980" s="163"/>
    </row>
    <row r="981" spans="1:29" x14ac:dyDescent="0.5">
      <c r="A981" s="163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3"/>
      <c r="M981" s="164"/>
      <c r="N981" s="164"/>
      <c r="O981" s="164"/>
      <c r="P981" s="164"/>
      <c r="Q981" s="164"/>
      <c r="R981" s="164"/>
      <c r="S981" s="164"/>
      <c r="T981" s="197"/>
      <c r="U981" s="163"/>
      <c r="V981" s="163"/>
      <c r="W981" s="163"/>
      <c r="X981" s="163"/>
      <c r="Y981" s="163"/>
      <c r="Z981" s="163"/>
      <c r="AA981" s="163"/>
      <c r="AB981" s="163"/>
      <c r="AC981" s="163"/>
    </row>
    <row r="982" spans="1:29" x14ac:dyDescent="0.5">
      <c r="A982" s="163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3"/>
      <c r="M982" s="164"/>
      <c r="N982" s="164"/>
      <c r="O982" s="164"/>
      <c r="P982" s="164"/>
      <c r="Q982" s="164"/>
      <c r="R982" s="164"/>
      <c r="S982" s="164"/>
      <c r="T982" s="197"/>
      <c r="U982" s="163"/>
      <c r="V982" s="163"/>
      <c r="W982" s="163"/>
      <c r="X982" s="163"/>
      <c r="Y982" s="163"/>
      <c r="Z982" s="163"/>
      <c r="AA982" s="163"/>
      <c r="AB982" s="163"/>
      <c r="AC982" s="163"/>
    </row>
    <row r="983" spans="1:29" x14ac:dyDescent="0.5">
      <c r="A983" s="163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3"/>
      <c r="M983" s="164"/>
      <c r="N983" s="164"/>
      <c r="O983" s="164"/>
      <c r="P983" s="164"/>
      <c r="Q983" s="164"/>
      <c r="R983" s="164"/>
      <c r="S983" s="164"/>
      <c r="T983" s="197"/>
      <c r="U983" s="163"/>
      <c r="V983" s="163"/>
      <c r="W983" s="163"/>
      <c r="X983" s="163"/>
      <c r="Y983" s="163"/>
      <c r="Z983" s="163"/>
      <c r="AA983" s="163"/>
      <c r="AB983" s="163"/>
      <c r="AC983" s="163"/>
    </row>
    <row r="984" spans="1:29" x14ac:dyDescent="0.5">
      <c r="A984" s="163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3"/>
      <c r="M984" s="164"/>
      <c r="N984" s="164"/>
      <c r="O984" s="164"/>
      <c r="P984" s="164"/>
      <c r="Q984" s="164"/>
      <c r="R984" s="164"/>
      <c r="S984" s="164"/>
      <c r="T984" s="197"/>
      <c r="U984" s="163"/>
      <c r="V984" s="163"/>
      <c r="W984" s="163"/>
      <c r="X984" s="163"/>
      <c r="Y984" s="163"/>
      <c r="Z984" s="163"/>
      <c r="AA984" s="163"/>
      <c r="AB984" s="163"/>
      <c r="AC984" s="163"/>
    </row>
    <row r="985" spans="1:29" x14ac:dyDescent="0.5">
      <c r="A985" s="163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3"/>
      <c r="M985" s="164"/>
      <c r="N985" s="164"/>
      <c r="O985" s="164"/>
      <c r="P985" s="164"/>
      <c r="Q985" s="164"/>
      <c r="R985" s="164"/>
      <c r="S985" s="164"/>
      <c r="T985" s="197"/>
      <c r="U985" s="163"/>
      <c r="V985" s="163"/>
      <c r="W985" s="163"/>
      <c r="X985" s="163"/>
      <c r="Y985" s="163"/>
      <c r="Z985" s="163"/>
      <c r="AA985" s="163"/>
      <c r="AB985" s="163"/>
      <c r="AC985" s="163"/>
    </row>
    <row r="986" spans="1:29" x14ac:dyDescent="0.5">
      <c r="A986" s="163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3"/>
      <c r="M986" s="164"/>
      <c r="N986" s="164"/>
      <c r="O986" s="164"/>
      <c r="P986" s="164"/>
      <c r="Q986" s="164"/>
      <c r="R986" s="164"/>
      <c r="S986" s="164"/>
      <c r="T986" s="197"/>
      <c r="U986" s="163"/>
      <c r="V986" s="163"/>
      <c r="W986" s="163"/>
      <c r="X986" s="163"/>
      <c r="Y986" s="163"/>
      <c r="Z986" s="163"/>
      <c r="AA986" s="163"/>
      <c r="AB986" s="163"/>
      <c r="AC986" s="163"/>
    </row>
    <row r="987" spans="1:29" x14ac:dyDescent="0.5">
      <c r="A987" s="163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3"/>
      <c r="M987" s="164"/>
      <c r="N987" s="164"/>
      <c r="O987" s="164"/>
      <c r="P987" s="164"/>
      <c r="Q987" s="164"/>
      <c r="R987" s="164"/>
      <c r="S987" s="164"/>
      <c r="T987" s="197"/>
      <c r="U987" s="163"/>
      <c r="V987" s="163"/>
      <c r="W987" s="163"/>
      <c r="X987" s="163"/>
      <c r="Y987" s="163"/>
      <c r="Z987" s="163"/>
      <c r="AA987" s="163"/>
      <c r="AB987" s="163"/>
      <c r="AC987" s="163"/>
    </row>
    <row r="988" spans="1:29" x14ac:dyDescent="0.5">
      <c r="A988" s="163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3"/>
      <c r="M988" s="164"/>
      <c r="N988" s="164"/>
      <c r="O988" s="164"/>
      <c r="P988" s="164"/>
      <c r="Q988" s="164"/>
      <c r="R988" s="164"/>
      <c r="S988" s="164"/>
      <c r="T988" s="197"/>
      <c r="U988" s="163"/>
      <c r="V988" s="163"/>
      <c r="W988" s="163"/>
      <c r="X988" s="163"/>
      <c r="Y988" s="163"/>
      <c r="Z988" s="163"/>
      <c r="AA988" s="163"/>
      <c r="AB988" s="163"/>
      <c r="AC988" s="163"/>
    </row>
    <row r="989" spans="1:29" x14ac:dyDescent="0.5">
      <c r="A989" s="163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3"/>
      <c r="M989" s="164"/>
      <c r="N989" s="164"/>
      <c r="O989" s="164"/>
      <c r="P989" s="164"/>
      <c r="Q989" s="164"/>
      <c r="R989" s="164"/>
      <c r="S989" s="164"/>
      <c r="T989" s="197"/>
      <c r="U989" s="163"/>
      <c r="V989" s="163"/>
      <c r="W989" s="163"/>
      <c r="X989" s="163"/>
      <c r="Y989" s="163"/>
      <c r="Z989" s="163"/>
      <c r="AA989" s="163"/>
      <c r="AB989" s="163"/>
      <c r="AC989" s="163"/>
    </row>
    <row r="990" spans="1:29" x14ac:dyDescent="0.5">
      <c r="A990" s="163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3"/>
      <c r="M990" s="164"/>
      <c r="N990" s="164"/>
      <c r="O990" s="164"/>
      <c r="P990" s="164"/>
      <c r="Q990" s="164"/>
      <c r="R990" s="164"/>
      <c r="S990" s="164"/>
      <c r="T990" s="197"/>
      <c r="U990" s="163"/>
      <c r="V990" s="163"/>
      <c r="W990" s="163"/>
      <c r="X990" s="163"/>
      <c r="Y990" s="163"/>
      <c r="Z990" s="163"/>
      <c r="AA990" s="163"/>
      <c r="AB990" s="163"/>
      <c r="AC990" s="163"/>
    </row>
    <row r="991" spans="1:29" x14ac:dyDescent="0.5">
      <c r="A991" s="163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3"/>
      <c r="M991" s="164"/>
      <c r="N991" s="164"/>
      <c r="O991" s="164"/>
      <c r="P991" s="164"/>
      <c r="Q991" s="164"/>
      <c r="R991" s="164"/>
      <c r="S991" s="164"/>
      <c r="T991" s="197"/>
      <c r="U991" s="163"/>
      <c r="V991" s="163"/>
      <c r="W991" s="163"/>
      <c r="X991" s="163"/>
      <c r="Y991" s="163"/>
      <c r="Z991" s="163"/>
      <c r="AA991" s="163"/>
      <c r="AB991" s="163"/>
      <c r="AC991" s="163"/>
    </row>
    <row r="992" spans="1:29" x14ac:dyDescent="0.5">
      <c r="A992" s="163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3"/>
      <c r="M992" s="164"/>
      <c r="N992" s="164"/>
      <c r="O992" s="164"/>
      <c r="P992" s="164"/>
      <c r="Q992" s="164"/>
      <c r="R992" s="164"/>
      <c r="S992" s="164"/>
      <c r="T992" s="197"/>
      <c r="U992" s="163"/>
      <c r="V992" s="163"/>
      <c r="W992" s="163"/>
      <c r="X992" s="163"/>
      <c r="Y992" s="163"/>
      <c r="Z992" s="163"/>
      <c r="AA992" s="163"/>
      <c r="AB992" s="163"/>
      <c r="AC992" s="163"/>
    </row>
    <row r="993" spans="1:29" x14ac:dyDescent="0.5">
      <c r="A993" s="163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3"/>
      <c r="M993" s="164"/>
      <c r="N993" s="164"/>
      <c r="O993" s="164"/>
      <c r="P993" s="164"/>
      <c r="Q993" s="164"/>
      <c r="R993" s="164"/>
      <c r="S993" s="164"/>
      <c r="T993" s="197"/>
      <c r="U993" s="163"/>
      <c r="V993" s="163"/>
      <c r="W993" s="163"/>
      <c r="X993" s="163"/>
      <c r="Y993" s="163"/>
      <c r="Z993" s="163"/>
      <c r="AA993" s="163"/>
      <c r="AB993" s="163"/>
      <c r="AC993" s="163"/>
    </row>
    <row r="994" spans="1:29" x14ac:dyDescent="0.5">
      <c r="A994" s="163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3"/>
      <c r="M994" s="164"/>
      <c r="N994" s="164"/>
      <c r="O994" s="164"/>
      <c r="P994" s="164"/>
      <c r="Q994" s="164"/>
      <c r="R994" s="164"/>
      <c r="S994" s="164"/>
      <c r="T994" s="197"/>
      <c r="U994" s="163"/>
      <c r="V994" s="163"/>
      <c r="W994" s="163"/>
      <c r="X994" s="163"/>
      <c r="Y994" s="163"/>
      <c r="Z994" s="163"/>
      <c r="AA994" s="163"/>
      <c r="AB994" s="163"/>
      <c r="AC994" s="163"/>
    </row>
    <row r="995" spans="1:29" x14ac:dyDescent="0.5">
      <c r="A995" s="163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3"/>
      <c r="M995" s="164"/>
      <c r="N995" s="164"/>
      <c r="O995" s="164"/>
      <c r="P995" s="164"/>
      <c r="Q995" s="164"/>
      <c r="R995" s="164"/>
      <c r="S995" s="164"/>
      <c r="T995" s="197"/>
      <c r="U995" s="163"/>
      <c r="V995" s="163"/>
      <c r="W995" s="163"/>
      <c r="X995" s="163"/>
      <c r="Y995" s="163"/>
      <c r="Z995" s="163"/>
      <c r="AA995" s="163"/>
      <c r="AB995" s="163"/>
      <c r="AC995" s="163"/>
    </row>
    <row r="996" spans="1:29" x14ac:dyDescent="0.5">
      <c r="A996" s="163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3"/>
      <c r="M996" s="164"/>
      <c r="N996" s="164"/>
      <c r="O996" s="164"/>
      <c r="P996" s="164"/>
      <c r="Q996" s="164"/>
      <c r="R996" s="164"/>
      <c r="S996" s="164"/>
      <c r="T996" s="197"/>
      <c r="U996" s="163"/>
      <c r="V996" s="163"/>
      <c r="W996" s="163"/>
      <c r="X996" s="163"/>
      <c r="Y996" s="163"/>
      <c r="Z996" s="163"/>
      <c r="AA996" s="163"/>
      <c r="AB996" s="163"/>
      <c r="AC996" s="163"/>
    </row>
    <row r="997" spans="1:29" x14ac:dyDescent="0.5">
      <c r="A997" s="163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3"/>
      <c r="M997" s="164"/>
      <c r="N997" s="164"/>
      <c r="O997" s="164"/>
      <c r="P997" s="164"/>
      <c r="Q997" s="164"/>
      <c r="R997" s="164"/>
      <c r="S997" s="164"/>
      <c r="T997" s="197"/>
      <c r="U997" s="163"/>
      <c r="V997" s="163"/>
      <c r="W997" s="163"/>
      <c r="X997" s="163"/>
      <c r="Y997" s="163"/>
      <c r="Z997" s="163"/>
      <c r="AA997" s="163"/>
      <c r="AB997" s="163"/>
      <c r="AC997" s="163"/>
    </row>
    <row r="998" spans="1:29" x14ac:dyDescent="0.5">
      <c r="A998" s="163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3"/>
      <c r="M998" s="164"/>
      <c r="N998" s="164"/>
      <c r="O998" s="164"/>
      <c r="P998" s="164"/>
      <c r="Q998" s="164"/>
      <c r="R998" s="164"/>
      <c r="S998" s="164"/>
      <c r="T998" s="197"/>
      <c r="U998" s="163"/>
      <c r="V998" s="163"/>
      <c r="W998" s="163"/>
      <c r="X998" s="163"/>
      <c r="Y998" s="163"/>
      <c r="Z998" s="163"/>
      <c r="AA998" s="163"/>
      <c r="AB998" s="163"/>
      <c r="AC998" s="163"/>
    </row>
    <row r="999" spans="1:29" x14ac:dyDescent="0.5">
      <c r="A999" s="163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3"/>
      <c r="M999" s="164"/>
      <c r="N999" s="164"/>
      <c r="O999" s="164"/>
      <c r="P999" s="164"/>
      <c r="Q999" s="164"/>
      <c r="R999" s="164"/>
      <c r="S999" s="164"/>
      <c r="T999" s="197"/>
      <c r="U999" s="163"/>
      <c r="V999" s="163"/>
      <c r="W999" s="163"/>
      <c r="X999" s="163"/>
      <c r="Y999" s="163"/>
      <c r="Z999" s="163"/>
      <c r="AA999" s="163"/>
      <c r="AB999" s="163"/>
      <c r="AC999" s="163"/>
    </row>
    <row r="1000" spans="1:29" x14ac:dyDescent="0.5">
      <c r="A1000" s="163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3"/>
      <c r="M1000" s="164"/>
      <c r="N1000" s="164"/>
      <c r="O1000" s="164"/>
      <c r="P1000" s="164"/>
      <c r="Q1000" s="164"/>
      <c r="R1000" s="164"/>
      <c r="S1000" s="164"/>
      <c r="T1000" s="197"/>
      <c r="U1000" s="163"/>
      <c r="V1000" s="163"/>
      <c r="W1000" s="163"/>
      <c r="X1000" s="163"/>
      <c r="Y1000" s="163"/>
      <c r="Z1000" s="163"/>
      <c r="AA1000" s="163"/>
      <c r="AB1000" s="163"/>
      <c r="AC1000" s="163"/>
    </row>
    <row r="1001" spans="1:29" x14ac:dyDescent="0.5">
      <c r="A1001" s="163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3"/>
      <c r="M1001" s="164"/>
      <c r="N1001" s="164"/>
      <c r="O1001" s="164"/>
      <c r="P1001" s="164"/>
      <c r="Q1001" s="164"/>
      <c r="R1001" s="164"/>
      <c r="S1001" s="164"/>
      <c r="T1001" s="197"/>
      <c r="U1001" s="163"/>
      <c r="V1001" s="163"/>
      <c r="W1001" s="163"/>
      <c r="X1001" s="163"/>
      <c r="Y1001" s="163"/>
      <c r="Z1001" s="163"/>
      <c r="AA1001" s="163"/>
      <c r="AB1001" s="163"/>
      <c r="AC1001" s="163"/>
    </row>
    <row r="1002" spans="1:29" x14ac:dyDescent="0.5">
      <c r="A1002" s="163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164"/>
      <c r="L1002" s="163"/>
      <c r="M1002" s="164"/>
      <c r="N1002" s="164"/>
      <c r="O1002" s="164"/>
      <c r="P1002" s="164"/>
      <c r="Q1002" s="164"/>
      <c r="R1002" s="164"/>
      <c r="S1002" s="164"/>
      <c r="T1002" s="197"/>
      <c r="U1002" s="163"/>
      <c r="V1002" s="163"/>
      <c r="W1002" s="163"/>
      <c r="X1002" s="163"/>
      <c r="Y1002" s="163"/>
      <c r="Z1002" s="163"/>
      <c r="AA1002" s="163"/>
      <c r="AB1002" s="163"/>
      <c r="AC1002" s="163"/>
    </row>
    <row r="1003" spans="1:29" x14ac:dyDescent="0.5">
      <c r="A1003" s="163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3"/>
      <c r="M1003" s="164"/>
      <c r="N1003" s="164"/>
      <c r="O1003" s="164"/>
      <c r="P1003" s="164"/>
      <c r="Q1003" s="164"/>
      <c r="R1003" s="164"/>
      <c r="S1003" s="164"/>
      <c r="T1003" s="197"/>
      <c r="U1003" s="163"/>
      <c r="V1003" s="163"/>
      <c r="W1003" s="163"/>
      <c r="X1003" s="163"/>
      <c r="Y1003" s="163"/>
      <c r="Z1003" s="163"/>
      <c r="AA1003" s="163"/>
      <c r="AB1003" s="163"/>
      <c r="AC1003" s="163"/>
    </row>
  </sheetData>
  <sheetProtection sheet="1" objects="1" scenarios="1"/>
  <mergeCells count="15">
    <mergeCell ref="T2:U3"/>
    <mergeCell ref="U5:U9"/>
    <mergeCell ref="Q2:S2"/>
    <mergeCell ref="K2:K3"/>
    <mergeCell ref="L2:L3"/>
    <mergeCell ref="M2:M3"/>
    <mergeCell ref="N2:N3"/>
    <mergeCell ref="O2:O3"/>
    <mergeCell ref="P2:P3"/>
    <mergeCell ref="J2:J3"/>
    <mergeCell ref="A2:A3"/>
    <mergeCell ref="B2:B3"/>
    <mergeCell ref="C2:C3"/>
    <mergeCell ref="D2:D3"/>
    <mergeCell ref="E2:I2"/>
  </mergeCells>
  <printOptions horizontalCentered="1" verticalCentered="1"/>
  <pageMargins left="0.4" right="0.4" top="0.4" bottom="0.4" header="0" footer="0"/>
  <pageSetup fitToWidth="2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A653-6A98-45E8-B092-698157E35A53}">
  <sheetPr codeName="Sheet3"/>
  <dimension ref="A1:R998"/>
  <sheetViews>
    <sheetView showGridLines="0" showRowColHeaders="0" showRuler="0" view="pageLayout" zoomScale="85" zoomScaleNormal="69" zoomScaleSheetLayoutView="70" zoomScalePageLayoutView="85" workbookViewId="0">
      <selection activeCell="A4" sqref="A4"/>
    </sheetView>
  </sheetViews>
  <sheetFormatPr defaultColWidth="13.5546875" defaultRowHeight="15" customHeight="1" x14ac:dyDescent="0.5"/>
  <cols>
    <col min="1" max="1" width="24.27734375" style="2" customWidth="1"/>
    <col min="2" max="2" width="15.6640625" style="2" customWidth="1"/>
    <col min="3" max="3" width="9.5" style="2" customWidth="1"/>
    <col min="4" max="4" width="8.38671875" style="2" customWidth="1"/>
    <col min="5" max="5" width="10.5546875" style="2" customWidth="1"/>
    <col min="6" max="6" width="8.21875" style="2" customWidth="1"/>
    <col min="7" max="7" width="8.83203125" style="2" customWidth="1"/>
    <col min="8" max="8" width="10.1640625" style="2" hidden="1" customWidth="1"/>
    <col min="9" max="9" width="11.21875" style="2" customWidth="1"/>
    <col min="10" max="10" width="9.109375" style="2" customWidth="1"/>
    <col min="11" max="11" width="10.609375" style="2" customWidth="1"/>
    <col min="12" max="12" width="8.109375" style="2" hidden="1" customWidth="1"/>
    <col min="13" max="13" width="11.77734375" style="2" customWidth="1"/>
    <col min="14" max="14" width="23.6640625" style="2" customWidth="1"/>
    <col min="15" max="15" width="23.77734375" style="2" customWidth="1"/>
    <col min="16" max="16" width="21.88671875" style="2" customWidth="1"/>
    <col min="17" max="17" width="23.38671875" style="2" customWidth="1"/>
    <col min="18" max="18" width="29.1640625" style="2" customWidth="1"/>
    <col min="19" max="16384" width="13.5546875" style="2"/>
  </cols>
  <sheetData>
    <row r="1" spans="1:18" ht="35.1" customHeight="1" x14ac:dyDescent="0.95">
      <c r="A1" s="6" t="s">
        <v>340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340</v>
      </c>
      <c r="O1" s="9"/>
      <c r="P1" s="9"/>
      <c r="Q1" s="9"/>
      <c r="R1" s="9"/>
    </row>
    <row r="2" spans="1:18" ht="5.0999999999999996" customHeight="1" x14ac:dyDescent="0.5500000000000000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0"/>
      <c r="O2" s="11"/>
      <c r="P2" s="11"/>
      <c r="Q2" s="11"/>
      <c r="R2" s="11"/>
    </row>
    <row r="3" spans="1:18" ht="14.25" customHeight="1" x14ac:dyDescent="0.55000000000000004">
      <c r="A3" s="13" t="s">
        <v>3</v>
      </c>
      <c r="B3" s="270" t="s">
        <v>87</v>
      </c>
      <c r="C3" s="270"/>
      <c r="D3" s="13" t="s">
        <v>88</v>
      </c>
      <c r="E3" s="14"/>
      <c r="F3" s="14"/>
      <c r="G3" s="11"/>
      <c r="H3" s="11"/>
      <c r="I3" s="11"/>
      <c r="J3" s="283" t="s">
        <v>2</v>
      </c>
      <c r="K3" s="180">
        <f>SUM(K8,K16,K24)</f>
        <v>0</v>
      </c>
      <c r="L3" s="181">
        <f>SUM(L7,L15,L23)</f>
        <v>0</v>
      </c>
      <c r="M3" s="182" t="str">
        <f>IF(OR(L3=""),"",INT(L3)&amp;" lb "&amp;ROUNDUP(MOD(L3,1)*16,1)&amp;" oz")</f>
        <v>0 lb 0 oz</v>
      </c>
      <c r="N3" s="13" t="s">
        <v>3</v>
      </c>
      <c r="O3" s="13" t="s">
        <v>87</v>
      </c>
      <c r="P3" s="13" t="s">
        <v>88</v>
      </c>
      <c r="Q3" s="14"/>
      <c r="R3" s="14"/>
    </row>
    <row r="4" spans="1:18" ht="14.25" customHeight="1" x14ac:dyDescent="0.55000000000000004">
      <c r="A4" s="15"/>
      <c r="B4" s="271"/>
      <c r="C4" s="271"/>
      <c r="D4" s="15"/>
      <c r="E4" s="16"/>
      <c r="F4" s="14"/>
      <c r="G4" s="11"/>
      <c r="H4" s="11"/>
      <c r="I4" s="11"/>
      <c r="J4" s="284"/>
      <c r="K4" s="37" t="s">
        <v>103</v>
      </c>
      <c r="L4" s="37" t="s">
        <v>2</v>
      </c>
      <c r="M4" s="37" t="s">
        <v>5</v>
      </c>
      <c r="N4" s="17" t="str">
        <f>IF(OR(A4=""),"",A4)</f>
        <v/>
      </c>
      <c r="O4" s="17" t="str">
        <f>IF(OR(B4=""),"",B4)</f>
        <v/>
      </c>
      <c r="P4" s="17" t="str">
        <f>IF(OR(D4=""),"",D4)</f>
        <v/>
      </c>
      <c r="Q4" s="4"/>
      <c r="R4" s="4"/>
    </row>
    <row r="5" spans="1:18" ht="9.6" customHeight="1" x14ac:dyDescent="0.5500000000000000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30" customHeight="1" x14ac:dyDescent="0.5">
      <c r="A6" s="18" t="s">
        <v>89</v>
      </c>
      <c r="B6" s="18" t="s">
        <v>7</v>
      </c>
      <c r="C6" s="18" t="s">
        <v>90</v>
      </c>
      <c r="D6" s="18" t="s">
        <v>91</v>
      </c>
      <c r="E6" s="18" t="s">
        <v>92</v>
      </c>
      <c r="F6" s="18" t="s">
        <v>93</v>
      </c>
      <c r="G6" s="18" t="s">
        <v>94</v>
      </c>
      <c r="H6" s="18" t="s">
        <v>95</v>
      </c>
      <c r="I6" s="18" t="s">
        <v>96</v>
      </c>
      <c r="J6" s="18" t="s">
        <v>97</v>
      </c>
      <c r="K6" s="18" t="s">
        <v>98</v>
      </c>
      <c r="L6" s="18" t="s">
        <v>99</v>
      </c>
      <c r="M6" s="18" t="s">
        <v>298</v>
      </c>
      <c r="N6" s="18" t="s">
        <v>89</v>
      </c>
      <c r="O6" s="18" t="s">
        <v>100</v>
      </c>
      <c r="P6" s="18" t="s">
        <v>101</v>
      </c>
      <c r="Q6" s="18" t="s">
        <v>102</v>
      </c>
      <c r="R6" s="18" t="s">
        <v>4</v>
      </c>
    </row>
    <row r="7" spans="1:18" ht="14.4" x14ac:dyDescent="0.5">
      <c r="A7" s="165" t="s">
        <v>8</v>
      </c>
      <c r="B7" s="166"/>
      <c r="C7" s="167"/>
      <c r="D7" s="168"/>
      <c r="E7" s="169"/>
      <c r="F7" s="168"/>
      <c r="G7" s="168"/>
      <c r="H7" s="170">
        <f>SUM(H8:H14)</f>
        <v>0</v>
      </c>
      <c r="I7" s="171" t="str">
        <f>IF(OR(H7=""),"",INT(H7)&amp;" lb "&amp;ROUNDUP(MOD(H7,1)*16,1)&amp;" oz")</f>
        <v>0 lb 0 oz</v>
      </c>
      <c r="J7" s="168"/>
      <c r="K7" s="169"/>
      <c r="L7" s="170">
        <f>SUM(L8:L14)</f>
        <v>0</v>
      </c>
      <c r="M7" s="171" t="str">
        <f>IF(OR(L7=""),"",INT(L7)&amp;" lb "&amp;ROUNDUP(MOD(L7,1)*16,1)&amp;" oz")</f>
        <v>0 lb 0 oz</v>
      </c>
      <c r="N7" s="167" t="str">
        <f>A7</f>
        <v>Mix 1</v>
      </c>
      <c r="O7" s="272"/>
      <c r="P7" s="273"/>
      <c r="Q7" s="166"/>
      <c r="R7" s="166"/>
    </row>
    <row r="8" spans="1:18" ht="14.25" customHeight="1" x14ac:dyDescent="0.55000000000000004">
      <c r="A8" s="19"/>
      <c r="B8" s="20" t="str">
        <f t="shared" ref="B8:B14" si="0">IF(ISERROR(VLOOKUP(A8,speciestable,2,FALSE)),"",VLOOKUP(A8,speciestable,2,FALSE))</f>
        <v/>
      </c>
      <c r="C8" s="19"/>
      <c r="D8" s="19"/>
      <c r="E8" s="21" t="str">
        <f t="shared" ref="E8:E14" si="1">IF(OR(A8="",C8=""),"",PRODUCT(IF(C8="Low",VLOOKUP(A8,speciestable,17,FALSE),IF(C8="Normal",VLOOKUP(A8,speciestable,18,FALSE),IF(C8="High",VLOOKUP(A8,speciestable,19,FALSE)))))/IF(D8="",1,D8))</f>
        <v/>
      </c>
      <c r="F8" s="274"/>
      <c r="G8" s="19">
        <v>100</v>
      </c>
      <c r="H8" s="22" t="str">
        <f>IF(OR(A8="",C8=""),"",(E8/G8*$F$8/16))</f>
        <v/>
      </c>
      <c r="I8" s="23" t="str">
        <f>IF(OR(H8=""),"",INT(H8)&amp;" lb "&amp;ROUNDUP(MOD(H8,1)*16,1)&amp;" oz")</f>
        <v/>
      </c>
      <c r="J8" s="277"/>
      <c r="K8" s="280">
        <f>F8*J8</f>
        <v>0</v>
      </c>
      <c r="L8" s="25" t="str">
        <f t="shared" ref="L8:L14" si="2">IF(OR(A8="",C8=""),"",$J$8*H8)</f>
        <v/>
      </c>
      <c r="M8" s="23" t="str">
        <f>IF(OR(L8=""),"",INT(L8)&amp;" lb "&amp;ROUNDUP(MOD(L8,1)*16,1)&amp;" oz")</f>
        <v/>
      </c>
      <c r="N8" s="17" t="str">
        <f>IF(OR(A8=""),"",A8)</f>
        <v/>
      </c>
      <c r="O8" s="24"/>
      <c r="P8" s="24"/>
      <c r="Q8" s="277"/>
      <c r="R8" s="277"/>
    </row>
    <row r="9" spans="1:18" ht="14.25" customHeight="1" x14ac:dyDescent="0.55000000000000004">
      <c r="A9" s="19"/>
      <c r="B9" s="20" t="str">
        <f t="shared" si="0"/>
        <v/>
      </c>
      <c r="C9" s="19"/>
      <c r="D9" s="19"/>
      <c r="E9" s="21" t="str">
        <f t="shared" si="1"/>
        <v/>
      </c>
      <c r="F9" s="275"/>
      <c r="G9" s="19">
        <v>100</v>
      </c>
      <c r="H9" s="22" t="str">
        <f>IF(OR(A9="",C9=""),"",(E9/G9*$F$8/16))</f>
        <v/>
      </c>
      <c r="I9" s="23" t="str">
        <f t="shared" ref="I9:I13" si="3">IF(OR(H9=""),"",INT(H9)&amp;" lb "&amp;ROUNDUP(MOD(H9,1)*16,1)&amp;" oz")</f>
        <v/>
      </c>
      <c r="J9" s="278"/>
      <c r="K9" s="281"/>
      <c r="L9" s="25" t="str">
        <f t="shared" si="2"/>
        <v/>
      </c>
      <c r="M9" s="23" t="str">
        <f t="shared" ref="M9:M13" si="4">IF(OR(L9=""),"",INT(L9)&amp;" lb "&amp;ROUNDUP(MOD(L9,1)*16,1)&amp;" oz")</f>
        <v/>
      </c>
      <c r="N9" s="17" t="str">
        <f t="shared" ref="N9:N14" si="5">IF(OR(A9=""),"",A9)</f>
        <v/>
      </c>
      <c r="O9" s="24"/>
      <c r="P9" s="24"/>
      <c r="Q9" s="285"/>
      <c r="R9" s="285"/>
    </row>
    <row r="10" spans="1:18" ht="14.25" customHeight="1" x14ac:dyDescent="0.55000000000000004">
      <c r="A10" s="19"/>
      <c r="B10" s="20" t="str">
        <f t="shared" si="0"/>
        <v/>
      </c>
      <c r="C10" s="19"/>
      <c r="D10" s="19"/>
      <c r="E10" s="21" t="str">
        <f t="shared" si="1"/>
        <v/>
      </c>
      <c r="F10" s="275"/>
      <c r="G10" s="19">
        <v>100</v>
      </c>
      <c r="H10" s="26" t="str">
        <f t="shared" ref="H10:H14" si="6">IF(OR(A10="",C10=""),"",E10/G10*$F$8/16)</f>
        <v/>
      </c>
      <c r="I10" s="23" t="str">
        <f t="shared" si="3"/>
        <v/>
      </c>
      <c r="J10" s="278"/>
      <c r="K10" s="281"/>
      <c r="L10" s="25" t="str">
        <f t="shared" si="2"/>
        <v/>
      </c>
      <c r="M10" s="23" t="str">
        <f t="shared" si="4"/>
        <v/>
      </c>
      <c r="N10" s="17" t="str">
        <f t="shared" si="5"/>
        <v/>
      </c>
      <c r="O10" s="24"/>
      <c r="P10" s="24"/>
      <c r="Q10" s="285"/>
      <c r="R10" s="285"/>
    </row>
    <row r="11" spans="1:18" ht="14.25" customHeight="1" x14ac:dyDescent="0.55000000000000004">
      <c r="A11" s="19"/>
      <c r="B11" s="20" t="str">
        <f t="shared" si="0"/>
        <v/>
      </c>
      <c r="C11" s="19"/>
      <c r="D11" s="19"/>
      <c r="E11" s="21" t="str">
        <f t="shared" si="1"/>
        <v/>
      </c>
      <c r="F11" s="275"/>
      <c r="G11" s="19">
        <v>100</v>
      </c>
      <c r="H11" s="26" t="str">
        <f t="shared" si="6"/>
        <v/>
      </c>
      <c r="I11" s="23" t="str">
        <f t="shared" si="3"/>
        <v/>
      </c>
      <c r="J11" s="278"/>
      <c r="K11" s="281"/>
      <c r="L11" s="25" t="str">
        <f t="shared" si="2"/>
        <v/>
      </c>
      <c r="M11" s="23" t="str">
        <f t="shared" si="4"/>
        <v/>
      </c>
      <c r="N11" s="17" t="str">
        <f t="shared" si="5"/>
        <v/>
      </c>
      <c r="O11" s="54"/>
      <c r="P11" s="54"/>
      <c r="Q11" s="285"/>
      <c r="R11" s="285"/>
    </row>
    <row r="12" spans="1:18" ht="14.25" customHeight="1" x14ac:dyDescent="0.55000000000000004">
      <c r="A12" s="19"/>
      <c r="B12" s="20" t="str">
        <f t="shared" si="0"/>
        <v/>
      </c>
      <c r="C12" s="19"/>
      <c r="D12" s="19"/>
      <c r="E12" s="21" t="str">
        <f t="shared" si="1"/>
        <v/>
      </c>
      <c r="F12" s="275"/>
      <c r="G12" s="19">
        <v>100</v>
      </c>
      <c r="H12" s="26" t="str">
        <f t="shared" si="6"/>
        <v/>
      </c>
      <c r="I12" s="23" t="str">
        <f t="shared" si="3"/>
        <v/>
      </c>
      <c r="J12" s="278"/>
      <c r="K12" s="281"/>
      <c r="L12" s="25" t="str">
        <f t="shared" si="2"/>
        <v/>
      </c>
      <c r="M12" s="23" t="str">
        <f t="shared" si="4"/>
        <v/>
      </c>
      <c r="N12" s="17" t="str">
        <f t="shared" si="5"/>
        <v/>
      </c>
      <c r="O12" s="54"/>
      <c r="P12" s="54"/>
      <c r="Q12" s="285"/>
      <c r="R12" s="285"/>
    </row>
    <row r="13" spans="1:18" ht="14.25" customHeight="1" x14ac:dyDescent="0.55000000000000004">
      <c r="A13" s="19"/>
      <c r="B13" s="20" t="str">
        <f t="shared" si="0"/>
        <v/>
      </c>
      <c r="C13" s="19"/>
      <c r="D13" s="19"/>
      <c r="E13" s="21" t="str">
        <f t="shared" si="1"/>
        <v/>
      </c>
      <c r="F13" s="275"/>
      <c r="G13" s="19">
        <v>100</v>
      </c>
      <c r="H13" s="26" t="str">
        <f t="shared" si="6"/>
        <v/>
      </c>
      <c r="I13" s="23" t="str">
        <f t="shared" si="3"/>
        <v/>
      </c>
      <c r="J13" s="278"/>
      <c r="K13" s="281"/>
      <c r="L13" s="25" t="str">
        <f t="shared" si="2"/>
        <v/>
      </c>
      <c r="M13" s="23" t="str">
        <f t="shared" si="4"/>
        <v/>
      </c>
      <c r="N13" s="17" t="str">
        <f t="shared" si="5"/>
        <v/>
      </c>
      <c r="O13" s="54"/>
      <c r="P13" s="54"/>
      <c r="Q13" s="285"/>
      <c r="R13" s="285"/>
    </row>
    <row r="14" spans="1:18" ht="14.25" customHeight="1" x14ac:dyDescent="0.55000000000000004">
      <c r="A14" s="27"/>
      <c r="B14" s="28" t="str">
        <f t="shared" si="0"/>
        <v/>
      </c>
      <c r="C14" s="27"/>
      <c r="D14" s="27"/>
      <c r="E14" s="29" t="str">
        <f t="shared" si="1"/>
        <v/>
      </c>
      <c r="F14" s="276"/>
      <c r="G14" s="27">
        <v>100</v>
      </c>
      <c r="H14" s="30" t="str">
        <f t="shared" si="6"/>
        <v/>
      </c>
      <c r="I14" s="31" t="str">
        <f>IF(OR(H14=""),"",INT(H14)&amp;" lb "&amp;ROUNDUP(MOD(H14,1)*16,1)&amp;" oz")</f>
        <v/>
      </c>
      <c r="J14" s="279"/>
      <c r="K14" s="282"/>
      <c r="L14" s="32" t="str">
        <f t="shared" si="2"/>
        <v/>
      </c>
      <c r="M14" s="33" t="str">
        <f>IF(OR(L14=""),"",INT(L14)&amp;" lb "&amp;ROUNDUP(MOD(L14,1)*16,1)&amp;" oz")</f>
        <v/>
      </c>
      <c r="N14" s="34" t="str">
        <f t="shared" si="5"/>
        <v/>
      </c>
      <c r="O14" s="55"/>
      <c r="P14" s="55"/>
      <c r="Q14" s="286"/>
      <c r="R14" s="286"/>
    </row>
    <row r="15" spans="1:18" ht="14.25" customHeight="1" x14ac:dyDescent="0.5">
      <c r="A15" s="172" t="s">
        <v>9</v>
      </c>
      <c r="B15" s="173"/>
      <c r="C15" s="174"/>
      <c r="D15" s="174"/>
      <c r="E15" s="175"/>
      <c r="F15" s="176"/>
      <c r="G15" s="174"/>
      <c r="H15" s="177">
        <f>SUM(H16:H22)</f>
        <v>0</v>
      </c>
      <c r="I15" s="171" t="str">
        <f>IF(OR(H15=""),"",INT(H15)&amp;" lb "&amp;ROUNDUP(MOD(H15,1)*16,1)&amp;" oz")</f>
        <v>0 lb 0 oz</v>
      </c>
      <c r="J15" s="174"/>
      <c r="K15" s="174"/>
      <c r="L15" s="178">
        <f>SUM(L16:L22)</f>
        <v>0</v>
      </c>
      <c r="M15" s="179" t="str">
        <f>IF(OR(L15=""),"",INT(L15)&amp;" lb "&amp;ROUNDUP(MOD(L15,1)*16,1)&amp;" oz")</f>
        <v>0 lb 0 oz</v>
      </c>
      <c r="N15" s="174" t="str">
        <f>A15</f>
        <v>Mix 2</v>
      </c>
      <c r="O15" s="287"/>
      <c r="P15" s="288"/>
      <c r="Q15" s="173"/>
      <c r="R15" s="173"/>
    </row>
    <row r="16" spans="1:18" ht="14.25" customHeight="1" x14ac:dyDescent="0.55000000000000004">
      <c r="A16" s="19"/>
      <c r="B16" s="20" t="str">
        <f>IF(ISERROR(VLOOKUP(A16,speciestable,2,FALSE)),"",VLOOKUP(A16,speciestable,2,FALSE))</f>
        <v/>
      </c>
      <c r="C16" s="19"/>
      <c r="D16" s="19"/>
      <c r="E16" s="21" t="str">
        <f>IF(OR(A16="",C16=""),"",PRODUCT(IF(C16="Low",VLOOKUP(A16,speciestable,17,FALSE),IF(C16="Normal",VLOOKUP(A16,speciestable,18,FALSE),IF(C16="High",VLOOKUP(A16,speciestable,19,FALSE)))))/IF(D16="",1,D16))</f>
        <v/>
      </c>
      <c r="F16" s="274"/>
      <c r="G16" s="19">
        <v>100</v>
      </c>
      <c r="H16" s="22" t="str">
        <f>IF(OR(A16="",C16=""),"",(E16/G16*$F$16/16))</f>
        <v/>
      </c>
      <c r="I16" s="23" t="str">
        <f>IF(OR(H16=""),"",INT(H16)&amp;" lb "&amp;ROUNDUP(MOD(H16,1)*16,1)&amp;" oz")</f>
        <v/>
      </c>
      <c r="J16" s="277"/>
      <c r="K16" s="280">
        <f>F16*J16</f>
        <v>0</v>
      </c>
      <c r="L16" s="25" t="str">
        <f>IF(OR(A16="",C16=""),"",$J$16*H16)</f>
        <v/>
      </c>
      <c r="M16" s="23" t="str">
        <f>IF(OR(L16=""),"",INT(L16)&amp;" lb "&amp;ROUNDUP(MOD(L16,1)*16,1)&amp;" oz")</f>
        <v/>
      </c>
      <c r="N16" s="17" t="str">
        <f>IF(OR(A16=""),"",A16)</f>
        <v/>
      </c>
      <c r="O16" s="24"/>
      <c r="P16" s="24"/>
      <c r="Q16" s="277"/>
      <c r="R16" s="277"/>
    </row>
    <row r="17" spans="1:18" ht="14.25" customHeight="1" x14ac:dyDescent="0.55000000000000004">
      <c r="A17" s="19"/>
      <c r="B17" s="20" t="str">
        <f t="shared" ref="B17:B22" si="7">IF(ISERROR(VLOOKUP(A17,speciestable,2,FALSE)),"",VLOOKUP(A17,speciestable,2,FALSE))</f>
        <v/>
      </c>
      <c r="C17" s="19"/>
      <c r="D17" s="19"/>
      <c r="E17" s="21" t="str">
        <f t="shared" ref="E17:E22" si="8">IF(OR(A17="",C17=""),"",PRODUCT(IF(C17="Low",VLOOKUP(A17,speciestable,17,FALSE),IF(C17="Normal",VLOOKUP(A17,speciestable,18,FALSE),IF(C17="High",VLOOKUP(A17,speciestable,19,FALSE)))))/IF(D17="",1,D17))</f>
        <v/>
      </c>
      <c r="F17" s="278"/>
      <c r="G17" s="19">
        <v>100</v>
      </c>
      <c r="H17" s="22" t="str">
        <f t="shared" ref="H17:H22" si="9">IF(OR(A17="",C17=""),"",(E17/G17*$F$16/16))</f>
        <v/>
      </c>
      <c r="I17" s="23" t="str">
        <f t="shared" ref="I17:I21" si="10">IF(OR(H17=""),"",INT(H17)&amp;" lb "&amp;ROUNDUP(MOD(H17,1)*16,1)&amp;" oz")</f>
        <v/>
      </c>
      <c r="J17" s="278"/>
      <c r="K17" s="281"/>
      <c r="L17" s="25" t="str">
        <f t="shared" ref="L17:L22" si="11">IF(OR(A17="",C17=""),"",$J$16*H17)</f>
        <v/>
      </c>
      <c r="M17" s="23" t="str">
        <f t="shared" ref="M17:M21" si="12">IF(OR(L17=""),"",INT(L17)&amp;" lb "&amp;ROUNDUP(MOD(L17,1)*16,1)&amp;" oz")</f>
        <v/>
      </c>
      <c r="N17" s="17" t="str">
        <f t="shared" ref="N17:N22" si="13">IF(OR(A17=""),"",A17)</f>
        <v/>
      </c>
      <c r="O17" s="24"/>
      <c r="P17" s="24"/>
      <c r="Q17" s="285"/>
      <c r="R17" s="285"/>
    </row>
    <row r="18" spans="1:18" ht="14.25" customHeight="1" x14ac:dyDescent="0.55000000000000004">
      <c r="A18" s="19"/>
      <c r="B18" s="20" t="str">
        <f t="shared" si="7"/>
        <v/>
      </c>
      <c r="C18" s="19"/>
      <c r="D18" s="19"/>
      <c r="E18" s="21" t="str">
        <f t="shared" si="8"/>
        <v/>
      </c>
      <c r="F18" s="278"/>
      <c r="G18" s="19">
        <v>100</v>
      </c>
      <c r="H18" s="22" t="str">
        <f t="shared" si="9"/>
        <v/>
      </c>
      <c r="I18" s="23" t="str">
        <f t="shared" si="10"/>
        <v/>
      </c>
      <c r="J18" s="278"/>
      <c r="K18" s="281"/>
      <c r="L18" s="25" t="str">
        <f t="shared" si="11"/>
        <v/>
      </c>
      <c r="M18" s="23" t="str">
        <f t="shared" si="12"/>
        <v/>
      </c>
      <c r="N18" s="17" t="str">
        <f t="shared" si="13"/>
        <v/>
      </c>
      <c r="O18" s="24"/>
      <c r="P18" s="24"/>
      <c r="Q18" s="285"/>
      <c r="R18" s="285"/>
    </row>
    <row r="19" spans="1:18" ht="14.25" customHeight="1" x14ac:dyDescent="0.55000000000000004">
      <c r="A19" s="19"/>
      <c r="B19" s="20" t="str">
        <f t="shared" si="7"/>
        <v/>
      </c>
      <c r="C19" s="19"/>
      <c r="D19" s="19"/>
      <c r="E19" s="21" t="str">
        <f t="shared" si="8"/>
        <v/>
      </c>
      <c r="F19" s="278"/>
      <c r="G19" s="19">
        <v>100</v>
      </c>
      <c r="H19" s="22" t="str">
        <f t="shared" si="9"/>
        <v/>
      </c>
      <c r="I19" s="23" t="str">
        <f t="shared" si="10"/>
        <v/>
      </c>
      <c r="J19" s="278"/>
      <c r="K19" s="281"/>
      <c r="L19" s="25" t="str">
        <f t="shared" si="11"/>
        <v/>
      </c>
      <c r="M19" s="23" t="str">
        <f t="shared" si="12"/>
        <v/>
      </c>
      <c r="N19" s="17" t="str">
        <f t="shared" si="13"/>
        <v/>
      </c>
      <c r="O19" s="300"/>
      <c r="P19" s="300"/>
      <c r="Q19" s="285"/>
      <c r="R19" s="285"/>
    </row>
    <row r="20" spans="1:18" ht="14.25" customHeight="1" x14ac:dyDescent="0.55000000000000004">
      <c r="A20" s="19"/>
      <c r="B20" s="20" t="str">
        <f t="shared" si="7"/>
        <v/>
      </c>
      <c r="C20" s="19"/>
      <c r="D20" s="19"/>
      <c r="E20" s="21" t="str">
        <f t="shared" si="8"/>
        <v/>
      </c>
      <c r="F20" s="278"/>
      <c r="G20" s="19">
        <v>100</v>
      </c>
      <c r="H20" s="22" t="str">
        <f t="shared" si="9"/>
        <v/>
      </c>
      <c r="I20" s="23" t="str">
        <f t="shared" si="10"/>
        <v/>
      </c>
      <c r="J20" s="278"/>
      <c r="K20" s="281"/>
      <c r="L20" s="25" t="str">
        <f t="shared" si="11"/>
        <v/>
      </c>
      <c r="M20" s="23" t="str">
        <f t="shared" si="12"/>
        <v/>
      </c>
      <c r="N20" s="17" t="str">
        <f t="shared" si="13"/>
        <v/>
      </c>
      <c r="O20" s="300"/>
      <c r="P20" s="300"/>
      <c r="Q20" s="285"/>
      <c r="R20" s="285"/>
    </row>
    <row r="21" spans="1:18" ht="14.25" customHeight="1" x14ac:dyDescent="0.55000000000000004">
      <c r="A21" s="19"/>
      <c r="B21" s="20" t="str">
        <f t="shared" si="7"/>
        <v/>
      </c>
      <c r="C21" s="19"/>
      <c r="D21" s="19"/>
      <c r="E21" s="21" t="str">
        <f t="shared" si="8"/>
        <v/>
      </c>
      <c r="F21" s="278"/>
      <c r="G21" s="19">
        <v>100</v>
      </c>
      <c r="H21" s="22" t="str">
        <f t="shared" si="9"/>
        <v/>
      </c>
      <c r="I21" s="23" t="str">
        <f t="shared" si="10"/>
        <v/>
      </c>
      <c r="J21" s="278"/>
      <c r="K21" s="281"/>
      <c r="L21" s="25" t="str">
        <f t="shared" si="11"/>
        <v/>
      </c>
      <c r="M21" s="23" t="str">
        <f t="shared" si="12"/>
        <v/>
      </c>
      <c r="N21" s="17" t="str">
        <f t="shared" si="13"/>
        <v/>
      </c>
      <c r="O21" s="300"/>
      <c r="P21" s="300"/>
      <c r="Q21" s="285"/>
      <c r="R21" s="285"/>
    </row>
    <row r="22" spans="1:18" ht="14.25" customHeight="1" x14ac:dyDescent="0.55000000000000004">
      <c r="A22" s="27"/>
      <c r="B22" s="28" t="str">
        <f t="shared" si="7"/>
        <v/>
      </c>
      <c r="C22" s="27"/>
      <c r="D22" s="27"/>
      <c r="E22" s="29" t="str">
        <f t="shared" si="8"/>
        <v/>
      </c>
      <c r="F22" s="279"/>
      <c r="G22" s="27">
        <v>100</v>
      </c>
      <c r="H22" s="22" t="str">
        <f t="shared" si="9"/>
        <v/>
      </c>
      <c r="I22" s="31" t="str">
        <f>IF(OR(H22=""),"",INT(H22)&amp;" lb "&amp;ROUNDUP(MOD(H22,1)*16,1)&amp;" oz")</f>
        <v/>
      </c>
      <c r="J22" s="279"/>
      <c r="K22" s="282"/>
      <c r="L22" s="32" t="str">
        <f t="shared" si="11"/>
        <v/>
      </c>
      <c r="M22" s="33" t="str">
        <f>IF(OR(L22=""),"",INT(L22)&amp;" lb "&amp;ROUNDUP(MOD(L22,1)*16,1)&amp;" oz")</f>
        <v/>
      </c>
      <c r="N22" s="34" t="str">
        <f t="shared" si="13"/>
        <v/>
      </c>
      <c r="O22" s="301"/>
      <c r="P22" s="301"/>
      <c r="Q22" s="286"/>
      <c r="R22" s="286"/>
    </row>
    <row r="23" spans="1:18" ht="14.25" customHeight="1" x14ac:dyDescent="0.5">
      <c r="A23" s="172" t="s">
        <v>10</v>
      </c>
      <c r="B23" s="173"/>
      <c r="C23" s="174"/>
      <c r="D23" s="174"/>
      <c r="E23" s="175"/>
      <c r="F23" s="176"/>
      <c r="G23" s="174"/>
      <c r="H23" s="177">
        <f>SUM(H24:H30)</f>
        <v>0</v>
      </c>
      <c r="I23" s="171" t="str">
        <f>IF(OR(H23=""),"",INT(H23)&amp;" lb "&amp;ROUNDUP(MOD(H23,1)*16,1)&amp;" oz")</f>
        <v>0 lb 0 oz</v>
      </c>
      <c r="J23" s="174"/>
      <c r="K23" s="174"/>
      <c r="L23" s="178">
        <f>SUM(L24:L30)</f>
        <v>0</v>
      </c>
      <c r="M23" s="179" t="str">
        <f>IF(OR(L23=""),"",INT(L23)&amp;" lb "&amp;ROUNDUP(MOD(L23,1)*16,1)&amp;" oz")</f>
        <v>0 lb 0 oz</v>
      </c>
      <c r="N23" s="174" t="str">
        <f>A23</f>
        <v>Mix 3</v>
      </c>
      <c r="O23" s="287"/>
      <c r="P23" s="288"/>
      <c r="Q23" s="173"/>
      <c r="R23" s="173"/>
    </row>
    <row r="24" spans="1:18" ht="14.25" customHeight="1" x14ac:dyDescent="0.55000000000000004">
      <c r="A24" s="19"/>
      <c r="B24" s="20" t="str">
        <f t="shared" ref="B24:B30" si="14">IF(ISERROR(VLOOKUP(A24,speciestable,2,FALSE)),"",VLOOKUP(A24,speciestable,2,FALSE))</f>
        <v/>
      </c>
      <c r="C24" s="19"/>
      <c r="D24" s="19"/>
      <c r="E24" s="21" t="str">
        <f t="shared" ref="E24:E30" si="15">IF(OR(A24="",C24=""),"",PRODUCT(IF(C24="Low",VLOOKUP(A24,speciestable,17,FALSE),IF(C24="Normal",VLOOKUP(A24,speciestable,18,FALSE),IF(C24="High",VLOOKUP(A24,speciestable,19,FALSE)))))/IF(D24="",1,D24))</f>
        <v/>
      </c>
      <c r="F24" s="274"/>
      <c r="G24" s="19">
        <v>100</v>
      </c>
      <c r="H24" s="22" t="str">
        <f>IF(OR(A24="",C24=""),"",(E24/G24*$F$24/16))</f>
        <v/>
      </c>
      <c r="I24" s="23" t="str">
        <f>IF(OR(H24=""),"",INT(H24)&amp;" lb "&amp;ROUNDUP(MOD(H24,1)*16,1)&amp;" oz")</f>
        <v/>
      </c>
      <c r="J24" s="277"/>
      <c r="K24" s="280">
        <f>F24*J24</f>
        <v>0</v>
      </c>
      <c r="L24" s="25" t="str">
        <f>IF(OR(A24="",C24=""),"",$J$24*H24)</f>
        <v/>
      </c>
      <c r="M24" s="23" t="str">
        <f>IF(OR(L24=""),"",INT(L24)&amp;" lb "&amp;ROUNDUP(MOD(L24,1)*16,1)&amp;" oz")</f>
        <v/>
      </c>
      <c r="N24" s="17" t="str">
        <f>IF(OR(A24=""),"",A24)</f>
        <v/>
      </c>
      <c r="O24" s="24"/>
      <c r="P24" s="24"/>
      <c r="Q24" s="277"/>
      <c r="R24" s="277"/>
    </row>
    <row r="25" spans="1:18" ht="14.25" customHeight="1" x14ac:dyDescent="0.55000000000000004">
      <c r="A25" s="19"/>
      <c r="B25" s="20" t="str">
        <f t="shared" si="14"/>
        <v/>
      </c>
      <c r="C25" s="19"/>
      <c r="D25" s="19"/>
      <c r="E25" s="21" t="str">
        <f t="shared" si="15"/>
        <v/>
      </c>
      <c r="F25" s="278"/>
      <c r="G25" s="19">
        <v>100</v>
      </c>
      <c r="H25" s="22" t="str">
        <f t="shared" ref="H25:H30" si="16">IF(OR(A25="",C25=""),"",(E25/G25*$F$24/16))</f>
        <v/>
      </c>
      <c r="I25" s="23" t="str">
        <f t="shared" ref="I25:I29" si="17">IF(OR(H25=""),"",INT(H25)&amp;" lb "&amp;ROUNDUP(MOD(H25,1)*16,1)&amp;" oz")</f>
        <v/>
      </c>
      <c r="J25" s="278"/>
      <c r="K25" s="281"/>
      <c r="L25" s="25" t="str">
        <f t="shared" ref="L25:L30" si="18">IF(OR(A25="",C25=""),"",$J$24*H25)</f>
        <v/>
      </c>
      <c r="M25" s="23" t="str">
        <f t="shared" ref="M25:M29" si="19">IF(OR(L25=""),"",INT(L25)&amp;" lb "&amp;ROUNDUP(MOD(L25,1)*16,1)&amp;" oz")</f>
        <v/>
      </c>
      <c r="N25" s="17" t="str">
        <f t="shared" ref="N25:N30" si="20">IF(OR(A25=""),"",A25)</f>
        <v/>
      </c>
      <c r="O25" s="24"/>
      <c r="P25" s="24"/>
      <c r="Q25" s="285"/>
      <c r="R25" s="285"/>
    </row>
    <row r="26" spans="1:18" ht="14.25" customHeight="1" x14ac:dyDescent="0.55000000000000004">
      <c r="A26" s="19"/>
      <c r="B26" s="20" t="str">
        <f t="shared" si="14"/>
        <v/>
      </c>
      <c r="C26" s="19"/>
      <c r="D26" s="19"/>
      <c r="E26" s="21" t="str">
        <f t="shared" si="15"/>
        <v/>
      </c>
      <c r="F26" s="278"/>
      <c r="G26" s="19">
        <v>100</v>
      </c>
      <c r="H26" s="22" t="str">
        <f t="shared" si="16"/>
        <v/>
      </c>
      <c r="I26" s="23" t="str">
        <f t="shared" si="17"/>
        <v/>
      </c>
      <c r="J26" s="278"/>
      <c r="K26" s="281"/>
      <c r="L26" s="25" t="str">
        <f t="shared" si="18"/>
        <v/>
      </c>
      <c r="M26" s="23" t="str">
        <f t="shared" si="19"/>
        <v/>
      </c>
      <c r="N26" s="17" t="str">
        <f t="shared" si="20"/>
        <v/>
      </c>
      <c r="O26" s="24"/>
      <c r="P26" s="24"/>
      <c r="Q26" s="285"/>
      <c r="R26" s="285"/>
    </row>
    <row r="27" spans="1:18" ht="14.25" customHeight="1" x14ac:dyDescent="0.55000000000000004">
      <c r="A27" s="19"/>
      <c r="B27" s="20" t="str">
        <f t="shared" si="14"/>
        <v/>
      </c>
      <c r="C27" s="19"/>
      <c r="D27" s="19"/>
      <c r="E27" s="21" t="str">
        <f t="shared" si="15"/>
        <v/>
      </c>
      <c r="F27" s="278"/>
      <c r="G27" s="19">
        <v>100</v>
      </c>
      <c r="H27" s="22" t="str">
        <f t="shared" si="16"/>
        <v/>
      </c>
      <c r="I27" s="23" t="str">
        <f t="shared" si="17"/>
        <v/>
      </c>
      <c r="J27" s="278"/>
      <c r="K27" s="281"/>
      <c r="L27" s="25" t="str">
        <f t="shared" si="18"/>
        <v/>
      </c>
      <c r="M27" s="23" t="str">
        <f t="shared" si="19"/>
        <v/>
      </c>
      <c r="N27" s="17" t="str">
        <f t="shared" si="20"/>
        <v/>
      </c>
      <c r="O27" s="300"/>
      <c r="P27" s="300"/>
      <c r="Q27" s="285"/>
      <c r="R27" s="285"/>
    </row>
    <row r="28" spans="1:18" ht="14.25" customHeight="1" x14ac:dyDescent="0.55000000000000004">
      <c r="A28" s="19"/>
      <c r="B28" s="20" t="str">
        <f t="shared" si="14"/>
        <v/>
      </c>
      <c r="C28" s="19"/>
      <c r="D28" s="19"/>
      <c r="E28" s="21" t="str">
        <f t="shared" si="15"/>
        <v/>
      </c>
      <c r="F28" s="278"/>
      <c r="G28" s="19">
        <v>100</v>
      </c>
      <c r="H28" s="22" t="str">
        <f t="shared" si="16"/>
        <v/>
      </c>
      <c r="I28" s="23" t="str">
        <f t="shared" si="17"/>
        <v/>
      </c>
      <c r="J28" s="278"/>
      <c r="K28" s="281"/>
      <c r="L28" s="25" t="str">
        <f t="shared" si="18"/>
        <v/>
      </c>
      <c r="M28" s="23" t="str">
        <f t="shared" si="19"/>
        <v/>
      </c>
      <c r="N28" s="17" t="str">
        <f t="shared" si="20"/>
        <v/>
      </c>
      <c r="O28" s="300"/>
      <c r="P28" s="300"/>
      <c r="Q28" s="285"/>
      <c r="R28" s="285"/>
    </row>
    <row r="29" spans="1:18" ht="14.25" customHeight="1" x14ac:dyDescent="0.55000000000000004">
      <c r="A29" s="19"/>
      <c r="B29" s="20" t="str">
        <f t="shared" si="14"/>
        <v/>
      </c>
      <c r="C29" s="19"/>
      <c r="D29" s="19"/>
      <c r="E29" s="21" t="str">
        <f t="shared" si="15"/>
        <v/>
      </c>
      <c r="F29" s="278"/>
      <c r="G29" s="19">
        <v>100</v>
      </c>
      <c r="H29" s="22" t="str">
        <f t="shared" si="16"/>
        <v/>
      </c>
      <c r="I29" s="23" t="str">
        <f t="shared" si="17"/>
        <v/>
      </c>
      <c r="J29" s="278"/>
      <c r="K29" s="281"/>
      <c r="L29" s="25" t="str">
        <f t="shared" si="18"/>
        <v/>
      </c>
      <c r="M29" s="23" t="str">
        <f t="shared" si="19"/>
        <v/>
      </c>
      <c r="N29" s="17" t="str">
        <f t="shared" si="20"/>
        <v/>
      </c>
      <c r="O29" s="300"/>
      <c r="P29" s="300"/>
      <c r="Q29" s="285"/>
      <c r="R29" s="285"/>
    </row>
    <row r="30" spans="1:18" ht="14.25" customHeight="1" x14ac:dyDescent="0.55000000000000004">
      <c r="A30" s="27"/>
      <c r="B30" s="28" t="str">
        <f t="shared" si="14"/>
        <v/>
      </c>
      <c r="C30" s="27"/>
      <c r="D30" s="27"/>
      <c r="E30" s="29" t="str">
        <f t="shared" si="15"/>
        <v/>
      </c>
      <c r="F30" s="279"/>
      <c r="G30" s="27">
        <v>100</v>
      </c>
      <c r="H30" s="35" t="str">
        <f t="shared" si="16"/>
        <v/>
      </c>
      <c r="I30" s="33" t="str">
        <f>IF(OR(H30=""),"",INT(H30)&amp;" lb "&amp;ROUNDUP(MOD(H30,1)*16,1)&amp;" oz")</f>
        <v/>
      </c>
      <c r="J30" s="279"/>
      <c r="K30" s="282"/>
      <c r="L30" s="32" t="str">
        <f t="shared" si="18"/>
        <v/>
      </c>
      <c r="M30" s="33" t="str">
        <f>IF(OR(L30=""),"",INT(L30)&amp;" lb "&amp;ROUNDUP(MOD(L30,1)*16,1)&amp;" oz")</f>
        <v/>
      </c>
      <c r="N30" s="34" t="str">
        <f t="shared" si="20"/>
        <v/>
      </c>
      <c r="O30" s="301"/>
      <c r="P30" s="301"/>
      <c r="Q30" s="286"/>
      <c r="R30" s="286"/>
    </row>
    <row r="31" spans="1:18" ht="5.4" customHeight="1" x14ac:dyDescent="0.5500000000000000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"/>
      <c r="N31" s="11"/>
      <c r="O31" s="11"/>
      <c r="P31" s="11"/>
      <c r="Q31" s="11"/>
      <c r="R31" s="11"/>
    </row>
    <row r="32" spans="1:18" ht="4.2" customHeight="1" x14ac:dyDescent="0.55000000000000004">
      <c r="A32" s="11"/>
      <c r="B32" s="11"/>
      <c r="C32" s="11"/>
      <c r="D32" s="11"/>
      <c r="E32" s="11"/>
      <c r="F32" s="11"/>
      <c r="G32" s="36"/>
      <c r="H32" s="36"/>
      <c r="I32" s="36"/>
      <c r="J32" s="38"/>
      <c r="K32" s="39"/>
      <c r="L32" s="39"/>
      <c r="M32" s="39"/>
      <c r="N32" s="11"/>
      <c r="O32" s="11"/>
      <c r="P32" s="11"/>
      <c r="Q32" s="11"/>
      <c r="R32" s="11"/>
    </row>
    <row r="33" spans="1:18" ht="14.25" customHeight="1" x14ac:dyDescent="0.55000000000000004">
      <c r="A33" s="124" t="s">
        <v>104</v>
      </c>
      <c r="B33" s="125"/>
      <c r="C33" s="125"/>
      <c r="D33" s="125"/>
      <c r="E33" s="125"/>
      <c r="F33" s="125"/>
      <c r="G33" s="125"/>
      <c r="H33" s="40"/>
      <c r="I33" s="40"/>
      <c r="J33" s="122" t="s">
        <v>105</v>
      </c>
      <c r="K33" s="40"/>
      <c r="L33" s="40"/>
      <c r="M33" s="41"/>
      <c r="N33" s="132" t="s">
        <v>302</v>
      </c>
      <c r="O33" s="218"/>
      <c r="P33" s="267" t="s">
        <v>4</v>
      </c>
      <c r="Q33" s="268"/>
      <c r="R33" s="269"/>
    </row>
    <row r="34" spans="1:18" ht="15" customHeight="1" x14ac:dyDescent="0.55000000000000004">
      <c r="A34" s="126" t="s">
        <v>106</v>
      </c>
      <c r="B34" s="127"/>
      <c r="C34" s="127"/>
      <c r="D34" s="127"/>
      <c r="E34" s="127"/>
      <c r="F34" s="127"/>
      <c r="G34" s="127"/>
      <c r="H34" s="42"/>
      <c r="I34" s="42"/>
      <c r="J34" s="123" t="s">
        <v>107</v>
      </c>
      <c r="K34" s="42"/>
      <c r="L34" s="42"/>
      <c r="M34" s="43"/>
      <c r="N34" s="126" t="s">
        <v>108</v>
      </c>
      <c r="O34" s="216"/>
      <c r="P34" s="219"/>
      <c r="Q34" s="220"/>
      <c r="R34" s="221"/>
    </row>
    <row r="35" spans="1:18" ht="15" customHeight="1" x14ac:dyDescent="0.55000000000000004">
      <c r="A35" s="126" t="s">
        <v>299</v>
      </c>
      <c r="B35" s="127"/>
      <c r="C35" s="127"/>
      <c r="D35" s="127"/>
      <c r="E35" s="127"/>
      <c r="F35" s="127"/>
      <c r="G35" s="127"/>
      <c r="H35" s="42"/>
      <c r="I35" s="42"/>
      <c r="J35" s="123" t="s">
        <v>109</v>
      </c>
      <c r="K35" s="42"/>
      <c r="L35" s="42"/>
      <c r="M35" s="43"/>
      <c r="N35" s="126" t="s">
        <v>110</v>
      </c>
      <c r="O35" s="216"/>
      <c r="P35" s="222"/>
      <c r="Q35" s="223"/>
      <c r="R35" s="224"/>
    </row>
    <row r="36" spans="1:18" ht="15" customHeight="1" x14ac:dyDescent="0.55000000000000004">
      <c r="A36" s="126" t="s">
        <v>300</v>
      </c>
      <c r="B36" s="127"/>
      <c r="C36" s="127"/>
      <c r="D36" s="127"/>
      <c r="E36" s="128"/>
      <c r="F36" s="127"/>
      <c r="G36" s="127"/>
      <c r="H36" s="42"/>
      <c r="I36" s="42"/>
      <c r="J36" s="123" t="s">
        <v>111</v>
      </c>
      <c r="K36" s="42"/>
      <c r="L36" s="42"/>
      <c r="M36" s="43"/>
      <c r="N36" s="126" t="s">
        <v>112</v>
      </c>
      <c r="O36" s="216"/>
      <c r="P36" s="222"/>
      <c r="Q36" s="223"/>
      <c r="R36" s="225"/>
    </row>
    <row r="37" spans="1:18" ht="15" customHeight="1" x14ac:dyDescent="0.55000000000000004">
      <c r="A37" s="129"/>
      <c r="B37" s="130" t="s">
        <v>113</v>
      </c>
      <c r="C37" s="130"/>
      <c r="D37" s="130"/>
      <c r="E37" s="131"/>
      <c r="F37" s="130"/>
      <c r="G37" s="130"/>
      <c r="H37" s="44"/>
      <c r="I37" s="44"/>
      <c r="J37" s="44"/>
      <c r="K37" s="44"/>
      <c r="L37" s="44"/>
      <c r="M37" s="45"/>
      <c r="N37" s="129" t="s">
        <v>114</v>
      </c>
      <c r="O37" s="217" t="s">
        <v>301</v>
      </c>
      <c r="P37" s="226"/>
      <c r="Q37" s="227"/>
      <c r="R37" s="228"/>
    </row>
    <row r="38" spans="1:18" ht="14.25" customHeight="1" x14ac:dyDescent="0.5500000000000000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4.25" customHeight="1" x14ac:dyDescent="0.5500000000000000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4.25" customHeight="1" x14ac:dyDescent="0.5500000000000000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4.25" customHeight="1" x14ac:dyDescent="0.55000000000000004">
      <c r="A41" s="11"/>
      <c r="B41" s="11"/>
      <c r="C41" s="11"/>
      <c r="D41" s="11"/>
      <c r="E41" s="46"/>
      <c r="F41" s="4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4.25" customHeight="1" x14ac:dyDescent="0.5500000000000000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4.25" customHeight="1" x14ac:dyDescent="0.5500000000000000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4.25" customHeight="1" x14ac:dyDescent="0.5500000000000000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4.25" customHeight="1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4.25" customHeight="1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4.25" customHeight="1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4.2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4.25" customHeight="1" x14ac:dyDescent="0.5500000000000000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4.25" customHeight="1" x14ac:dyDescent="0.5500000000000000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25" customHeight="1" x14ac:dyDescent="0.5500000000000000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4.25" customHeight="1" x14ac:dyDescent="0.5500000000000000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4.25" customHeight="1" x14ac:dyDescent="0.5500000000000000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4.25" customHeight="1" x14ac:dyDescent="0.550000000000000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4.25" customHeight="1" x14ac:dyDescent="0.5500000000000000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4.25" customHeight="1" x14ac:dyDescent="0.5500000000000000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ht="14.25" customHeight="1" x14ac:dyDescent="0.5500000000000000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14.25" customHeight="1" x14ac:dyDescent="0.5500000000000000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4.25" customHeight="1" x14ac:dyDescent="0.5500000000000000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4.25" customHeight="1" x14ac:dyDescent="0.5500000000000000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4.25" customHeight="1" x14ac:dyDescent="0.5500000000000000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4.25" customHeight="1" x14ac:dyDescent="0.5500000000000000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4.25" customHeight="1" x14ac:dyDescent="0.5500000000000000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14.25" customHeight="1" x14ac:dyDescent="0.5500000000000000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14.25" customHeight="1" x14ac:dyDescent="0.5500000000000000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4.25" customHeight="1" x14ac:dyDescent="0.5500000000000000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4.25" customHeight="1" x14ac:dyDescent="0.5500000000000000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4.25" customHeight="1" x14ac:dyDescent="0.5500000000000000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4.25" customHeight="1" x14ac:dyDescent="0.5500000000000000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4.25" customHeight="1" x14ac:dyDescent="0.5500000000000000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14.25" customHeight="1" x14ac:dyDescent="0.5500000000000000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14.25" customHeight="1" x14ac:dyDescent="0.5500000000000000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4.25" customHeight="1" x14ac:dyDescent="0.5500000000000000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4.25" customHeight="1" x14ac:dyDescent="0.5500000000000000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4.25" customHeight="1" x14ac:dyDescent="0.5500000000000000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4.25" customHeight="1" x14ac:dyDescent="0.5500000000000000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4.25" customHeight="1" x14ac:dyDescent="0.5500000000000000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4.25" customHeight="1" x14ac:dyDescent="0.5500000000000000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4.25" customHeight="1" x14ac:dyDescent="0.5500000000000000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4.25" customHeight="1" x14ac:dyDescent="0.5500000000000000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4.25" customHeight="1" x14ac:dyDescent="0.5500000000000000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4.25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4.25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4.25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ht="14.25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ht="14.25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4.25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4.25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4.25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4.25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4.25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ht="14.25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ht="14.25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ht="14.25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ht="14.25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ht="14.25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ht="14.25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ht="14.25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ht="14.25" customHeight="1" x14ac:dyDescent="0.5500000000000000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ht="14.25" customHeight="1" x14ac:dyDescent="0.550000000000000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ht="14.25" customHeight="1" x14ac:dyDescent="0.5500000000000000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ht="14.25" customHeight="1" x14ac:dyDescent="0.5500000000000000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ht="14.25" customHeight="1" x14ac:dyDescent="0.5500000000000000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ht="14.25" customHeight="1" x14ac:dyDescent="0.5500000000000000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ht="14.25" customHeight="1" x14ac:dyDescent="0.5500000000000000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4.25" customHeight="1" x14ac:dyDescent="0.5500000000000000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4.25" customHeight="1" x14ac:dyDescent="0.5500000000000000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14.25" customHeight="1" x14ac:dyDescent="0.5500000000000000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ht="14.25" customHeight="1" x14ac:dyDescent="0.5500000000000000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ht="14.25" customHeight="1" x14ac:dyDescent="0.5500000000000000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ht="14.25" customHeight="1" x14ac:dyDescent="0.5500000000000000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ht="14.25" customHeight="1" x14ac:dyDescent="0.5500000000000000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ht="14.25" customHeight="1" x14ac:dyDescent="0.5500000000000000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ht="14.25" customHeight="1" x14ac:dyDescent="0.5500000000000000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ht="14.25" customHeight="1" x14ac:dyDescent="0.5500000000000000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ht="14.25" customHeight="1" x14ac:dyDescent="0.5500000000000000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ht="14.25" customHeight="1" x14ac:dyDescent="0.5500000000000000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ht="14.25" customHeight="1" x14ac:dyDescent="0.5500000000000000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ht="14.25" customHeight="1" x14ac:dyDescent="0.5500000000000000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ht="14.25" customHeight="1" x14ac:dyDescent="0.5500000000000000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ht="14.25" customHeight="1" x14ac:dyDescent="0.5500000000000000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ht="14.25" customHeight="1" x14ac:dyDescent="0.5500000000000000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ht="14.25" customHeight="1" x14ac:dyDescent="0.5500000000000000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ht="14.25" customHeight="1" x14ac:dyDescent="0.5500000000000000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ht="14.25" customHeight="1" x14ac:dyDescent="0.5500000000000000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ht="14.25" customHeight="1" x14ac:dyDescent="0.5500000000000000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ht="14.25" customHeight="1" x14ac:dyDescent="0.5500000000000000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ht="14.25" customHeight="1" x14ac:dyDescent="0.5500000000000000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ht="14.25" customHeight="1" x14ac:dyDescent="0.5500000000000000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ht="14.25" customHeight="1" x14ac:dyDescent="0.5500000000000000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ht="14.25" customHeight="1" x14ac:dyDescent="0.5500000000000000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ht="14.25" customHeight="1" x14ac:dyDescent="0.5500000000000000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ht="14.25" customHeight="1" x14ac:dyDescent="0.5500000000000000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ht="14.25" customHeight="1" x14ac:dyDescent="0.5500000000000000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ht="14.25" customHeight="1" x14ac:dyDescent="0.5500000000000000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ht="14.25" customHeight="1" x14ac:dyDescent="0.5500000000000000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ht="14.25" customHeight="1" x14ac:dyDescent="0.5500000000000000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ht="14.25" customHeight="1" x14ac:dyDescent="0.5500000000000000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ht="14.25" customHeight="1" x14ac:dyDescent="0.5500000000000000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ht="14.25" customHeight="1" x14ac:dyDescent="0.5500000000000000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ht="14.25" customHeight="1" x14ac:dyDescent="0.5500000000000000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ht="14.25" customHeight="1" x14ac:dyDescent="0.5500000000000000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ht="14.25" customHeight="1" x14ac:dyDescent="0.5500000000000000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ht="14.25" customHeight="1" x14ac:dyDescent="0.5500000000000000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ht="14.25" customHeight="1" x14ac:dyDescent="0.5500000000000000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14.25" customHeight="1" x14ac:dyDescent="0.5500000000000000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ht="14.25" customHeight="1" x14ac:dyDescent="0.5500000000000000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ht="14.25" customHeight="1" x14ac:dyDescent="0.5500000000000000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ht="14.25" customHeight="1" x14ac:dyDescent="0.5500000000000000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ht="14.25" customHeight="1" x14ac:dyDescent="0.5500000000000000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ht="14.25" customHeight="1" x14ac:dyDescent="0.5500000000000000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ht="14.25" customHeight="1" x14ac:dyDescent="0.5500000000000000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ht="14.25" customHeight="1" x14ac:dyDescent="0.5500000000000000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ht="14.25" customHeight="1" x14ac:dyDescent="0.5500000000000000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ht="14.25" customHeight="1" x14ac:dyDescent="0.5500000000000000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ht="14.25" customHeight="1" x14ac:dyDescent="0.5500000000000000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ht="14.25" customHeight="1" x14ac:dyDescent="0.5500000000000000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ht="14.25" customHeight="1" x14ac:dyDescent="0.5500000000000000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ht="14.25" customHeight="1" x14ac:dyDescent="0.5500000000000000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ht="14.25" customHeight="1" x14ac:dyDescent="0.5500000000000000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ht="14.25" customHeight="1" x14ac:dyDescent="0.5500000000000000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ht="14.25" customHeight="1" x14ac:dyDescent="0.5500000000000000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ht="14.25" customHeight="1" x14ac:dyDescent="0.5500000000000000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ht="14.25" customHeight="1" x14ac:dyDescent="0.5500000000000000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ht="14.25" customHeight="1" x14ac:dyDescent="0.5500000000000000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ht="14.25" customHeight="1" x14ac:dyDescent="0.5500000000000000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ht="14.25" customHeight="1" x14ac:dyDescent="0.5500000000000000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ht="14.25" customHeight="1" x14ac:dyDescent="0.5500000000000000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ht="14.25" customHeight="1" x14ac:dyDescent="0.5500000000000000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ht="14.25" customHeight="1" x14ac:dyDescent="0.5500000000000000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ht="14.25" customHeight="1" x14ac:dyDescent="0.5500000000000000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ht="14.25" customHeight="1" x14ac:dyDescent="0.5500000000000000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ht="14.25" customHeight="1" x14ac:dyDescent="0.5500000000000000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ht="14.25" customHeight="1" x14ac:dyDescent="0.5500000000000000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ht="14.25" customHeight="1" x14ac:dyDescent="0.5500000000000000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ht="14.25" customHeight="1" x14ac:dyDescent="0.5500000000000000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ht="14.25" customHeight="1" x14ac:dyDescent="0.5500000000000000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ht="14.25" customHeight="1" x14ac:dyDescent="0.5500000000000000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ht="14.25" customHeight="1" x14ac:dyDescent="0.5500000000000000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ht="14.25" customHeight="1" x14ac:dyDescent="0.5500000000000000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ht="14.25" customHeight="1" x14ac:dyDescent="0.5500000000000000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ht="14.25" customHeight="1" x14ac:dyDescent="0.5500000000000000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ht="14.25" customHeight="1" x14ac:dyDescent="0.5500000000000000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ht="14.25" customHeight="1" x14ac:dyDescent="0.5500000000000000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ht="14.25" customHeight="1" x14ac:dyDescent="0.5500000000000000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ht="14.25" customHeight="1" x14ac:dyDescent="0.5500000000000000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ht="14.25" customHeight="1" x14ac:dyDescent="0.5500000000000000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ht="14.25" customHeight="1" x14ac:dyDescent="0.5500000000000000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ht="14.25" customHeight="1" x14ac:dyDescent="0.5500000000000000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ht="14.25" customHeight="1" x14ac:dyDescent="0.5500000000000000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ht="14.25" customHeight="1" x14ac:dyDescent="0.5500000000000000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ht="14.25" customHeight="1" x14ac:dyDescent="0.5500000000000000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ht="14.25" customHeight="1" x14ac:dyDescent="0.5500000000000000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ht="14.25" customHeight="1" x14ac:dyDescent="0.5500000000000000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ht="14.25" customHeight="1" x14ac:dyDescent="0.5500000000000000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ht="14.25" customHeight="1" x14ac:dyDescent="0.5500000000000000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ht="14.25" customHeight="1" x14ac:dyDescent="0.5500000000000000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ht="14.25" customHeight="1" x14ac:dyDescent="0.5500000000000000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ht="14.25" customHeight="1" x14ac:dyDescent="0.5500000000000000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ht="14.25" customHeight="1" x14ac:dyDescent="0.550000000000000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ht="14.25" customHeight="1" x14ac:dyDescent="0.5500000000000000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ht="14.25" customHeight="1" x14ac:dyDescent="0.5500000000000000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ht="14.25" customHeight="1" x14ac:dyDescent="0.5500000000000000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ht="14.25" customHeight="1" x14ac:dyDescent="0.5500000000000000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ht="14.25" customHeight="1" x14ac:dyDescent="0.5500000000000000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ht="14.25" customHeight="1" x14ac:dyDescent="0.5500000000000000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ht="14.25" customHeight="1" x14ac:dyDescent="0.5500000000000000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ht="14.25" customHeight="1" x14ac:dyDescent="0.5500000000000000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ht="14.25" customHeight="1" x14ac:dyDescent="0.5500000000000000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ht="14.25" customHeight="1" x14ac:dyDescent="0.5500000000000000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ht="14.25" customHeight="1" x14ac:dyDescent="0.5500000000000000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ht="14.25" customHeight="1" x14ac:dyDescent="0.5500000000000000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ht="14.25" customHeight="1" x14ac:dyDescent="0.5500000000000000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ht="14.25" customHeight="1" x14ac:dyDescent="0.5500000000000000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ht="14.25" customHeight="1" x14ac:dyDescent="0.5500000000000000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ht="14.25" customHeight="1" x14ac:dyDescent="0.5500000000000000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ht="14.25" customHeight="1" x14ac:dyDescent="0.5500000000000000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ht="14.25" customHeight="1" x14ac:dyDescent="0.5500000000000000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ht="14.25" customHeight="1" x14ac:dyDescent="0.5500000000000000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ht="14.25" customHeight="1" x14ac:dyDescent="0.5500000000000000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ht="14.25" customHeight="1" x14ac:dyDescent="0.5500000000000000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ht="14.25" customHeight="1" x14ac:dyDescent="0.5500000000000000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ht="14.25" customHeight="1" x14ac:dyDescent="0.5500000000000000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ht="14.25" customHeight="1" x14ac:dyDescent="0.5500000000000000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ht="14.25" customHeight="1" x14ac:dyDescent="0.5500000000000000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ht="14.25" customHeight="1" x14ac:dyDescent="0.5500000000000000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ht="14.25" customHeight="1" x14ac:dyDescent="0.5500000000000000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ht="14.25" customHeight="1" x14ac:dyDescent="0.5500000000000000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ht="14.25" customHeight="1" x14ac:dyDescent="0.5500000000000000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ht="14.25" customHeight="1" x14ac:dyDescent="0.5500000000000000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ht="14.25" customHeight="1" x14ac:dyDescent="0.5500000000000000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ht="14.25" customHeight="1" x14ac:dyDescent="0.5500000000000000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ht="14.25" customHeight="1" x14ac:dyDescent="0.5500000000000000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ht="14.25" customHeight="1" x14ac:dyDescent="0.5500000000000000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ht="14.25" customHeight="1" x14ac:dyDescent="0.5500000000000000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ht="14.25" customHeight="1" x14ac:dyDescent="0.5500000000000000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ht="14.25" customHeight="1" x14ac:dyDescent="0.5500000000000000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ht="14.25" customHeight="1" x14ac:dyDescent="0.5500000000000000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ht="14.25" customHeight="1" x14ac:dyDescent="0.5500000000000000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ht="14.25" customHeight="1" x14ac:dyDescent="0.5500000000000000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ht="14.25" customHeight="1" x14ac:dyDescent="0.5500000000000000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ht="14.25" customHeight="1" x14ac:dyDescent="0.5500000000000000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ht="14.25" customHeight="1" x14ac:dyDescent="0.5500000000000000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ht="14.25" customHeight="1" x14ac:dyDescent="0.5500000000000000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ht="14.25" customHeight="1" x14ac:dyDescent="0.5500000000000000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ht="14.25" customHeight="1" x14ac:dyDescent="0.5500000000000000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ht="14.25" customHeight="1" x14ac:dyDescent="0.5500000000000000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ht="14.25" customHeight="1" x14ac:dyDescent="0.5500000000000000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ht="14.25" customHeight="1" x14ac:dyDescent="0.5500000000000000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ht="14.25" customHeight="1" x14ac:dyDescent="0.5500000000000000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ht="14.25" customHeight="1" x14ac:dyDescent="0.5500000000000000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ht="14.25" customHeight="1" x14ac:dyDescent="0.5500000000000000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ht="14.25" customHeight="1" x14ac:dyDescent="0.5500000000000000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ht="14.25" customHeight="1" x14ac:dyDescent="0.5500000000000000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ht="14.25" customHeight="1" x14ac:dyDescent="0.5500000000000000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ht="14.25" customHeight="1" x14ac:dyDescent="0.5500000000000000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ht="14.25" customHeight="1" x14ac:dyDescent="0.5500000000000000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ht="14.25" customHeight="1" x14ac:dyDescent="0.5500000000000000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ht="14.25" customHeight="1" x14ac:dyDescent="0.5500000000000000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ht="14.25" customHeight="1" x14ac:dyDescent="0.5500000000000000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ht="14.25" customHeight="1" x14ac:dyDescent="0.5500000000000000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ht="14.25" customHeight="1" x14ac:dyDescent="0.5500000000000000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ht="14.25" customHeight="1" x14ac:dyDescent="0.5500000000000000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ht="14.25" customHeight="1" x14ac:dyDescent="0.5500000000000000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ht="14.25" customHeight="1" x14ac:dyDescent="0.5500000000000000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ht="14.25" customHeight="1" x14ac:dyDescent="0.5500000000000000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ht="14.25" customHeight="1" x14ac:dyDescent="0.5500000000000000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ht="14.25" customHeight="1" x14ac:dyDescent="0.5500000000000000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ht="14.25" customHeight="1" x14ac:dyDescent="0.5500000000000000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ht="14.25" customHeight="1" x14ac:dyDescent="0.5500000000000000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ht="14.25" customHeight="1" x14ac:dyDescent="0.5500000000000000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ht="14.25" customHeight="1" x14ac:dyDescent="0.5500000000000000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ht="14.25" customHeight="1" x14ac:dyDescent="0.5500000000000000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ht="14.25" customHeight="1" x14ac:dyDescent="0.5500000000000000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ht="14.25" customHeight="1" x14ac:dyDescent="0.5500000000000000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ht="14.25" customHeight="1" x14ac:dyDescent="0.5500000000000000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ht="14.25" customHeight="1" x14ac:dyDescent="0.5500000000000000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ht="14.25" customHeight="1" x14ac:dyDescent="0.5500000000000000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ht="14.25" customHeight="1" x14ac:dyDescent="0.5500000000000000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ht="14.25" customHeight="1" x14ac:dyDescent="0.5500000000000000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ht="14.25" customHeight="1" x14ac:dyDescent="0.5500000000000000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ht="14.25" customHeight="1" x14ac:dyDescent="0.5500000000000000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ht="14.25" customHeight="1" x14ac:dyDescent="0.5500000000000000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ht="14.25" customHeight="1" x14ac:dyDescent="0.5500000000000000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ht="14.25" customHeight="1" x14ac:dyDescent="0.5500000000000000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ht="14.25" customHeight="1" x14ac:dyDescent="0.5500000000000000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ht="14.25" customHeight="1" x14ac:dyDescent="0.5500000000000000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ht="14.25" customHeight="1" x14ac:dyDescent="0.5500000000000000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ht="14.25" customHeight="1" x14ac:dyDescent="0.5500000000000000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ht="14.25" customHeight="1" x14ac:dyDescent="0.5500000000000000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ht="14.25" customHeight="1" x14ac:dyDescent="0.5500000000000000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ht="14.25" customHeight="1" x14ac:dyDescent="0.5500000000000000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ht="14.25" customHeight="1" x14ac:dyDescent="0.5500000000000000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ht="14.25" customHeight="1" x14ac:dyDescent="0.5500000000000000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ht="14.25" customHeight="1" x14ac:dyDescent="0.5500000000000000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ht="14.25" customHeight="1" x14ac:dyDescent="0.5500000000000000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ht="14.25" customHeight="1" x14ac:dyDescent="0.5500000000000000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ht="14.25" customHeight="1" x14ac:dyDescent="0.5500000000000000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ht="14.25" customHeight="1" x14ac:dyDescent="0.5500000000000000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ht="14.25" customHeight="1" x14ac:dyDescent="0.550000000000000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ht="14.25" customHeight="1" x14ac:dyDescent="0.5500000000000000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ht="14.25" customHeight="1" x14ac:dyDescent="0.5500000000000000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ht="14.25" customHeight="1" x14ac:dyDescent="0.5500000000000000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ht="14.25" customHeight="1" x14ac:dyDescent="0.5500000000000000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ht="14.25" customHeight="1" x14ac:dyDescent="0.5500000000000000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ht="14.25" customHeight="1" x14ac:dyDescent="0.5500000000000000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ht="14.25" customHeight="1" x14ac:dyDescent="0.5500000000000000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ht="14.25" customHeight="1" x14ac:dyDescent="0.5500000000000000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ht="14.25" customHeight="1" x14ac:dyDescent="0.5500000000000000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ht="14.25" customHeight="1" x14ac:dyDescent="0.5500000000000000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ht="14.25" customHeight="1" x14ac:dyDescent="0.5500000000000000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ht="14.25" customHeight="1" x14ac:dyDescent="0.5500000000000000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ht="14.25" customHeight="1" x14ac:dyDescent="0.5500000000000000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ht="14.25" customHeight="1" x14ac:dyDescent="0.5500000000000000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ht="14.25" customHeight="1" x14ac:dyDescent="0.5500000000000000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ht="14.25" customHeight="1" x14ac:dyDescent="0.5500000000000000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ht="14.25" customHeight="1" x14ac:dyDescent="0.5500000000000000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ht="14.25" customHeight="1" x14ac:dyDescent="0.5500000000000000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ht="14.25" customHeight="1" x14ac:dyDescent="0.5500000000000000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ht="14.25" customHeight="1" x14ac:dyDescent="0.5500000000000000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ht="14.25" customHeight="1" x14ac:dyDescent="0.5500000000000000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ht="14.25" customHeight="1" x14ac:dyDescent="0.5500000000000000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ht="14.25" customHeight="1" x14ac:dyDescent="0.5500000000000000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ht="14.25" customHeight="1" x14ac:dyDescent="0.5500000000000000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ht="14.25" customHeight="1" x14ac:dyDescent="0.5500000000000000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ht="14.25" customHeight="1" x14ac:dyDescent="0.5500000000000000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ht="14.25" customHeight="1" x14ac:dyDescent="0.5500000000000000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ht="14.25" customHeight="1" x14ac:dyDescent="0.5500000000000000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ht="14.25" customHeight="1" x14ac:dyDescent="0.5500000000000000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ht="14.25" customHeight="1" x14ac:dyDescent="0.5500000000000000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ht="14.25" customHeight="1" x14ac:dyDescent="0.5500000000000000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ht="14.25" customHeight="1" x14ac:dyDescent="0.5500000000000000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ht="14.25" customHeight="1" x14ac:dyDescent="0.5500000000000000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ht="14.25" customHeight="1" x14ac:dyDescent="0.5500000000000000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ht="14.25" customHeight="1" x14ac:dyDescent="0.5500000000000000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ht="14.25" customHeight="1" x14ac:dyDescent="0.5500000000000000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ht="14.25" customHeight="1" x14ac:dyDescent="0.5500000000000000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ht="14.25" customHeight="1" x14ac:dyDescent="0.5500000000000000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ht="14.25" customHeight="1" x14ac:dyDescent="0.5500000000000000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ht="14.25" customHeight="1" x14ac:dyDescent="0.5500000000000000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ht="14.25" customHeight="1" x14ac:dyDescent="0.5500000000000000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ht="14.25" customHeight="1" x14ac:dyDescent="0.5500000000000000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ht="14.25" customHeight="1" x14ac:dyDescent="0.5500000000000000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ht="14.25" customHeight="1" x14ac:dyDescent="0.5500000000000000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ht="14.25" customHeight="1" x14ac:dyDescent="0.5500000000000000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ht="14.25" customHeight="1" x14ac:dyDescent="0.5500000000000000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ht="14.25" customHeight="1" x14ac:dyDescent="0.5500000000000000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ht="14.25" customHeight="1" x14ac:dyDescent="0.5500000000000000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ht="14.25" customHeight="1" x14ac:dyDescent="0.5500000000000000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ht="14.25" customHeight="1" x14ac:dyDescent="0.5500000000000000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ht="14.25" customHeight="1" x14ac:dyDescent="0.5500000000000000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ht="14.25" customHeight="1" x14ac:dyDescent="0.5500000000000000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ht="14.25" customHeight="1" x14ac:dyDescent="0.5500000000000000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ht="14.25" customHeight="1" x14ac:dyDescent="0.5500000000000000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ht="14.25" customHeight="1" x14ac:dyDescent="0.5500000000000000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ht="14.25" customHeight="1" x14ac:dyDescent="0.5500000000000000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ht="14.25" customHeight="1" x14ac:dyDescent="0.5500000000000000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ht="14.25" customHeight="1" x14ac:dyDescent="0.5500000000000000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ht="14.25" customHeight="1" x14ac:dyDescent="0.5500000000000000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ht="14.25" customHeight="1" x14ac:dyDescent="0.5500000000000000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ht="14.25" customHeight="1" x14ac:dyDescent="0.5500000000000000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ht="14.25" customHeight="1" x14ac:dyDescent="0.5500000000000000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ht="14.25" customHeight="1" x14ac:dyDescent="0.5500000000000000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ht="14.25" customHeight="1" x14ac:dyDescent="0.5500000000000000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ht="14.25" customHeight="1" x14ac:dyDescent="0.5500000000000000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ht="14.25" customHeight="1" x14ac:dyDescent="0.5500000000000000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ht="14.25" customHeight="1" x14ac:dyDescent="0.5500000000000000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ht="14.25" customHeight="1" x14ac:dyDescent="0.5500000000000000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ht="14.25" customHeight="1" x14ac:dyDescent="0.5500000000000000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ht="14.25" customHeight="1" x14ac:dyDescent="0.5500000000000000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ht="14.25" customHeight="1" x14ac:dyDescent="0.5500000000000000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ht="14.25" customHeight="1" x14ac:dyDescent="0.5500000000000000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ht="14.25" customHeight="1" x14ac:dyDescent="0.5500000000000000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ht="14.25" customHeight="1" x14ac:dyDescent="0.5500000000000000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ht="14.25" customHeight="1" x14ac:dyDescent="0.5500000000000000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ht="14.25" customHeight="1" x14ac:dyDescent="0.5500000000000000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ht="14.25" customHeight="1" x14ac:dyDescent="0.5500000000000000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ht="14.25" customHeight="1" x14ac:dyDescent="0.5500000000000000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ht="14.25" customHeight="1" x14ac:dyDescent="0.5500000000000000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ht="14.25" customHeight="1" x14ac:dyDescent="0.5500000000000000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ht="14.25" customHeight="1" x14ac:dyDescent="0.5500000000000000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ht="14.25" customHeight="1" x14ac:dyDescent="0.5500000000000000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ht="14.25" customHeight="1" x14ac:dyDescent="0.5500000000000000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ht="14.25" customHeight="1" x14ac:dyDescent="0.5500000000000000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ht="14.25" customHeight="1" x14ac:dyDescent="0.5500000000000000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ht="14.25" customHeight="1" x14ac:dyDescent="0.5500000000000000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ht="14.25" customHeight="1" x14ac:dyDescent="0.5500000000000000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ht="14.25" customHeight="1" x14ac:dyDescent="0.5500000000000000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ht="14.25" customHeight="1" x14ac:dyDescent="0.5500000000000000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ht="14.25" customHeight="1" x14ac:dyDescent="0.5500000000000000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ht="14.25" customHeight="1" x14ac:dyDescent="0.5500000000000000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ht="14.25" customHeight="1" x14ac:dyDescent="0.5500000000000000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ht="14.25" customHeight="1" x14ac:dyDescent="0.5500000000000000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ht="14.25" customHeight="1" x14ac:dyDescent="0.5500000000000000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ht="14.25" customHeight="1" x14ac:dyDescent="0.5500000000000000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ht="14.25" customHeight="1" x14ac:dyDescent="0.5500000000000000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ht="14.25" customHeight="1" x14ac:dyDescent="0.5500000000000000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ht="14.25" customHeight="1" x14ac:dyDescent="0.5500000000000000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ht="14.25" customHeight="1" x14ac:dyDescent="0.5500000000000000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ht="14.25" customHeight="1" x14ac:dyDescent="0.550000000000000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ht="14.25" customHeight="1" x14ac:dyDescent="0.5500000000000000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ht="14.25" customHeight="1" x14ac:dyDescent="0.5500000000000000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ht="14.25" customHeight="1" x14ac:dyDescent="0.5500000000000000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ht="14.25" customHeight="1" x14ac:dyDescent="0.5500000000000000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ht="14.25" customHeight="1" x14ac:dyDescent="0.5500000000000000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ht="14.25" customHeight="1" x14ac:dyDescent="0.5500000000000000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ht="14.25" customHeight="1" x14ac:dyDescent="0.5500000000000000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ht="14.25" customHeight="1" x14ac:dyDescent="0.5500000000000000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ht="14.25" customHeight="1" x14ac:dyDescent="0.5500000000000000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ht="14.25" customHeight="1" x14ac:dyDescent="0.5500000000000000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ht="14.25" customHeight="1" x14ac:dyDescent="0.5500000000000000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ht="14.25" customHeight="1" x14ac:dyDescent="0.5500000000000000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ht="14.25" customHeight="1" x14ac:dyDescent="0.5500000000000000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ht="14.25" customHeight="1" x14ac:dyDescent="0.5500000000000000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ht="14.25" customHeight="1" x14ac:dyDescent="0.5500000000000000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ht="14.25" customHeight="1" x14ac:dyDescent="0.5500000000000000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ht="14.25" customHeight="1" x14ac:dyDescent="0.5500000000000000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ht="14.25" customHeight="1" x14ac:dyDescent="0.5500000000000000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ht="14.25" customHeight="1" x14ac:dyDescent="0.5500000000000000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ht="14.25" customHeight="1" x14ac:dyDescent="0.5500000000000000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ht="14.25" customHeight="1" x14ac:dyDescent="0.5500000000000000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ht="14.25" customHeight="1" x14ac:dyDescent="0.5500000000000000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ht="14.25" customHeight="1" x14ac:dyDescent="0.5500000000000000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ht="14.25" customHeight="1" x14ac:dyDescent="0.5500000000000000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ht="14.25" customHeight="1" x14ac:dyDescent="0.5500000000000000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ht="14.25" customHeight="1" x14ac:dyDescent="0.5500000000000000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ht="14.25" customHeight="1" x14ac:dyDescent="0.5500000000000000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ht="14.25" customHeight="1" x14ac:dyDescent="0.5500000000000000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ht="14.25" customHeight="1" x14ac:dyDescent="0.5500000000000000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ht="14.25" customHeight="1" x14ac:dyDescent="0.5500000000000000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ht="14.25" customHeight="1" x14ac:dyDescent="0.5500000000000000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ht="14.25" customHeight="1" x14ac:dyDescent="0.5500000000000000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ht="14.25" customHeight="1" x14ac:dyDescent="0.5500000000000000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ht="14.25" customHeight="1" x14ac:dyDescent="0.5500000000000000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ht="14.25" customHeight="1" x14ac:dyDescent="0.5500000000000000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ht="14.25" customHeight="1" x14ac:dyDescent="0.5500000000000000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ht="14.25" customHeight="1" x14ac:dyDescent="0.5500000000000000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ht="14.25" customHeight="1" x14ac:dyDescent="0.5500000000000000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ht="14.25" customHeight="1" x14ac:dyDescent="0.5500000000000000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ht="14.25" customHeight="1" x14ac:dyDescent="0.5500000000000000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ht="14.25" customHeight="1" x14ac:dyDescent="0.5500000000000000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ht="14.25" customHeight="1" x14ac:dyDescent="0.5500000000000000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ht="14.25" customHeight="1" x14ac:dyDescent="0.5500000000000000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ht="14.25" customHeight="1" x14ac:dyDescent="0.5500000000000000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ht="14.25" customHeight="1" x14ac:dyDescent="0.5500000000000000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ht="14.25" customHeight="1" x14ac:dyDescent="0.5500000000000000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ht="14.25" customHeight="1" x14ac:dyDescent="0.5500000000000000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ht="14.25" customHeight="1" x14ac:dyDescent="0.5500000000000000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ht="14.25" customHeight="1" x14ac:dyDescent="0.5500000000000000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ht="14.25" customHeight="1" x14ac:dyDescent="0.5500000000000000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ht="14.25" customHeight="1" x14ac:dyDescent="0.5500000000000000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ht="14.25" customHeight="1" x14ac:dyDescent="0.5500000000000000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ht="14.25" customHeight="1" x14ac:dyDescent="0.5500000000000000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ht="14.25" customHeight="1" x14ac:dyDescent="0.5500000000000000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ht="14.25" customHeight="1" x14ac:dyDescent="0.5500000000000000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ht="14.25" customHeight="1" x14ac:dyDescent="0.5500000000000000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ht="14.25" customHeight="1" x14ac:dyDescent="0.5500000000000000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ht="14.25" customHeight="1" x14ac:dyDescent="0.5500000000000000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ht="14.25" customHeight="1" x14ac:dyDescent="0.5500000000000000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ht="14.25" customHeight="1" x14ac:dyDescent="0.5500000000000000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ht="14.25" customHeight="1" x14ac:dyDescent="0.5500000000000000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ht="14.25" customHeight="1" x14ac:dyDescent="0.5500000000000000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ht="14.25" customHeight="1" x14ac:dyDescent="0.5500000000000000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ht="14.25" customHeight="1" x14ac:dyDescent="0.5500000000000000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ht="14.25" customHeight="1" x14ac:dyDescent="0.5500000000000000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ht="14.25" customHeight="1" x14ac:dyDescent="0.5500000000000000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ht="14.25" customHeight="1" x14ac:dyDescent="0.5500000000000000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ht="14.25" customHeight="1" x14ac:dyDescent="0.5500000000000000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ht="14.25" customHeight="1" x14ac:dyDescent="0.5500000000000000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ht="14.25" customHeight="1" x14ac:dyDescent="0.5500000000000000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ht="14.25" customHeight="1" x14ac:dyDescent="0.5500000000000000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ht="14.25" customHeight="1" x14ac:dyDescent="0.5500000000000000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ht="14.25" customHeight="1" x14ac:dyDescent="0.5500000000000000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ht="14.25" customHeight="1" x14ac:dyDescent="0.5500000000000000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ht="14.25" customHeight="1" x14ac:dyDescent="0.5500000000000000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ht="14.25" customHeight="1" x14ac:dyDescent="0.5500000000000000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ht="14.25" customHeight="1" x14ac:dyDescent="0.5500000000000000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ht="14.25" customHeight="1" x14ac:dyDescent="0.5500000000000000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ht="14.25" customHeight="1" x14ac:dyDescent="0.5500000000000000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ht="14.25" customHeight="1" x14ac:dyDescent="0.5500000000000000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ht="14.25" customHeight="1" x14ac:dyDescent="0.5500000000000000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ht="14.25" customHeight="1" x14ac:dyDescent="0.5500000000000000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ht="14.25" customHeight="1" x14ac:dyDescent="0.5500000000000000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ht="14.25" customHeight="1" x14ac:dyDescent="0.5500000000000000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ht="14.25" customHeight="1" x14ac:dyDescent="0.5500000000000000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ht="14.25" customHeight="1" x14ac:dyDescent="0.5500000000000000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ht="14.25" customHeight="1" x14ac:dyDescent="0.5500000000000000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ht="14.25" customHeight="1" x14ac:dyDescent="0.5500000000000000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ht="14.25" customHeight="1" x14ac:dyDescent="0.5500000000000000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ht="14.25" customHeight="1" x14ac:dyDescent="0.5500000000000000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ht="14.25" customHeight="1" x14ac:dyDescent="0.5500000000000000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ht="14.25" customHeight="1" x14ac:dyDescent="0.5500000000000000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ht="14.25" customHeight="1" x14ac:dyDescent="0.5500000000000000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ht="14.25" customHeight="1" x14ac:dyDescent="0.5500000000000000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ht="14.25" customHeight="1" x14ac:dyDescent="0.5500000000000000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ht="14.25" customHeight="1" x14ac:dyDescent="0.5500000000000000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ht="14.25" customHeight="1" x14ac:dyDescent="0.5500000000000000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ht="14.25" customHeight="1" x14ac:dyDescent="0.5500000000000000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ht="14.25" customHeight="1" x14ac:dyDescent="0.5500000000000000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ht="14.25" customHeight="1" x14ac:dyDescent="0.550000000000000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ht="14.25" customHeight="1" x14ac:dyDescent="0.5500000000000000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ht="14.25" customHeight="1" x14ac:dyDescent="0.5500000000000000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ht="14.25" customHeight="1" x14ac:dyDescent="0.5500000000000000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ht="14.25" customHeight="1" x14ac:dyDescent="0.5500000000000000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ht="14.25" customHeight="1" x14ac:dyDescent="0.5500000000000000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ht="14.25" customHeight="1" x14ac:dyDescent="0.5500000000000000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ht="14.25" customHeight="1" x14ac:dyDescent="0.5500000000000000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ht="14.25" customHeight="1" x14ac:dyDescent="0.5500000000000000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ht="14.25" customHeight="1" x14ac:dyDescent="0.5500000000000000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ht="14.25" customHeight="1" x14ac:dyDescent="0.5500000000000000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ht="14.25" customHeight="1" x14ac:dyDescent="0.5500000000000000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ht="14.25" customHeight="1" x14ac:dyDescent="0.5500000000000000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ht="14.25" customHeight="1" x14ac:dyDescent="0.5500000000000000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ht="14.25" customHeight="1" x14ac:dyDescent="0.5500000000000000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ht="14.25" customHeight="1" x14ac:dyDescent="0.5500000000000000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ht="14.25" customHeight="1" x14ac:dyDescent="0.5500000000000000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ht="14.25" customHeight="1" x14ac:dyDescent="0.5500000000000000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ht="14.25" customHeight="1" x14ac:dyDescent="0.5500000000000000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ht="14.25" customHeight="1" x14ac:dyDescent="0.5500000000000000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ht="14.25" customHeight="1" x14ac:dyDescent="0.5500000000000000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ht="14.25" customHeight="1" x14ac:dyDescent="0.5500000000000000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ht="14.25" customHeight="1" x14ac:dyDescent="0.5500000000000000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ht="14.25" customHeight="1" x14ac:dyDescent="0.5500000000000000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ht="14.25" customHeight="1" x14ac:dyDescent="0.5500000000000000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ht="14.25" customHeight="1" x14ac:dyDescent="0.5500000000000000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ht="14.25" customHeight="1" x14ac:dyDescent="0.5500000000000000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ht="14.25" customHeight="1" x14ac:dyDescent="0.5500000000000000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ht="14.25" customHeight="1" x14ac:dyDescent="0.5500000000000000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ht="14.25" customHeight="1" x14ac:dyDescent="0.5500000000000000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ht="14.25" customHeight="1" x14ac:dyDescent="0.5500000000000000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ht="14.25" customHeight="1" x14ac:dyDescent="0.5500000000000000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ht="14.25" customHeight="1" x14ac:dyDescent="0.5500000000000000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ht="14.25" customHeight="1" x14ac:dyDescent="0.5500000000000000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ht="14.25" customHeight="1" x14ac:dyDescent="0.5500000000000000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ht="14.25" customHeight="1" x14ac:dyDescent="0.5500000000000000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ht="14.25" customHeight="1" x14ac:dyDescent="0.5500000000000000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ht="14.25" customHeight="1" x14ac:dyDescent="0.5500000000000000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ht="14.25" customHeight="1" x14ac:dyDescent="0.5500000000000000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ht="14.25" customHeight="1" x14ac:dyDescent="0.5500000000000000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ht="14.25" customHeight="1" x14ac:dyDescent="0.5500000000000000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ht="14.25" customHeight="1" x14ac:dyDescent="0.5500000000000000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ht="14.25" customHeight="1" x14ac:dyDescent="0.5500000000000000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ht="14.25" customHeight="1" x14ac:dyDescent="0.5500000000000000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ht="14.25" customHeight="1" x14ac:dyDescent="0.5500000000000000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ht="14.25" customHeight="1" x14ac:dyDescent="0.5500000000000000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ht="14.25" customHeight="1" x14ac:dyDescent="0.5500000000000000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ht="14.25" customHeight="1" x14ac:dyDescent="0.5500000000000000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ht="14.25" customHeight="1" x14ac:dyDescent="0.5500000000000000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ht="14.25" customHeight="1" x14ac:dyDescent="0.5500000000000000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ht="14.25" customHeight="1" x14ac:dyDescent="0.5500000000000000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ht="14.25" customHeight="1" x14ac:dyDescent="0.5500000000000000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ht="14.25" customHeight="1" x14ac:dyDescent="0.5500000000000000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ht="14.25" customHeight="1" x14ac:dyDescent="0.5500000000000000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ht="14.25" customHeight="1" x14ac:dyDescent="0.5500000000000000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ht="14.25" customHeight="1" x14ac:dyDescent="0.5500000000000000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ht="14.25" customHeight="1" x14ac:dyDescent="0.5500000000000000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ht="14.25" customHeight="1" x14ac:dyDescent="0.5500000000000000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ht="14.25" customHeight="1" x14ac:dyDescent="0.5500000000000000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ht="14.25" customHeight="1" x14ac:dyDescent="0.5500000000000000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ht="14.25" customHeight="1" x14ac:dyDescent="0.5500000000000000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ht="14.25" customHeight="1" x14ac:dyDescent="0.5500000000000000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ht="14.25" customHeight="1" x14ac:dyDescent="0.5500000000000000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ht="14.25" customHeight="1" x14ac:dyDescent="0.5500000000000000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ht="14.25" customHeight="1" x14ac:dyDescent="0.5500000000000000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ht="14.25" customHeight="1" x14ac:dyDescent="0.5500000000000000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ht="14.25" customHeight="1" x14ac:dyDescent="0.5500000000000000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ht="14.25" customHeight="1" x14ac:dyDescent="0.5500000000000000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ht="14.25" customHeight="1" x14ac:dyDescent="0.5500000000000000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ht="14.25" customHeight="1" x14ac:dyDescent="0.5500000000000000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ht="14.25" customHeight="1" x14ac:dyDescent="0.5500000000000000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ht="14.25" customHeight="1" x14ac:dyDescent="0.5500000000000000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ht="14.25" customHeight="1" x14ac:dyDescent="0.5500000000000000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ht="14.25" customHeight="1" x14ac:dyDescent="0.5500000000000000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ht="14.25" customHeight="1" x14ac:dyDescent="0.5500000000000000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ht="14.25" customHeight="1" x14ac:dyDescent="0.5500000000000000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ht="14.25" customHeight="1" x14ac:dyDescent="0.5500000000000000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ht="14.25" customHeight="1" x14ac:dyDescent="0.5500000000000000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ht="14.25" customHeight="1" x14ac:dyDescent="0.5500000000000000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ht="14.25" customHeight="1" x14ac:dyDescent="0.5500000000000000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ht="14.25" customHeight="1" x14ac:dyDescent="0.5500000000000000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ht="14.25" customHeight="1" x14ac:dyDescent="0.5500000000000000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ht="14.25" customHeight="1" x14ac:dyDescent="0.5500000000000000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ht="14.25" customHeight="1" x14ac:dyDescent="0.5500000000000000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ht="14.25" customHeight="1" x14ac:dyDescent="0.5500000000000000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ht="14.25" customHeight="1" x14ac:dyDescent="0.5500000000000000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ht="14.25" customHeight="1" x14ac:dyDescent="0.5500000000000000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ht="14.25" customHeight="1" x14ac:dyDescent="0.5500000000000000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ht="14.25" customHeight="1" x14ac:dyDescent="0.5500000000000000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ht="14.25" customHeight="1" x14ac:dyDescent="0.5500000000000000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ht="14.25" customHeight="1" x14ac:dyDescent="0.5500000000000000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ht="14.25" customHeight="1" x14ac:dyDescent="0.5500000000000000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ht="14.25" customHeight="1" x14ac:dyDescent="0.5500000000000000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ht="14.25" customHeight="1" x14ac:dyDescent="0.5500000000000000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ht="14.25" customHeight="1" x14ac:dyDescent="0.5500000000000000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ht="14.25" customHeight="1" x14ac:dyDescent="0.5500000000000000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ht="14.25" customHeight="1" x14ac:dyDescent="0.5500000000000000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ht="14.25" customHeight="1" x14ac:dyDescent="0.5500000000000000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ht="14.25" customHeight="1" x14ac:dyDescent="0.5500000000000000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ht="14.25" customHeight="1" x14ac:dyDescent="0.5500000000000000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ht="14.25" customHeight="1" x14ac:dyDescent="0.550000000000000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ht="14.25" customHeight="1" x14ac:dyDescent="0.5500000000000000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ht="14.25" customHeight="1" x14ac:dyDescent="0.5500000000000000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ht="14.25" customHeight="1" x14ac:dyDescent="0.5500000000000000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ht="14.25" customHeight="1" x14ac:dyDescent="0.5500000000000000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ht="14.25" customHeight="1" x14ac:dyDescent="0.5500000000000000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ht="14.25" customHeight="1" x14ac:dyDescent="0.5500000000000000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ht="14.25" customHeight="1" x14ac:dyDescent="0.5500000000000000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ht="14.25" customHeight="1" x14ac:dyDescent="0.5500000000000000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ht="14.25" customHeight="1" x14ac:dyDescent="0.5500000000000000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ht="14.25" customHeight="1" x14ac:dyDescent="0.5500000000000000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ht="14.25" customHeight="1" x14ac:dyDescent="0.5500000000000000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ht="14.25" customHeight="1" x14ac:dyDescent="0.5500000000000000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ht="14.25" customHeight="1" x14ac:dyDescent="0.5500000000000000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ht="14.25" customHeight="1" x14ac:dyDescent="0.5500000000000000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ht="14.25" customHeight="1" x14ac:dyDescent="0.5500000000000000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ht="14.25" customHeight="1" x14ac:dyDescent="0.5500000000000000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ht="14.25" customHeight="1" x14ac:dyDescent="0.5500000000000000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ht="14.25" customHeight="1" x14ac:dyDescent="0.5500000000000000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ht="14.25" customHeight="1" x14ac:dyDescent="0.5500000000000000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ht="14.25" customHeight="1" x14ac:dyDescent="0.5500000000000000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ht="14.25" customHeight="1" x14ac:dyDescent="0.5500000000000000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ht="14.25" customHeight="1" x14ac:dyDescent="0.5500000000000000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ht="14.25" customHeight="1" x14ac:dyDescent="0.5500000000000000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ht="14.25" customHeight="1" x14ac:dyDescent="0.5500000000000000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ht="14.25" customHeight="1" x14ac:dyDescent="0.5500000000000000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ht="14.25" customHeight="1" x14ac:dyDescent="0.5500000000000000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ht="14.25" customHeight="1" x14ac:dyDescent="0.5500000000000000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ht="14.25" customHeight="1" x14ac:dyDescent="0.5500000000000000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ht="14.25" customHeight="1" x14ac:dyDescent="0.5500000000000000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ht="14.25" customHeight="1" x14ac:dyDescent="0.5500000000000000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ht="14.25" customHeight="1" x14ac:dyDescent="0.5500000000000000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ht="14.25" customHeight="1" x14ac:dyDescent="0.5500000000000000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ht="14.25" customHeight="1" x14ac:dyDescent="0.5500000000000000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ht="14.25" customHeight="1" x14ac:dyDescent="0.5500000000000000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ht="14.25" customHeight="1" x14ac:dyDescent="0.5500000000000000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ht="14.25" customHeight="1" x14ac:dyDescent="0.5500000000000000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ht="14.25" customHeight="1" x14ac:dyDescent="0.5500000000000000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ht="14.25" customHeight="1" x14ac:dyDescent="0.5500000000000000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ht="14.25" customHeight="1" x14ac:dyDescent="0.5500000000000000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ht="14.25" customHeight="1" x14ac:dyDescent="0.5500000000000000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ht="14.25" customHeight="1" x14ac:dyDescent="0.5500000000000000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ht="14.25" customHeight="1" x14ac:dyDescent="0.5500000000000000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ht="14.25" customHeight="1" x14ac:dyDescent="0.5500000000000000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ht="14.25" customHeight="1" x14ac:dyDescent="0.5500000000000000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ht="14.25" customHeight="1" x14ac:dyDescent="0.5500000000000000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ht="14.25" customHeight="1" x14ac:dyDescent="0.5500000000000000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ht="14.25" customHeight="1" x14ac:dyDescent="0.5500000000000000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ht="14.25" customHeight="1" x14ac:dyDescent="0.5500000000000000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ht="14.25" customHeight="1" x14ac:dyDescent="0.5500000000000000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ht="14.25" customHeight="1" x14ac:dyDescent="0.5500000000000000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ht="14.25" customHeight="1" x14ac:dyDescent="0.5500000000000000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ht="14.25" customHeight="1" x14ac:dyDescent="0.5500000000000000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ht="14.25" customHeight="1" x14ac:dyDescent="0.5500000000000000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ht="14.25" customHeight="1" x14ac:dyDescent="0.5500000000000000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ht="14.25" customHeight="1" x14ac:dyDescent="0.5500000000000000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ht="14.25" customHeight="1" x14ac:dyDescent="0.5500000000000000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ht="14.25" customHeight="1" x14ac:dyDescent="0.5500000000000000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ht="14.25" customHeight="1" x14ac:dyDescent="0.5500000000000000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ht="14.25" customHeight="1" x14ac:dyDescent="0.5500000000000000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ht="14.25" customHeight="1" x14ac:dyDescent="0.5500000000000000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ht="14.25" customHeight="1" x14ac:dyDescent="0.5500000000000000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ht="14.25" customHeight="1" x14ac:dyDescent="0.5500000000000000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ht="14.25" customHeight="1" x14ac:dyDescent="0.5500000000000000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ht="14.25" customHeight="1" x14ac:dyDescent="0.5500000000000000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ht="14.25" customHeight="1" x14ac:dyDescent="0.5500000000000000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ht="14.25" customHeight="1" x14ac:dyDescent="0.5500000000000000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ht="14.25" customHeight="1" x14ac:dyDescent="0.5500000000000000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ht="14.25" customHeight="1" x14ac:dyDescent="0.5500000000000000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ht="14.25" customHeight="1" x14ac:dyDescent="0.5500000000000000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ht="14.25" customHeight="1" x14ac:dyDescent="0.5500000000000000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ht="14.25" customHeight="1" x14ac:dyDescent="0.5500000000000000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ht="14.25" customHeight="1" x14ac:dyDescent="0.5500000000000000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ht="14.25" customHeight="1" x14ac:dyDescent="0.5500000000000000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ht="14.25" customHeight="1" x14ac:dyDescent="0.5500000000000000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ht="14.25" customHeight="1" x14ac:dyDescent="0.5500000000000000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ht="14.25" customHeight="1" x14ac:dyDescent="0.5500000000000000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ht="14.25" customHeight="1" x14ac:dyDescent="0.5500000000000000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ht="14.25" customHeight="1" x14ac:dyDescent="0.5500000000000000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ht="14.25" customHeight="1" x14ac:dyDescent="0.5500000000000000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ht="14.25" customHeight="1" x14ac:dyDescent="0.5500000000000000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ht="14.25" customHeight="1" x14ac:dyDescent="0.5500000000000000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ht="14.25" customHeight="1" x14ac:dyDescent="0.5500000000000000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ht="14.25" customHeight="1" x14ac:dyDescent="0.5500000000000000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ht="14.25" customHeight="1" x14ac:dyDescent="0.5500000000000000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ht="14.25" customHeight="1" x14ac:dyDescent="0.5500000000000000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ht="14.25" customHeight="1" x14ac:dyDescent="0.5500000000000000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ht="14.25" customHeight="1" x14ac:dyDescent="0.5500000000000000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ht="14.25" customHeight="1" x14ac:dyDescent="0.5500000000000000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ht="14.25" customHeight="1" x14ac:dyDescent="0.5500000000000000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ht="14.25" customHeight="1" x14ac:dyDescent="0.5500000000000000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ht="14.25" customHeight="1" x14ac:dyDescent="0.5500000000000000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ht="14.25" customHeight="1" x14ac:dyDescent="0.5500000000000000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ht="14.25" customHeight="1" x14ac:dyDescent="0.5500000000000000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ht="14.25" customHeight="1" x14ac:dyDescent="0.5500000000000000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ht="14.25" customHeight="1" x14ac:dyDescent="0.5500000000000000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ht="14.25" customHeight="1" x14ac:dyDescent="0.5500000000000000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ht="14.25" customHeight="1" x14ac:dyDescent="0.5500000000000000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ht="14.25" customHeight="1" x14ac:dyDescent="0.5500000000000000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ht="14.25" customHeight="1" x14ac:dyDescent="0.5500000000000000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ht="14.25" customHeight="1" x14ac:dyDescent="0.550000000000000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ht="14.25" customHeight="1" x14ac:dyDescent="0.5500000000000000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ht="14.25" customHeight="1" x14ac:dyDescent="0.5500000000000000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ht="14.25" customHeight="1" x14ac:dyDescent="0.5500000000000000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ht="14.25" customHeight="1" x14ac:dyDescent="0.5500000000000000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ht="14.25" customHeight="1" x14ac:dyDescent="0.5500000000000000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ht="14.25" customHeight="1" x14ac:dyDescent="0.5500000000000000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ht="14.25" customHeight="1" x14ac:dyDescent="0.5500000000000000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ht="14.25" customHeight="1" x14ac:dyDescent="0.5500000000000000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ht="14.25" customHeight="1" x14ac:dyDescent="0.5500000000000000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ht="14.25" customHeight="1" x14ac:dyDescent="0.5500000000000000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ht="14.25" customHeight="1" x14ac:dyDescent="0.5500000000000000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ht="14.25" customHeight="1" x14ac:dyDescent="0.5500000000000000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ht="14.25" customHeight="1" x14ac:dyDescent="0.5500000000000000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ht="14.25" customHeight="1" x14ac:dyDescent="0.5500000000000000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ht="14.25" customHeight="1" x14ac:dyDescent="0.5500000000000000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ht="14.25" customHeight="1" x14ac:dyDescent="0.5500000000000000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ht="14.25" customHeight="1" x14ac:dyDescent="0.5500000000000000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ht="14.25" customHeight="1" x14ac:dyDescent="0.5500000000000000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ht="14.25" customHeight="1" x14ac:dyDescent="0.5500000000000000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ht="14.25" customHeight="1" x14ac:dyDescent="0.5500000000000000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ht="14.25" customHeight="1" x14ac:dyDescent="0.5500000000000000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ht="14.25" customHeight="1" x14ac:dyDescent="0.5500000000000000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ht="14.25" customHeight="1" x14ac:dyDescent="0.5500000000000000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ht="14.25" customHeight="1" x14ac:dyDescent="0.5500000000000000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ht="14.25" customHeight="1" x14ac:dyDescent="0.5500000000000000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ht="14.25" customHeight="1" x14ac:dyDescent="0.5500000000000000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ht="14.25" customHeight="1" x14ac:dyDescent="0.5500000000000000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ht="14.25" customHeight="1" x14ac:dyDescent="0.5500000000000000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ht="14.25" customHeight="1" x14ac:dyDescent="0.5500000000000000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ht="14.25" customHeight="1" x14ac:dyDescent="0.5500000000000000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ht="14.25" customHeight="1" x14ac:dyDescent="0.5500000000000000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ht="14.25" customHeight="1" x14ac:dyDescent="0.5500000000000000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ht="14.25" customHeight="1" x14ac:dyDescent="0.5500000000000000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ht="14.25" customHeight="1" x14ac:dyDescent="0.5500000000000000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ht="14.25" customHeight="1" x14ac:dyDescent="0.5500000000000000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ht="14.25" customHeight="1" x14ac:dyDescent="0.5500000000000000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ht="14.25" customHeight="1" x14ac:dyDescent="0.5500000000000000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ht="14.25" customHeight="1" x14ac:dyDescent="0.5500000000000000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ht="14.25" customHeight="1" x14ac:dyDescent="0.5500000000000000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ht="14.25" customHeight="1" x14ac:dyDescent="0.5500000000000000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ht="14.25" customHeight="1" x14ac:dyDescent="0.5500000000000000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ht="14.25" customHeight="1" x14ac:dyDescent="0.5500000000000000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ht="14.25" customHeight="1" x14ac:dyDescent="0.5500000000000000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ht="14.25" customHeight="1" x14ac:dyDescent="0.5500000000000000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ht="14.25" customHeight="1" x14ac:dyDescent="0.5500000000000000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ht="14.25" customHeight="1" x14ac:dyDescent="0.5500000000000000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ht="14.25" customHeight="1" x14ac:dyDescent="0.5500000000000000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ht="14.25" customHeight="1" x14ac:dyDescent="0.5500000000000000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ht="14.25" customHeight="1" x14ac:dyDescent="0.5500000000000000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ht="14.25" customHeight="1" x14ac:dyDescent="0.5500000000000000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ht="14.25" customHeight="1" x14ac:dyDescent="0.5500000000000000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ht="14.25" customHeight="1" x14ac:dyDescent="0.5500000000000000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ht="14.25" customHeight="1" x14ac:dyDescent="0.5500000000000000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ht="14.25" customHeight="1" x14ac:dyDescent="0.5500000000000000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ht="14.25" customHeight="1" x14ac:dyDescent="0.5500000000000000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ht="14.25" customHeight="1" x14ac:dyDescent="0.5500000000000000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ht="14.25" customHeight="1" x14ac:dyDescent="0.5500000000000000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ht="14.25" customHeight="1" x14ac:dyDescent="0.5500000000000000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ht="14.25" customHeight="1" x14ac:dyDescent="0.5500000000000000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ht="14.25" customHeight="1" x14ac:dyDescent="0.5500000000000000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ht="14.25" customHeight="1" x14ac:dyDescent="0.5500000000000000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ht="14.25" customHeight="1" x14ac:dyDescent="0.5500000000000000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ht="14.25" customHeight="1" x14ac:dyDescent="0.5500000000000000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ht="14.25" customHeight="1" x14ac:dyDescent="0.5500000000000000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ht="14.25" customHeight="1" x14ac:dyDescent="0.5500000000000000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ht="14.25" customHeight="1" x14ac:dyDescent="0.5500000000000000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ht="14.25" customHeight="1" x14ac:dyDescent="0.5500000000000000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ht="14.25" customHeight="1" x14ac:dyDescent="0.5500000000000000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ht="14.25" customHeight="1" x14ac:dyDescent="0.5500000000000000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ht="14.25" customHeight="1" x14ac:dyDescent="0.5500000000000000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ht="14.25" customHeight="1" x14ac:dyDescent="0.5500000000000000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ht="14.25" customHeight="1" x14ac:dyDescent="0.5500000000000000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ht="14.25" customHeight="1" x14ac:dyDescent="0.5500000000000000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ht="14.25" customHeight="1" x14ac:dyDescent="0.5500000000000000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ht="14.25" customHeight="1" x14ac:dyDescent="0.5500000000000000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ht="14.25" customHeight="1" x14ac:dyDescent="0.5500000000000000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ht="14.25" customHeight="1" x14ac:dyDescent="0.5500000000000000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ht="14.25" customHeight="1" x14ac:dyDescent="0.5500000000000000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ht="14.25" customHeight="1" x14ac:dyDescent="0.5500000000000000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ht="14.25" customHeight="1" x14ac:dyDescent="0.5500000000000000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ht="14.25" customHeight="1" x14ac:dyDescent="0.5500000000000000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ht="14.25" customHeight="1" x14ac:dyDescent="0.5500000000000000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ht="14.25" customHeight="1" x14ac:dyDescent="0.5500000000000000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ht="14.25" customHeight="1" x14ac:dyDescent="0.5500000000000000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ht="14.25" customHeight="1" x14ac:dyDescent="0.5500000000000000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ht="14.25" customHeight="1" x14ac:dyDescent="0.5500000000000000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ht="14.25" customHeight="1" x14ac:dyDescent="0.5500000000000000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ht="14.25" customHeight="1" x14ac:dyDescent="0.5500000000000000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ht="14.25" customHeight="1" x14ac:dyDescent="0.5500000000000000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ht="14.25" customHeight="1" x14ac:dyDescent="0.5500000000000000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ht="14.25" customHeight="1" x14ac:dyDescent="0.5500000000000000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ht="14.25" customHeight="1" x14ac:dyDescent="0.5500000000000000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ht="14.25" customHeight="1" x14ac:dyDescent="0.5500000000000000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ht="14.25" customHeight="1" x14ac:dyDescent="0.5500000000000000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ht="14.25" customHeight="1" x14ac:dyDescent="0.5500000000000000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ht="14.25" customHeight="1" x14ac:dyDescent="0.5500000000000000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ht="14.25" customHeight="1" x14ac:dyDescent="0.5500000000000000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ht="14.25" customHeight="1" x14ac:dyDescent="0.5500000000000000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ht="14.25" customHeight="1" x14ac:dyDescent="0.5500000000000000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ht="14.25" customHeight="1" x14ac:dyDescent="0.550000000000000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ht="14.25" customHeight="1" x14ac:dyDescent="0.5500000000000000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ht="14.25" customHeight="1" x14ac:dyDescent="0.5500000000000000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ht="14.25" customHeight="1" x14ac:dyDescent="0.5500000000000000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ht="14.25" customHeight="1" x14ac:dyDescent="0.5500000000000000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ht="14.25" customHeight="1" x14ac:dyDescent="0.5500000000000000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ht="14.25" customHeight="1" x14ac:dyDescent="0.5500000000000000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ht="14.25" customHeight="1" x14ac:dyDescent="0.5500000000000000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ht="14.25" customHeight="1" x14ac:dyDescent="0.5500000000000000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ht="14.25" customHeight="1" x14ac:dyDescent="0.5500000000000000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ht="14.25" customHeight="1" x14ac:dyDescent="0.5500000000000000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ht="14.25" customHeight="1" x14ac:dyDescent="0.5500000000000000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ht="14.25" customHeight="1" x14ac:dyDescent="0.5500000000000000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ht="14.25" customHeight="1" x14ac:dyDescent="0.5500000000000000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ht="14.25" customHeight="1" x14ac:dyDescent="0.5500000000000000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ht="14.25" customHeight="1" x14ac:dyDescent="0.5500000000000000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ht="14.25" customHeight="1" x14ac:dyDescent="0.5500000000000000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ht="14.25" customHeight="1" x14ac:dyDescent="0.5500000000000000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ht="14.25" customHeight="1" x14ac:dyDescent="0.5500000000000000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ht="14.25" customHeight="1" x14ac:dyDescent="0.5500000000000000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ht="14.25" customHeight="1" x14ac:dyDescent="0.5500000000000000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ht="14.25" customHeight="1" x14ac:dyDescent="0.5500000000000000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ht="14.25" customHeight="1" x14ac:dyDescent="0.5500000000000000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ht="14.25" customHeight="1" x14ac:dyDescent="0.5500000000000000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ht="14.25" customHeight="1" x14ac:dyDescent="0.5500000000000000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ht="14.25" customHeight="1" x14ac:dyDescent="0.5500000000000000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ht="14.25" customHeight="1" x14ac:dyDescent="0.5500000000000000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ht="14.25" customHeight="1" x14ac:dyDescent="0.5500000000000000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ht="14.25" customHeight="1" x14ac:dyDescent="0.5500000000000000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ht="14.25" customHeight="1" x14ac:dyDescent="0.5500000000000000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ht="14.25" customHeight="1" x14ac:dyDescent="0.5500000000000000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ht="14.25" customHeight="1" x14ac:dyDescent="0.5500000000000000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ht="14.25" customHeight="1" x14ac:dyDescent="0.5500000000000000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ht="14.25" customHeight="1" x14ac:dyDescent="0.5500000000000000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ht="14.25" customHeight="1" x14ac:dyDescent="0.5500000000000000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ht="14.25" customHeight="1" x14ac:dyDescent="0.5500000000000000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ht="14.25" customHeight="1" x14ac:dyDescent="0.5500000000000000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ht="14.25" customHeight="1" x14ac:dyDescent="0.5500000000000000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ht="14.25" customHeight="1" x14ac:dyDescent="0.5500000000000000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ht="14.25" customHeight="1" x14ac:dyDescent="0.5500000000000000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ht="14.25" customHeight="1" x14ac:dyDescent="0.5500000000000000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ht="14.25" customHeight="1" x14ac:dyDescent="0.5500000000000000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ht="14.25" customHeight="1" x14ac:dyDescent="0.5500000000000000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ht="14.25" customHeight="1" x14ac:dyDescent="0.5500000000000000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ht="14.25" customHeight="1" x14ac:dyDescent="0.5500000000000000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ht="14.25" customHeight="1" x14ac:dyDescent="0.5500000000000000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ht="14.25" customHeight="1" x14ac:dyDescent="0.5500000000000000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ht="14.25" customHeight="1" x14ac:dyDescent="0.5500000000000000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ht="14.25" customHeight="1" x14ac:dyDescent="0.5500000000000000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ht="14.25" customHeight="1" x14ac:dyDescent="0.5500000000000000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ht="14.25" customHeight="1" x14ac:dyDescent="0.5500000000000000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ht="14.25" customHeight="1" x14ac:dyDescent="0.5500000000000000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ht="14.25" customHeight="1" x14ac:dyDescent="0.5500000000000000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ht="14.25" customHeight="1" x14ac:dyDescent="0.5500000000000000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ht="14.25" customHeight="1" x14ac:dyDescent="0.5500000000000000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ht="14.25" customHeight="1" x14ac:dyDescent="0.5500000000000000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ht="14.25" customHeight="1" x14ac:dyDescent="0.5500000000000000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ht="14.25" customHeight="1" x14ac:dyDescent="0.5500000000000000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ht="14.25" customHeight="1" x14ac:dyDescent="0.5500000000000000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ht="14.25" customHeight="1" x14ac:dyDescent="0.5500000000000000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ht="14.25" customHeight="1" x14ac:dyDescent="0.5500000000000000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ht="14.25" customHeight="1" x14ac:dyDescent="0.5500000000000000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ht="14.25" customHeight="1" x14ac:dyDescent="0.5500000000000000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ht="14.25" customHeight="1" x14ac:dyDescent="0.5500000000000000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ht="14.25" customHeight="1" x14ac:dyDescent="0.5500000000000000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ht="14.25" customHeight="1" x14ac:dyDescent="0.5500000000000000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ht="14.25" customHeight="1" x14ac:dyDescent="0.5500000000000000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ht="14.25" customHeight="1" x14ac:dyDescent="0.5500000000000000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ht="14.25" customHeight="1" x14ac:dyDescent="0.5500000000000000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ht="14.25" customHeight="1" x14ac:dyDescent="0.5500000000000000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ht="14.25" customHeight="1" x14ac:dyDescent="0.5500000000000000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ht="14.25" customHeight="1" x14ac:dyDescent="0.5500000000000000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ht="14.25" customHeight="1" x14ac:dyDescent="0.5500000000000000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ht="14.25" customHeight="1" x14ac:dyDescent="0.5500000000000000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ht="14.25" customHeight="1" x14ac:dyDescent="0.5500000000000000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ht="14.25" customHeight="1" x14ac:dyDescent="0.5500000000000000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ht="14.25" customHeight="1" x14ac:dyDescent="0.5500000000000000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ht="14.25" customHeight="1" x14ac:dyDescent="0.5500000000000000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ht="14.25" customHeight="1" x14ac:dyDescent="0.5500000000000000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ht="14.25" customHeight="1" x14ac:dyDescent="0.5500000000000000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ht="14.25" customHeight="1" x14ac:dyDescent="0.5500000000000000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ht="14.25" customHeight="1" x14ac:dyDescent="0.5500000000000000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ht="14.25" customHeight="1" x14ac:dyDescent="0.5500000000000000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ht="14.25" customHeight="1" x14ac:dyDescent="0.5500000000000000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ht="14.25" customHeight="1" x14ac:dyDescent="0.5500000000000000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ht="14.25" customHeight="1" x14ac:dyDescent="0.5500000000000000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ht="14.25" customHeight="1" x14ac:dyDescent="0.5500000000000000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ht="14.25" customHeight="1" x14ac:dyDescent="0.5500000000000000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ht="14.25" customHeight="1" x14ac:dyDescent="0.5500000000000000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ht="14.25" customHeight="1" x14ac:dyDescent="0.5500000000000000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ht="14.25" customHeight="1" x14ac:dyDescent="0.5500000000000000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ht="14.25" customHeight="1" x14ac:dyDescent="0.5500000000000000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ht="14.25" customHeight="1" x14ac:dyDescent="0.5500000000000000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ht="14.25" customHeight="1" x14ac:dyDescent="0.5500000000000000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ht="14.25" customHeight="1" x14ac:dyDescent="0.5500000000000000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ht="14.25" customHeight="1" x14ac:dyDescent="0.5500000000000000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ht="14.25" customHeight="1" x14ac:dyDescent="0.5500000000000000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ht="14.25" customHeight="1" x14ac:dyDescent="0.5500000000000000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ht="14.25" customHeight="1" x14ac:dyDescent="0.5500000000000000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ht="14.25" customHeight="1" x14ac:dyDescent="0.5500000000000000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ht="14.25" customHeight="1" x14ac:dyDescent="0.550000000000000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ht="14.25" customHeight="1" x14ac:dyDescent="0.5500000000000000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ht="14.25" customHeight="1" x14ac:dyDescent="0.5500000000000000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ht="14.25" customHeight="1" x14ac:dyDescent="0.5500000000000000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ht="14.25" customHeight="1" x14ac:dyDescent="0.5500000000000000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ht="14.25" customHeight="1" x14ac:dyDescent="0.5500000000000000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ht="14.25" customHeight="1" x14ac:dyDescent="0.5500000000000000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ht="14.25" customHeight="1" x14ac:dyDescent="0.5500000000000000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ht="14.25" customHeight="1" x14ac:dyDescent="0.5500000000000000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ht="14.25" customHeight="1" x14ac:dyDescent="0.5500000000000000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ht="14.25" customHeight="1" x14ac:dyDescent="0.5500000000000000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ht="14.25" customHeight="1" x14ac:dyDescent="0.5500000000000000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ht="14.25" customHeight="1" x14ac:dyDescent="0.5500000000000000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ht="14.25" customHeight="1" x14ac:dyDescent="0.5500000000000000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ht="14.25" customHeight="1" x14ac:dyDescent="0.5500000000000000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ht="14.25" customHeight="1" x14ac:dyDescent="0.5500000000000000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ht="14.25" customHeight="1" x14ac:dyDescent="0.5500000000000000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ht="14.25" customHeight="1" x14ac:dyDescent="0.5500000000000000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ht="14.25" customHeight="1" x14ac:dyDescent="0.5500000000000000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ht="14.25" customHeight="1" x14ac:dyDescent="0.5500000000000000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ht="14.25" customHeight="1" x14ac:dyDescent="0.5500000000000000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ht="14.25" customHeight="1" x14ac:dyDescent="0.5500000000000000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ht="14.25" customHeight="1" x14ac:dyDescent="0.5500000000000000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ht="14.25" customHeight="1" x14ac:dyDescent="0.5500000000000000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ht="14.25" customHeight="1" x14ac:dyDescent="0.5500000000000000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ht="14.25" customHeight="1" x14ac:dyDescent="0.5500000000000000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ht="14.25" customHeight="1" x14ac:dyDescent="0.5500000000000000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ht="14.25" customHeight="1" x14ac:dyDescent="0.5500000000000000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ht="14.25" customHeight="1" x14ac:dyDescent="0.5500000000000000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ht="14.25" customHeight="1" x14ac:dyDescent="0.5500000000000000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ht="14.25" customHeight="1" x14ac:dyDescent="0.5500000000000000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ht="14.25" customHeight="1" x14ac:dyDescent="0.5500000000000000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ht="14.25" customHeight="1" x14ac:dyDescent="0.5500000000000000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ht="14.25" customHeight="1" x14ac:dyDescent="0.5500000000000000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ht="14.25" customHeight="1" x14ac:dyDescent="0.5500000000000000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ht="14.25" customHeight="1" x14ac:dyDescent="0.5500000000000000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ht="14.25" customHeight="1" x14ac:dyDescent="0.5500000000000000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ht="14.25" customHeight="1" x14ac:dyDescent="0.5500000000000000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ht="14.25" customHeight="1" x14ac:dyDescent="0.5500000000000000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ht="14.25" customHeight="1" x14ac:dyDescent="0.5500000000000000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ht="14.25" customHeight="1" x14ac:dyDescent="0.5500000000000000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ht="14.25" customHeight="1" x14ac:dyDescent="0.5500000000000000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ht="14.25" customHeight="1" x14ac:dyDescent="0.5500000000000000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ht="14.25" customHeight="1" x14ac:dyDescent="0.5500000000000000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ht="14.25" customHeight="1" x14ac:dyDescent="0.5500000000000000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ht="14.25" customHeight="1" x14ac:dyDescent="0.5500000000000000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ht="14.25" customHeight="1" x14ac:dyDescent="0.5500000000000000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ht="14.25" customHeight="1" x14ac:dyDescent="0.5500000000000000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ht="14.25" customHeight="1" x14ac:dyDescent="0.5500000000000000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ht="14.25" customHeight="1" x14ac:dyDescent="0.5500000000000000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ht="14.25" customHeight="1" x14ac:dyDescent="0.5500000000000000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ht="14.25" customHeight="1" x14ac:dyDescent="0.5500000000000000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ht="14.25" customHeight="1" x14ac:dyDescent="0.5500000000000000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ht="14.25" customHeight="1" x14ac:dyDescent="0.5500000000000000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ht="14.25" customHeight="1" x14ac:dyDescent="0.5500000000000000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ht="14.25" customHeight="1" x14ac:dyDescent="0.5500000000000000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ht="14.25" customHeight="1" x14ac:dyDescent="0.5500000000000000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ht="14.25" customHeight="1" x14ac:dyDescent="0.5500000000000000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ht="14.25" customHeight="1" x14ac:dyDescent="0.5500000000000000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ht="14.25" customHeight="1" x14ac:dyDescent="0.5500000000000000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ht="14.25" customHeight="1" x14ac:dyDescent="0.5500000000000000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ht="14.25" customHeight="1" x14ac:dyDescent="0.5500000000000000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ht="14.25" customHeight="1" x14ac:dyDescent="0.5500000000000000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ht="14.25" customHeight="1" x14ac:dyDescent="0.5500000000000000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ht="14.25" customHeight="1" x14ac:dyDescent="0.5500000000000000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ht="14.25" customHeight="1" x14ac:dyDescent="0.5500000000000000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ht="14.25" customHeight="1" x14ac:dyDescent="0.5500000000000000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ht="14.25" customHeight="1" x14ac:dyDescent="0.5500000000000000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ht="14.25" customHeight="1" x14ac:dyDescent="0.5500000000000000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ht="14.25" customHeight="1" x14ac:dyDescent="0.5500000000000000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ht="14.25" customHeight="1" x14ac:dyDescent="0.5500000000000000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ht="14.25" customHeight="1" x14ac:dyDescent="0.5500000000000000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ht="14.25" customHeight="1" x14ac:dyDescent="0.5500000000000000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ht="14.25" customHeight="1" x14ac:dyDescent="0.5500000000000000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ht="14.25" customHeight="1" x14ac:dyDescent="0.5500000000000000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ht="14.25" customHeight="1" x14ac:dyDescent="0.5500000000000000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ht="14.25" customHeight="1" x14ac:dyDescent="0.5500000000000000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ht="14.25" customHeight="1" x14ac:dyDescent="0.5500000000000000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ht="14.25" customHeight="1" x14ac:dyDescent="0.5500000000000000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ht="14.25" customHeight="1" x14ac:dyDescent="0.5500000000000000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ht="14.25" customHeight="1" x14ac:dyDescent="0.5500000000000000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ht="14.25" customHeight="1" x14ac:dyDescent="0.5500000000000000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ht="14.25" customHeight="1" x14ac:dyDescent="0.5500000000000000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ht="14.25" customHeight="1" x14ac:dyDescent="0.5500000000000000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ht="14.25" customHeight="1" x14ac:dyDescent="0.5500000000000000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ht="14.25" customHeight="1" x14ac:dyDescent="0.5500000000000000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ht="14.25" customHeight="1" x14ac:dyDescent="0.5500000000000000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ht="14.25" customHeight="1" x14ac:dyDescent="0.5500000000000000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ht="14.25" customHeight="1" x14ac:dyDescent="0.55000000000000004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ht="14.25" customHeight="1" x14ac:dyDescent="0.55000000000000004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ht="14.25" customHeight="1" x14ac:dyDescent="0.5500000000000000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ht="14.25" customHeight="1" x14ac:dyDescent="0.55000000000000004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ht="14.25" customHeight="1" x14ac:dyDescent="0.55000000000000004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ht="14.25" customHeight="1" x14ac:dyDescent="0.55000000000000004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ht="14.25" customHeight="1" x14ac:dyDescent="0.55000000000000004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</sheetData>
  <sheetProtection sheet="1" objects="1" scenarios="1"/>
  <protectedRanges>
    <protectedRange sqref="A4:E4" name="Range1"/>
    <protectedRange sqref="C8:D14 C16:D22 C24:D30 F8 F16 F24 A7:A30" name="Range2"/>
    <protectedRange sqref="G8:G14 G16:G22 G24:G30 J8 J16 J24" name="Range3"/>
    <protectedRange sqref="O8:R14 O24:R30 O16:R22" name="Range4"/>
  </protectedRanges>
  <mergeCells count="22">
    <mergeCell ref="F24:F30"/>
    <mergeCell ref="J24:J30"/>
    <mergeCell ref="K24:K30"/>
    <mergeCell ref="F16:F22"/>
    <mergeCell ref="J16:J22"/>
    <mergeCell ref="K16:K22"/>
    <mergeCell ref="P33:R33"/>
    <mergeCell ref="B3:C3"/>
    <mergeCell ref="B4:C4"/>
    <mergeCell ref="O7:P7"/>
    <mergeCell ref="F8:F14"/>
    <mergeCell ref="J8:J14"/>
    <mergeCell ref="K8:K14"/>
    <mergeCell ref="J3:J4"/>
    <mergeCell ref="Q24:Q30"/>
    <mergeCell ref="R24:R30"/>
    <mergeCell ref="Q8:Q14"/>
    <mergeCell ref="R8:R14"/>
    <mergeCell ref="O15:P15"/>
    <mergeCell ref="Q16:Q22"/>
    <mergeCell ref="R16:R22"/>
    <mergeCell ref="O23:P23"/>
  </mergeCells>
  <dataValidations count="5">
    <dataValidation type="list" allowBlank="1" showInputMessage="1" showErrorMessage="1" sqref="P8:P10 P16:P18 P24:P26" xr:uid="{1FFF0B0C-ED29-4594-9970-62A92D1911EC}">
      <formula1>"--, Winterkill, Mow or Cut, Crimp, Tarp, Solarization, Tillage, Chemical"</formula1>
    </dataValidation>
    <dataValidation type="list" allowBlank="1" showInputMessage="1" showErrorMessage="1" sqref="O8:O10 O16:O18 O24:O26" xr:uid="{4EF1CCE3-9B98-425E-9B16-06D68895C85D}">
      <formula1>"--, Broadcast, Broadcast + Incorporation, Direct Seed"</formula1>
    </dataValidation>
    <dataValidation type="list" allowBlank="1" showErrorMessage="1" sqref="D8:D14 D16:D22 D24:D30" xr:uid="{71291DFE-C5BA-497A-84E1-9CAF6AAC6A76}">
      <formula1>"--,2,3"</formula1>
    </dataValidation>
    <dataValidation type="list" allowBlank="1" showErrorMessage="1" sqref="C8:C14 C16:C22 C24:C30" xr:uid="{795A1F9C-2C41-4B54-A823-F55DF5BAA2CD}">
      <formula1>"--,Low,Normal,High"</formula1>
    </dataValidation>
    <dataValidation type="list" allowBlank="1" showErrorMessage="1" sqref="A24:A30 A16:A22 A8:A14" xr:uid="{8EC50C3F-AD72-4B80-956E-30A043CF9AA8}">
      <formula1>species</formula1>
    </dataValidation>
  </dataValidations>
  <printOptions horizontalCentered="1" verticalCentered="1"/>
  <pageMargins left="0.5" right="0.5" top="0.5" bottom="0.5" header="0" footer="0"/>
  <pageSetup fitToWidth="0" fitToHeight="0" orientation="landscape" r:id="rId1"/>
  <ignoredErrors>
    <ignoredError sqref="N23 N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4D2C-64F0-4064-AEF2-78892C4C0F9C}">
  <sheetPr codeName="Sheet4"/>
  <dimension ref="A1:I37"/>
  <sheetViews>
    <sheetView showGridLines="0" showRowColHeaders="0" showRuler="0" view="pageLayout" zoomScaleNormal="115" workbookViewId="0">
      <selection activeCell="C10" sqref="C10"/>
    </sheetView>
  </sheetViews>
  <sheetFormatPr defaultRowHeight="12.9" x14ac:dyDescent="0.5"/>
  <cols>
    <col min="1" max="1" width="17.5" style="2" customWidth="1"/>
    <col min="2" max="2" width="9.1640625" style="2" bestFit="1" customWidth="1"/>
    <col min="3" max="3" width="18.33203125" style="2" customWidth="1"/>
    <col min="4" max="4" width="8.109375" style="2" customWidth="1"/>
    <col min="5" max="5" width="17.21875" style="2" bestFit="1" customWidth="1"/>
    <col min="6" max="6" width="9.88671875" style="2" bestFit="1" customWidth="1"/>
    <col min="7" max="7" width="27.77734375" style="2" customWidth="1"/>
    <col min="8" max="9" width="11.0546875" style="2" bestFit="1" customWidth="1"/>
    <col min="10" max="16384" width="8.88671875" style="2"/>
  </cols>
  <sheetData>
    <row r="1" spans="1:9" ht="18.3" x14ac:dyDescent="0.7">
      <c r="A1" s="289" t="s">
        <v>115</v>
      </c>
      <c r="B1" s="290"/>
      <c r="C1" s="290"/>
      <c r="D1" s="290"/>
      <c r="E1" s="291"/>
      <c r="G1" s="103" t="s">
        <v>267</v>
      </c>
    </row>
    <row r="2" spans="1:9" ht="14.4" x14ac:dyDescent="0.55000000000000004">
      <c r="A2" s="230" t="s">
        <v>265</v>
      </c>
      <c r="B2" s="231"/>
      <c r="C2" s="231"/>
      <c r="D2" s="231"/>
      <c r="E2" s="232"/>
      <c r="G2" s="104" t="s">
        <v>89</v>
      </c>
      <c r="H2" s="104" t="s">
        <v>116</v>
      </c>
    </row>
    <row r="3" spans="1:9" ht="14.4" x14ac:dyDescent="0.55000000000000004">
      <c r="A3" s="233" t="s">
        <v>264</v>
      </c>
      <c r="B3" s="234"/>
      <c r="C3" s="234"/>
      <c r="D3" s="234"/>
      <c r="E3" s="235"/>
      <c r="G3" s="105" t="s">
        <v>222</v>
      </c>
      <c r="H3" s="108"/>
    </row>
    <row r="4" spans="1:9" ht="14.4" x14ac:dyDescent="0.55000000000000004">
      <c r="A4" s="233" t="s">
        <v>266</v>
      </c>
      <c r="B4" s="234"/>
      <c r="C4" s="234"/>
      <c r="D4" s="234"/>
      <c r="E4" s="235"/>
      <c r="G4" s="105" t="s">
        <v>223</v>
      </c>
      <c r="H4" s="108"/>
    </row>
    <row r="5" spans="1:9" ht="14.4" x14ac:dyDescent="0.55000000000000004">
      <c r="A5" s="236" t="s">
        <v>309</v>
      </c>
      <c r="B5" s="237"/>
      <c r="C5" s="237"/>
      <c r="D5" s="237"/>
      <c r="E5" s="238"/>
      <c r="G5" s="106" t="s">
        <v>261</v>
      </c>
      <c r="H5" s="108"/>
    </row>
    <row r="6" spans="1:9" ht="14.4" x14ac:dyDescent="0.5">
      <c r="G6" s="105" t="s">
        <v>224</v>
      </c>
      <c r="H6" s="108"/>
    </row>
    <row r="7" spans="1:9" ht="14.4" x14ac:dyDescent="0.55000000000000004">
      <c r="C7" s="100"/>
      <c r="D7" s="101" t="s">
        <v>117</v>
      </c>
      <c r="E7" s="102">
        <f>SUM(E10:E29)</f>
        <v>0</v>
      </c>
      <c r="G7" s="105" t="s">
        <v>225</v>
      </c>
      <c r="H7" s="108"/>
    </row>
    <row r="8" spans="1:9" ht="14.4" x14ac:dyDescent="0.5">
      <c r="G8" s="105" t="s">
        <v>226</v>
      </c>
      <c r="H8" s="108"/>
    </row>
    <row r="9" spans="1:9" ht="14.4" x14ac:dyDescent="0.55000000000000004">
      <c r="A9" s="246"/>
      <c r="B9" s="98" t="s">
        <v>262</v>
      </c>
      <c r="C9" s="98" t="s">
        <v>260</v>
      </c>
      <c r="D9" s="98" t="s">
        <v>6</v>
      </c>
      <c r="E9" s="99" t="s">
        <v>263</v>
      </c>
      <c r="F9" s="229"/>
      <c r="G9" s="105" t="s">
        <v>227</v>
      </c>
      <c r="H9" s="109"/>
      <c r="I9"/>
    </row>
    <row r="10" spans="1:9" ht="14.4" x14ac:dyDescent="0.55000000000000004">
      <c r="A10" s="241" t="s">
        <v>259</v>
      </c>
      <c r="B10" s="242"/>
      <c r="C10" s="239" t="str">
        <f t="shared" ref="C10:C18" si="0">IF(OR(B10=""),"",INT(B10)&amp;" lb "&amp;ROUNDUP(MOD(B10,1)*16,1)&amp;" oz")</f>
        <v/>
      </c>
      <c r="D10" s="240" t="str">
        <f t="shared" ref="D10:D28" si="1">IF(ISERROR(VLOOKUP(A10,SpecieCost,2,FALSE)),"",VLOOKUP(A10,SpecieCost,2,FALSE))</f>
        <v/>
      </c>
      <c r="E10" s="244" t="str">
        <f>IF(ISERROR(D10*B10),"",D10*B10)</f>
        <v/>
      </c>
      <c r="F10" s="229"/>
      <c r="G10" s="105" t="s">
        <v>228</v>
      </c>
      <c r="H10" s="109"/>
      <c r="I10"/>
    </row>
    <row r="11" spans="1:9" ht="14.4" x14ac:dyDescent="0.55000000000000004">
      <c r="A11" s="243"/>
      <c r="B11" s="243"/>
      <c r="C11" s="239" t="str">
        <f t="shared" si="0"/>
        <v/>
      </c>
      <c r="D11" s="240" t="str">
        <f t="shared" si="1"/>
        <v/>
      </c>
      <c r="E11" s="244" t="str">
        <f>IF(ISERROR(D11*B11),"",D11*B11)</f>
        <v/>
      </c>
      <c r="F11" s="229"/>
      <c r="G11" s="105" t="s">
        <v>229</v>
      </c>
      <c r="H11" s="109"/>
      <c r="I11"/>
    </row>
    <row r="12" spans="1:9" ht="14.4" x14ac:dyDescent="0.55000000000000004">
      <c r="A12" s="245"/>
      <c r="B12" s="245"/>
      <c r="C12" s="239" t="str">
        <f t="shared" si="0"/>
        <v/>
      </c>
      <c r="D12" s="240" t="str">
        <f t="shared" si="1"/>
        <v/>
      </c>
      <c r="E12" s="244" t="str">
        <f t="shared" ref="E12:E28" si="2">IF(ISERROR(D12*B12),"",D12*B12)</f>
        <v/>
      </c>
      <c r="F12" s="229"/>
      <c r="G12" s="105" t="s">
        <v>230</v>
      </c>
      <c r="H12" s="109"/>
      <c r="I12"/>
    </row>
    <row r="13" spans="1:9" ht="14.4" x14ac:dyDescent="0.55000000000000004">
      <c r="A13" s="245"/>
      <c r="B13" s="245"/>
      <c r="C13" s="239" t="str">
        <f t="shared" si="0"/>
        <v/>
      </c>
      <c r="D13" s="240" t="str">
        <f t="shared" si="1"/>
        <v/>
      </c>
      <c r="E13" s="244" t="str">
        <f t="shared" si="2"/>
        <v/>
      </c>
      <c r="F13" s="229"/>
      <c r="G13" s="105" t="s">
        <v>231</v>
      </c>
      <c r="H13" s="109"/>
      <c r="I13"/>
    </row>
    <row r="14" spans="1:9" ht="14.4" x14ac:dyDescent="0.55000000000000004">
      <c r="A14" s="245"/>
      <c r="B14" s="245"/>
      <c r="C14" s="239" t="str">
        <f t="shared" si="0"/>
        <v/>
      </c>
      <c r="D14" s="240" t="str">
        <f t="shared" si="1"/>
        <v/>
      </c>
      <c r="E14" s="244" t="str">
        <f t="shared" si="2"/>
        <v/>
      </c>
      <c r="F14" s="229"/>
      <c r="G14" s="105" t="s">
        <v>232</v>
      </c>
      <c r="H14" s="109"/>
      <c r="I14"/>
    </row>
    <row r="15" spans="1:9" ht="14.4" x14ac:dyDescent="0.55000000000000004">
      <c r="A15" s="245"/>
      <c r="B15" s="245"/>
      <c r="C15" s="239" t="str">
        <f t="shared" si="0"/>
        <v/>
      </c>
      <c r="D15" s="240" t="str">
        <f t="shared" si="1"/>
        <v/>
      </c>
      <c r="E15" s="244" t="str">
        <f t="shared" si="2"/>
        <v/>
      </c>
      <c r="F15" s="229"/>
      <c r="G15" s="105" t="s">
        <v>233</v>
      </c>
      <c r="H15" s="109"/>
      <c r="I15"/>
    </row>
    <row r="16" spans="1:9" ht="14.4" x14ac:dyDescent="0.55000000000000004">
      <c r="A16" s="245"/>
      <c r="B16" s="245"/>
      <c r="C16" s="239" t="str">
        <f t="shared" si="0"/>
        <v/>
      </c>
      <c r="D16" s="240" t="str">
        <f t="shared" si="1"/>
        <v/>
      </c>
      <c r="E16" s="244" t="str">
        <f t="shared" si="2"/>
        <v/>
      </c>
      <c r="F16" s="229"/>
      <c r="G16" s="105" t="s">
        <v>234</v>
      </c>
      <c r="H16" s="109"/>
      <c r="I16"/>
    </row>
    <row r="17" spans="1:9" ht="14.4" x14ac:dyDescent="0.55000000000000004">
      <c r="A17" s="245"/>
      <c r="B17" s="245"/>
      <c r="C17" s="239" t="str">
        <f t="shared" si="0"/>
        <v/>
      </c>
      <c r="D17" s="240" t="str">
        <f t="shared" si="1"/>
        <v/>
      </c>
      <c r="E17" s="244" t="str">
        <f t="shared" si="2"/>
        <v/>
      </c>
      <c r="F17" s="229"/>
      <c r="G17" s="105" t="s">
        <v>235</v>
      </c>
      <c r="H17" s="109"/>
      <c r="I17"/>
    </row>
    <row r="18" spans="1:9" ht="14.4" x14ac:dyDescent="0.55000000000000004">
      <c r="A18" s="245"/>
      <c r="B18" s="245"/>
      <c r="C18" s="239" t="str">
        <f t="shared" si="0"/>
        <v/>
      </c>
      <c r="D18" s="240" t="str">
        <f t="shared" si="1"/>
        <v/>
      </c>
      <c r="E18" s="244" t="str">
        <f t="shared" si="2"/>
        <v/>
      </c>
      <c r="F18" s="229"/>
      <c r="G18" s="105" t="s">
        <v>236</v>
      </c>
      <c r="H18" s="109"/>
      <c r="I18"/>
    </row>
    <row r="19" spans="1:9" ht="14.4" x14ac:dyDescent="0.55000000000000004">
      <c r="A19" s="245"/>
      <c r="B19" s="245"/>
      <c r="C19" s="239" t="str">
        <f t="shared" ref="C19:C28" si="3">IF(OR(B19=""),"",INT(B19)&amp;" lb "&amp;ROUNDUP(MOD(B19,1)*16,1)&amp;" oz")</f>
        <v/>
      </c>
      <c r="D19" s="240" t="str">
        <f t="shared" si="1"/>
        <v/>
      </c>
      <c r="E19" s="244" t="str">
        <f t="shared" si="2"/>
        <v/>
      </c>
      <c r="F19" s="121"/>
      <c r="G19" s="105" t="s">
        <v>237</v>
      </c>
      <c r="H19" s="109"/>
    </row>
    <row r="20" spans="1:9" ht="14.4" x14ac:dyDescent="0.55000000000000004">
      <c r="A20" s="245"/>
      <c r="B20" s="245"/>
      <c r="C20" s="239" t="str">
        <f t="shared" si="3"/>
        <v/>
      </c>
      <c r="D20" s="240" t="str">
        <f t="shared" si="1"/>
        <v/>
      </c>
      <c r="E20" s="244" t="str">
        <f t="shared" si="2"/>
        <v/>
      </c>
      <c r="F20" s="229"/>
      <c r="G20" s="105" t="s">
        <v>238</v>
      </c>
      <c r="H20" s="108"/>
    </row>
    <row r="21" spans="1:9" ht="14.4" x14ac:dyDescent="0.55000000000000004">
      <c r="A21" s="245"/>
      <c r="B21" s="245"/>
      <c r="C21" s="239" t="str">
        <f t="shared" si="3"/>
        <v/>
      </c>
      <c r="D21" s="240" t="str">
        <f t="shared" si="1"/>
        <v/>
      </c>
      <c r="E21" s="244" t="str">
        <f t="shared" si="2"/>
        <v/>
      </c>
      <c r="F21" s="229"/>
      <c r="G21" s="105" t="s">
        <v>239</v>
      </c>
      <c r="H21" s="108"/>
    </row>
    <row r="22" spans="1:9" ht="14.4" x14ac:dyDescent="0.55000000000000004">
      <c r="A22" s="245"/>
      <c r="B22" s="245"/>
      <c r="C22" s="239" t="str">
        <f t="shared" si="3"/>
        <v/>
      </c>
      <c r="D22" s="240" t="str">
        <f t="shared" si="1"/>
        <v/>
      </c>
      <c r="E22" s="244" t="str">
        <f t="shared" si="2"/>
        <v/>
      </c>
      <c r="F22" s="229"/>
      <c r="G22" s="105" t="s">
        <v>240</v>
      </c>
      <c r="H22" s="108"/>
    </row>
    <row r="23" spans="1:9" ht="14.4" x14ac:dyDescent="0.55000000000000004">
      <c r="A23" s="245"/>
      <c r="B23" s="245"/>
      <c r="C23" s="239" t="str">
        <f t="shared" si="3"/>
        <v/>
      </c>
      <c r="D23" s="240" t="str">
        <f t="shared" si="1"/>
        <v/>
      </c>
      <c r="E23" s="244" t="str">
        <f t="shared" si="2"/>
        <v/>
      </c>
      <c r="F23" s="229"/>
      <c r="G23" s="105" t="s">
        <v>241</v>
      </c>
      <c r="H23" s="108"/>
    </row>
    <row r="24" spans="1:9" ht="14.4" x14ac:dyDescent="0.55000000000000004">
      <c r="A24" s="245"/>
      <c r="B24" s="245"/>
      <c r="C24" s="239" t="str">
        <f t="shared" si="3"/>
        <v/>
      </c>
      <c r="D24" s="240" t="str">
        <f t="shared" si="1"/>
        <v/>
      </c>
      <c r="E24" s="244" t="str">
        <f t="shared" si="2"/>
        <v/>
      </c>
      <c r="F24" s="229"/>
      <c r="G24" s="105" t="s">
        <v>242</v>
      </c>
      <c r="H24" s="108"/>
    </row>
    <row r="25" spans="1:9" ht="14.4" x14ac:dyDescent="0.55000000000000004">
      <c r="A25" s="245"/>
      <c r="B25" s="245"/>
      <c r="C25" s="239" t="str">
        <f t="shared" si="3"/>
        <v/>
      </c>
      <c r="D25" s="240" t="str">
        <f t="shared" si="1"/>
        <v/>
      </c>
      <c r="E25" s="244" t="str">
        <f t="shared" si="2"/>
        <v/>
      </c>
      <c r="F25" s="229"/>
      <c r="G25" s="105" t="s">
        <v>243</v>
      </c>
      <c r="H25" s="108"/>
    </row>
    <row r="26" spans="1:9" ht="14.4" x14ac:dyDescent="0.55000000000000004">
      <c r="A26" s="245"/>
      <c r="B26" s="245"/>
      <c r="C26" s="239" t="str">
        <f t="shared" si="3"/>
        <v/>
      </c>
      <c r="D26" s="240" t="str">
        <f t="shared" si="1"/>
        <v/>
      </c>
      <c r="E26" s="244" t="str">
        <f t="shared" si="2"/>
        <v/>
      </c>
      <c r="F26" s="229"/>
      <c r="G26" s="105" t="s">
        <v>244</v>
      </c>
      <c r="H26" s="108"/>
    </row>
    <row r="27" spans="1:9" ht="14.4" x14ac:dyDescent="0.55000000000000004">
      <c r="A27" s="245"/>
      <c r="B27" s="245"/>
      <c r="C27" s="239" t="str">
        <f t="shared" si="3"/>
        <v/>
      </c>
      <c r="D27" s="240" t="str">
        <f t="shared" si="1"/>
        <v/>
      </c>
      <c r="E27" s="244" t="str">
        <f t="shared" si="2"/>
        <v/>
      </c>
      <c r="F27" s="229"/>
      <c r="G27" s="105" t="s">
        <v>245</v>
      </c>
      <c r="H27" s="108"/>
    </row>
    <row r="28" spans="1:9" ht="14.4" x14ac:dyDescent="0.55000000000000004">
      <c r="A28" s="245"/>
      <c r="B28" s="245"/>
      <c r="C28" s="239" t="str">
        <f t="shared" si="3"/>
        <v/>
      </c>
      <c r="D28" s="240" t="str">
        <f t="shared" si="1"/>
        <v/>
      </c>
      <c r="E28" s="244" t="str">
        <f t="shared" si="2"/>
        <v/>
      </c>
      <c r="F28" s="229"/>
      <c r="G28" s="105" t="s">
        <v>246</v>
      </c>
      <c r="H28" s="108"/>
    </row>
    <row r="29" spans="1:9" ht="14.4" x14ac:dyDescent="0.55000000000000004">
      <c r="A29" s="121"/>
      <c r="B29" s="121"/>
      <c r="C29" s="229"/>
      <c r="D29" s="229"/>
      <c r="E29" s="229"/>
      <c r="F29" s="229"/>
      <c r="G29" s="105" t="s">
        <v>247</v>
      </c>
      <c r="H29" s="108"/>
    </row>
    <row r="30" spans="1:9" ht="14.4" x14ac:dyDescent="0.55000000000000004">
      <c r="A30" s="229"/>
      <c r="B30" s="229"/>
      <c r="C30" s="229"/>
      <c r="D30" s="229"/>
      <c r="E30" s="229"/>
      <c r="F30" s="229"/>
      <c r="G30" s="105" t="s">
        <v>248</v>
      </c>
      <c r="H30" s="108"/>
    </row>
    <row r="31" spans="1:9" ht="14.4" x14ac:dyDescent="0.55000000000000004">
      <c r="A31" s="229"/>
      <c r="B31" s="229"/>
      <c r="C31" s="229"/>
      <c r="D31" s="229"/>
      <c r="E31" s="229"/>
      <c r="F31" s="229"/>
      <c r="G31" s="105" t="s">
        <v>249</v>
      </c>
      <c r="H31" s="108"/>
    </row>
    <row r="32" spans="1:9" ht="14.4" x14ac:dyDescent="0.55000000000000004">
      <c r="A32" s="229"/>
      <c r="B32" s="229"/>
      <c r="C32" s="229"/>
      <c r="D32" s="229"/>
      <c r="E32" s="229"/>
      <c r="F32" s="229"/>
      <c r="G32" s="107"/>
      <c r="H32" s="108"/>
    </row>
    <row r="33" spans="1:6" ht="14.4" x14ac:dyDescent="0.55000000000000004">
      <c r="A33" s="229"/>
      <c r="B33" s="229"/>
      <c r="C33" s="229"/>
      <c r="D33" s="229"/>
      <c r="E33" s="229"/>
      <c r="F33" s="229"/>
    </row>
    <row r="34" spans="1:6" ht="14.4" x14ac:dyDescent="0.55000000000000004">
      <c r="A34" s="229"/>
      <c r="B34" s="229"/>
      <c r="C34" s="229"/>
      <c r="D34" s="229"/>
      <c r="E34" s="229"/>
      <c r="F34" s="229"/>
    </row>
    <row r="35" spans="1:6" ht="14.4" x14ac:dyDescent="0.55000000000000004">
      <c r="A35" s="229"/>
      <c r="B35" s="229"/>
      <c r="C35" s="229"/>
      <c r="D35" s="229"/>
      <c r="E35" s="229"/>
      <c r="F35" s="229"/>
    </row>
    <row r="36" spans="1:6" ht="14.4" x14ac:dyDescent="0.55000000000000004">
      <c r="A36" s="229"/>
      <c r="B36" s="229"/>
      <c r="C36" s="229"/>
      <c r="D36" s="229"/>
      <c r="E36" s="229"/>
      <c r="F36" s="229"/>
    </row>
    <row r="37" spans="1:6" ht="14.4" x14ac:dyDescent="0.55000000000000004">
      <c r="A37" s="229"/>
      <c r="B37" s="229"/>
      <c r="C37" s="229"/>
      <c r="D37" s="229"/>
      <c r="E37" s="229"/>
      <c r="F37" s="229"/>
    </row>
  </sheetData>
  <mergeCells count="1">
    <mergeCell ref="A1:E1"/>
  </mergeCells>
  <printOptions horizontalCentered="1" verticalCentered="1"/>
  <pageMargins left="0.5" right="0.5" top="0.5" bottom="0.5" header="0" footer="0"/>
  <pageSetup orientation="landscape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7DA2-E17E-4712-B1E6-11912718B527}">
  <sheetPr codeName="Sheet5"/>
  <dimension ref="A1:U39"/>
  <sheetViews>
    <sheetView showGridLines="0" showRowColHeaders="0" showRuler="0" view="pageLayout" zoomScale="85" zoomScaleNormal="85" zoomScalePageLayoutView="85" workbookViewId="0">
      <selection sqref="A1:U1"/>
    </sheetView>
  </sheetViews>
  <sheetFormatPr defaultRowHeight="12.9" x14ac:dyDescent="0.5"/>
  <cols>
    <col min="1" max="1" width="19.71875" style="56" customWidth="1"/>
    <col min="2" max="21" width="3.77734375" style="56" customWidth="1"/>
    <col min="22" max="16384" width="8.88671875" style="56"/>
  </cols>
  <sheetData>
    <row r="1" spans="1:21" ht="30.9" customHeight="1" x14ac:dyDescent="0.5">
      <c r="A1" s="292" t="s">
        <v>118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15.3" customHeight="1" x14ac:dyDescent="0.5">
      <c r="A2" s="57" t="s">
        <v>119</v>
      </c>
      <c r="B2" s="295" t="s">
        <v>120</v>
      </c>
      <c r="C2" s="296"/>
      <c r="D2" s="295" t="s">
        <v>121</v>
      </c>
      <c r="E2" s="296"/>
      <c r="F2" s="295" t="s">
        <v>122</v>
      </c>
      <c r="G2" s="296"/>
      <c r="H2" s="295" t="s">
        <v>123</v>
      </c>
      <c r="I2" s="296"/>
      <c r="J2" s="295" t="s">
        <v>124</v>
      </c>
      <c r="K2" s="296"/>
      <c r="L2" s="295" t="s">
        <v>125</v>
      </c>
      <c r="M2" s="296"/>
      <c r="N2" s="295" t="s">
        <v>126</v>
      </c>
      <c r="O2" s="296"/>
      <c r="P2" s="295" t="s">
        <v>127</v>
      </c>
      <c r="Q2" s="296"/>
      <c r="R2" s="295" t="s">
        <v>128</v>
      </c>
      <c r="S2" s="296"/>
      <c r="T2" s="295" t="s">
        <v>129</v>
      </c>
      <c r="U2" s="295"/>
    </row>
    <row r="3" spans="1:21" ht="15.3" customHeight="1" x14ac:dyDescent="0.5">
      <c r="A3" s="58" t="s">
        <v>130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0</v>
      </c>
      <c r="M3" s="61" t="s">
        <v>131</v>
      </c>
      <c r="N3" s="61" t="s">
        <v>131</v>
      </c>
      <c r="O3" s="61" t="s">
        <v>131</v>
      </c>
      <c r="P3" s="61" t="s">
        <v>131</v>
      </c>
      <c r="Q3" s="61" t="s">
        <v>131</v>
      </c>
      <c r="R3" s="62" t="s">
        <v>132</v>
      </c>
      <c r="S3" s="59"/>
      <c r="T3" s="59"/>
      <c r="U3" s="59"/>
    </row>
    <row r="4" spans="1:21" ht="15.3" customHeight="1" x14ac:dyDescent="0.5">
      <c r="A4" s="58" t="s">
        <v>34</v>
      </c>
      <c r="B4" s="59"/>
      <c r="C4" s="59"/>
      <c r="D4" s="59"/>
      <c r="E4" s="59"/>
      <c r="F4" s="63" t="s">
        <v>1</v>
      </c>
      <c r="G4" s="61" t="s">
        <v>131</v>
      </c>
      <c r="H4" s="61" t="s">
        <v>131</v>
      </c>
      <c r="I4" s="61" t="s">
        <v>131</v>
      </c>
      <c r="J4" s="61" t="s">
        <v>131</v>
      </c>
      <c r="K4" s="61" t="s">
        <v>131</v>
      </c>
      <c r="L4" s="61" t="s">
        <v>131</v>
      </c>
      <c r="M4" s="61" t="s">
        <v>131</v>
      </c>
      <c r="N4" s="62" t="s">
        <v>132</v>
      </c>
      <c r="O4" s="59"/>
      <c r="P4" s="59"/>
      <c r="Q4" s="59"/>
      <c r="R4" s="59"/>
      <c r="S4" s="59"/>
      <c r="T4" s="59"/>
      <c r="U4" s="59"/>
    </row>
    <row r="5" spans="1:21" ht="15.3" customHeight="1" x14ac:dyDescent="0.5">
      <c r="A5" s="64" t="s">
        <v>133</v>
      </c>
      <c r="B5" s="62" t="s">
        <v>134</v>
      </c>
      <c r="C5" s="61" t="s">
        <v>131</v>
      </c>
      <c r="D5" s="61" t="s">
        <v>131</v>
      </c>
      <c r="E5" s="59"/>
      <c r="F5" s="59"/>
      <c r="G5" s="59"/>
      <c r="H5" s="59"/>
      <c r="I5" s="59"/>
      <c r="J5" s="59"/>
      <c r="K5" s="59"/>
      <c r="L5" s="61" t="s">
        <v>131</v>
      </c>
      <c r="M5" s="61" t="s">
        <v>131</v>
      </c>
      <c r="N5" s="61" t="s">
        <v>131</v>
      </c>
      <c r="O5" s="61" t="s">
        <v>131</v>
      </c>
      <c r="P5" s="59"/>
      <c r="Q5" s="59"/>
      <c r="R5" s="59"/>
      <c r="S5" s="59"/>
      <c r="T5" s="59"/>
      <c r="U5" s="59"/>
    </row>
    <row r="6" spans="1:21" ht="15.3" customHeight="1" x14ac:dyDescent="0.5">
      <c r="A6" s="64" t="s">
        <v>51</v>
      </c>
      <c r="B6" s="59"/>
      <c r="C6" s="59"/>
      <c r="D6" s="59"/>
      <c r="E6" s="59"/>
      <c r="F6" s="59"/>
      <c r="G6" s="59"/>
      <c r="H6" s="61" t="s">
        <v>131</v>
      </c>
      <c r="I6" s="61" t="s">
        <v>131</v>
      </c>
      <c r="J6" s="61" t="s">
        <v>131</v>
      </c>
      <c r="K6" s="61" t="s">
        <v>131</v>
      </c>
      <c r="L6" s="61" t="s">
        <v>131</v>
      </c>
      <c r="M6" s="63" t="s">
        <v>1</v>
      </c>
      <c r="N6" s="59"/>
      <c r="O6" s="59"/>
      <c r="P6" s="59"/>
      <c r="Q6" s="59"/>
      <c r="R6" s="59"/>
      <c r="S6" s="59"/>
      <c r="T6" s="59"/>
      <c r="U6" s="59"/>
    </row>
    <row r="7" spans="1:21" ht="15.3" customHeight="1" x14ac:dyDescent="0.5">
      <c r="A7" s="58" t="s">
        <v>52</v>
      </c>
      <c r="B7" s="59"/>
      <c r="C7" s="59"/>
      <c r="D7" s="59"/>
      <c r="E7" s="59"/>
      <c r="F7" s="63" t="s">
        <v>1</v>
      </c>
      <c r="G7" s="61" t="s">
        <v>131</v>
      </c>
      <c r="H7" s="61" t="s">
        <v>131</v>
      </c>
      <c r="I7" s="61" t="s">
        <v>131</v>
      </c>
      <c r="J7" s="61" t="s">
        <v>131</v>
      </c>
      <c r="K7" s="61" t="s">
        <v>131</v>
      </c>
      <c r="L7" s="61" t="s">
        <v>131</v>
      </c>
      <c r="M7" s="61" t="s">
        <v>131</v>
      </c>
      <c r="N7" s="61" t="s">
        <v>131</v>
      </c>
      <c r="O7" s="62" t="s">
        <v>132</v>
      </c>
      <c r="P7" s="59"/>
      <c r="Q7" s="59"/>
      <c r="R7" s="59"/>
      <c r="S7" s="59"/>
      <c r="T7" s="59"/>
      <c r="U7" s="59"/>
    </row>
    <row r="8" spans="1:21" ht="15.3" customHeight="1" x14ac:dyDescent="0.5">
      <c r="A8" s="58" t="s">
        <v>53</v>
      </c>
      <c r="B8" s="62" t="s">
        <v>134</v>
      </c>
      <c r="C8" s="63" t="s">
        <v>1</v>
      </c>
      <c r="D8" s="61" t="s">
        <v>131</v>
      </c>
      <c r="E8" s="61" t="s">
        <v>131</v>
      </c>
      <c r="F8" s="61" t="s">
        <v>131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47" t="s">
        <v>135</v>
      </c>
      <c r="U8" s="47" t="s">
        <v>135</v>
      </c>
    </row>
    <row r="9" spans="1:21" ht="15.3" customHeight="1" x14ac:dyDescent="0.5">
      <c r="A9" s="58" t="s">
        <v>136</v>
      </c>
      <c r="B9" s="65"/>
      <c r="C9" s="62" t="s">
        <v>132</v>
      </c>
      <c r="D9" s="63" t="s">
        <v>1</v>
      </c>
      <c r="E9" s="61" t="s">
        <v>131</v>
      </c>
      <c r="F9" s="61" t="s">
        <v>131</v>
      </c>
      <c r="G9" s="61" t="s">
        <v>131</v>
      </c>
      <c r="H9" s="61" t="s">
        <v>131</v>
      </c>
      <c r="I9" s="61" t="s">
        <v>131</v>
      </c>
      <c r="J9" s="66" t="s">
        <v>137</v>
      </c>
      <c r="K9" s="66" t="s">
        <v>137</v>
      </c>
      <c r="L9" s="66" t="s">
        <v>137</v>
      </c>
      <c r="M9" s="61" t="s">
        <v>131</v>
      </c>
      <c r="N9" s="61" t="s">
        <v>131</v>
      </c>
      <c r="O9" s="61" t="s">
        <v>131</v>
      </c>
      <c r="P9" s="62" t="s">
        <v>132</v>
      </c>
      <c r="Q9" s="59"/>
      <c r="R9" s="59"/>
      <c r="S9" s="59"/>
      <c r="T9" s="59"/>
      <c r="U9" s="59"/>
    </row>
    <row r="10" spans="1:21" ht="15.3" customHeight="1" x14ac:dyDescent="0.5">
      <c r="A10" s="58" t="s">
        <v>138</v>
      </c>
      <c r="B10" s="67"/>
      <c r="C10" s="59"/>
      <c r="D10" s="59"/>
      <c r="E10" s="59"/>
      <c r="F10" s="63" t="s">
        <v>1</v>
      </c>
      <c r="G10" s="61" t="s">
        <v>131</v>
      </c>
      <c r="H10" s="61" t="s">
        <v>131</v>
      </c>
      <c r="I10" s="61" t="s">
        <v>131</v>
      </c>
      <c r="J10" s="61" t="s">
        <v>131</v>
      </c>
      <c r="K10" s="66" t="s">
        <v>137</v>
      </c>
      <c r="L10" s="48">
        <v>3</v>
      </c>
      <c r="M10" s="59"/>
      <c r="N10" s="59"/>
      <c r="O10" s="67"/>
      <c r="P10" s="59"/>
      <c r="Q10" s="59"/>
      <c r="R10" s="59"/>
      <c r="S10" s="59"/>
      <c r="T10" s="59"/>
      <c r="U10" s="59"/>
    </row>
    <row r="11" spans="1:21" ht="15.3" customHeight="1" x14ac:dyDescent="0.5">
      <c r="A11" s="58" t="s">
        <v>55</v>
      </c>
      <c r="B11" s="59"/>
      <c r="C11" s="62" t="s">
        <v>132</v>
      </c>
      <c r="D11" s="61" t="s">
        <v>131</v>
      </c>
      <c r="E11" s="61" t="s">
        <v>131</v>
      </c>
      <c r="F11" s="65"/>
      <c r="G11" s="65"/>
      <c r="H11" s="65"/>
      <c r="I11" s="65"/>
      <c r="J11" s="65"/>
      <c r="K11" s="66" t="s">
        <v>137</v>
      </c>
      <c r="L11" s="61" t="s">
        <v>131</v>
      </c>
      <c r="M11" s="61" t="s">
        <v>131</v>
      </c>
      <c r="N11" s="59"/>
      <c r="O11" s="59"/>
      <c r="P11" s="59"/>
      <c r="Q11" s="59"/>
      <c r="R11" s="59"/>
      <c r="S11" s="59"/>
      <c r="T11" s="59"/>
      <c r="U11" s="59"/>
    </row>
    <row r="12" spans="1:21" ht="15.3" customHeight="1" x14ac:dyDescent="0.5">
      <c r="A12" s="58" t="s">
        <v>60</v>
      </c>
      <c r="B12" s="59"/>
      <c r="C12" s="62" t="s">
        <v>132</v>
      </c>
      <c r="D12" s="63" t="s">
        <v>1</v>
      </c>
      <c r="E12" s="61" t="s">
        <v>131</v>
      </c>
      <c r="F12" s="61" t="s">
        <v>131</v>
      </c>
      <c r="G12" s="61" t="s">
        <v>131</v>
      </c>
      <c r="H12" s="61" t="s">
        <v>131</v>
      </c>
      <c r="I12" s="61" t="s">
        <v>131</v>
      </c>
      <c r="J12" s="66" t="s">
        <v>137</v>
      </c>
      <c r="K12" s="66" t="s">
        <v>137</v>
      </c>
      <c r="L12" s="66" t="s">
        <v>137</v>
      </c>
      <c r="M12" s="61" t="s">
        <v>131</v>
      </c>
      <c r="N12" s="61" t="s">
        <v>131</v>
      </c>
      <c r="O12" s="61" t="s">
        <v>131</v>
      </c>
      <c r="P12" s="61" t="s">
        <v>131</v>
      </c>
      <c r="Q12" s="61" t="s">
        <v>131</v>
      </c>
      <c r="R12" s="62" t="s">
        <v>132</v>
      </c>
      <c r="S12" s="59"/>
      <c r="T12" s="59"/>
      <c r="U12" s="59"/>
    </row>
    <row r="13" spans="1:21" ht="15.3" customHeight="1" x14ac:dyDescent="0.5">
      <c r="A13" s="58" t="s">
        <v>139</v>
      </c>
      <c r="B13" s="59"/>
      <c r="C13" s="59"/>
      <c r="D13" s="59"/>
      <c r="E13" s="59"/>
      <c r="F13" s="63" t="s">
        <v>1</v>
      </c>
      <c r="G13" s="61" t="s">
        <v>131</v>
      </c>
      <c r="H13" s="61" t="s">
        <v>131</v>
      </c>
      <c r="I13" s="61" t="s">
        <v>131</v>
      </c>
      <c r="J13" s="61" t="s">
        <v>131</v>
      </c>
      <c r="K13" s="61" t="s">
        <v>131</v>
      </c>
      <c r="L13" s="48">
        <v>3</v>
      </c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.3" customHeight="1" x14ac:dyDescent="0.5">
      <c r="A14" s="58" t="s">
        <v>140</v>
      </c>
      <c r="B14" s="62" t="s">
        <v>134</v>
      </c>
      <c r="C14" s="63" t="s">
        <v>1</v>
      </c>
      <c r="D14" s="61" t="s">
        <v>131</v>
      </c>
      <c r="E14" s="61" t="s">
        <v>131</v>
      </c>
      <c r="F14" s="61" t="s">
        <v>131</v>
      </c>
      <c r="G14" s="61" t="s">
        <v>131</v>
      </c>
      <c r="H14" s="61" t="s">
        <v>131</v>
      </c>
      <c r="I14" s="66" t="s">
        <v>137</v>
      </c>
      <c r="J14" s="66" t="s">
        <v>137</v>
      </c>
      <c r="K14" s="66" t="s">
        <v>137</v>
      </c>
      <c r="L14" s="66" t="s">
        <v>137</v>
      </c>
      <c r="M14" s="61" t="s">
        <v>131</v>
      </c>
      <c r="N14" s="61" t="s">
        <v>131</v>
      </c>
      <c r="O14" s="48">
        <v>3</v>
      </c>
      <c r="P14" s="59"/>
      <c r="Q14" s="67"/>
      <c r="R14" s="59"/>
      <c r="S14" s="59"/>
      <c r="T14" s="59"/>
      <c r="U14" s="59"/>
    </row>
    <row r="15" spans="1:21" ht="15.3" customHeight="1" x14ac:dyDescent="0.5">
      <c r="A15" s="58" t="s">
        <v>141</v>
      </c>
      <c r="B15" s="62" t="s">
        <v>134</v>
      </c>
      <c r="C15" s="63" t="s">
        <v>1</v>
      </c>
      <c r="D15" s="61" t="s">
        <v>131</v>
      </c>
      <c r="E15" s="61" t="s">
        <v>131</v>
      </c>
      <c r="F15" s="60" t="s">
        <v>0</v>
      </c>
      <c r="G15" s="67"/>
      <c r="H15" s="67"/>
      <c r="I15" s="67"/>
      <c r="J15" s="67"/>
      <c r="K15" s="59"/>
      <c r="L15" s="68" t="s">
        <v>0</v>
      </c>
      <c r="M15" s="61" t="s">
        <v>131</v>
      </c>
      <c r="N15" s="61" t="s">
        <v>131</v>
      </c>
      <c r="O15" s="61" t="s">
        <v>131</v>
      </c>
      <c r="P15" s="62" t="s">
        <v>132</v>
      </c>
      <c r="Q15" s="59"/>
      <c r="R15" s="59"/>
      <c r="S15" s="59"/>
      <c r="T15" s="59"/>
      <c r="U15" s="59"/>
    </row>
    <row r="16" spans="1:21" ht="15.3" customHeight="1" x14ac:dyDescent="0.5">
      <c r="A16" s="58" t="s">
        <v>72</v>
      </c>
      <c r="B16" s="59"/>
      <c r="C16" s="62" t="s">
        <v>132</v>
      </c>
      <c r="D16" s="61" t="s">
        <v>131</v>
      </c>
      <c r="E16" s="59"/>
      <c r="F16" s="59"/>
      <c r="G16" s="59"/>
      <c r="H16" s="59"/>
      <c r="I16" s="59"/>
      <c r="J16" s="59"/>
      <c r="K16" s="66" t="s">
        <v>137</v>
      </c>
      <c r="L16" s="61" t="s">
        <v>131</v>
      </c>
      <c r="M16" s="61" t="s">
        <v>131</v>
      </c>
      <c r="N16" s="61" t="s">
        <v>131</v>
      </c>
      <c r="O16" s="62" t="s">
        <v>132</v>
      </c>
      <c r="P16" s="59"/>
      <c r="Q16" s="59"/>
      <c r="R16" s="59"/>
      <c r="S16" s="59"/>
      <c r="T16" s="59"/>
      <c r="U16" s="59"/>
    </row>
    <row r="17" spans="1:21" ht="15.3" customHeight="1" x14ac:dyDescent="0.5">
      <c r="A17" s="58" t="s">
        <v>142</v>
      </c>
      <c r="B17" s="59"/>
      <c r="C17" s="69"/>
      <c r="D17" s="59"/>
      <c r="E17" s="59"/>
      <c r="F17" s="59"/>
      <c r="G17" s="59"/>
      <c r="H17" s="59"/>
      <c r="I17" s="59"/>
      <c r="J17" s="59"/>
      <c r="K17" s="59"/>
      <c r="L17" s="66" t="s">
        <v>137</v>
      </c>
      <c r="M17" s="61" t="s">
        <v>131</v>
      </c>
      <c r="N17" s="61" t="s">
        <v>131</v>
      </c>
      <c r="O17" s="62" t="s">
        <v>132</v>
      </c>
      <c r="P17" s="59"/>
      <c r="Q17" s="59"/>
      <c r="R17" s="59"/>
      <c r="S17" s="59"/>
      <c r="T17" s="59"/>
      <c r="U17" s="59"/>
    </row>
    <row r="18" spans="1:21" ht="15.3" customHeight="1" x14ac:dyDescent="0.5">
      <c r="A18" s="58" t="s">
        <v>75</v>
      </c>
      <c r="B18" s="59"/>
      <c r="C18" s="59"/>
      <c r="D18" s="59"/>
      <c r="E18" s="59"/>
      <c r="F18" s="59"/>
      <c r="G18" s="59"/>
      <c r="H18" s="59"/>
      <c r="I18" s="59"/>
      <c r="J18" s="59"/>
      <c r="K18" s="66" t="s">
        <v>137</v>
      </c>
      <c r="L18" s="61" t="s">
        <v>131</v>
      </c>
      <c r="M18" s="61" t="s">
        <v>131</v>
      </c>
      <c r="N18" s="61" t="s">
        <v>131</v>
      </c>
      <c r="O18" s="61" t="s">
        <v>131</v>
      </c>
      <c r="P18" s="61" t="s">
        <v>131</v>
      </c>
      <c r="Q18" s="61" t="s">
        <v>131</v>
      </c>
      <c r="R18" s="62" t="s">
        <v>132</v>
      </c>
      <c r="S18" s="59"/>
      <c r="T18" s="59"/>
      <c r="U18" s="59"/>
    </row>
    <row r="19" spans="1:21" ht="15.3" customHeight="1" x14ac:dyDescent="0.5">
      <c r="A19" s="58" t="s">
        <v>76</v>
      </c>
      <c r="B19" s="62" t="s">
        <v>134</v>
      </c>
      <c r="C19" s="59"/>
      <c r="D19" s="59"/>
      <c r="E19" s="59"/>
      <c r="F19" s="59"/>
      <c r="G19" s="59"/>
      <c r="H19" s="59"/>
      <c r="I19" s="59"/>
      <c r="J19" s="59"/>
      <c r="K19" s="59"/>
      <c r="L19" s="68" t="s">
        <v>0</v>
      </c>
      <c r="M19" s="61" t="s">
        <v>131</v>
      </c>
      <c r="N19" s="61" t="s">
        <v>131</v>
      </c>
      <c r="O19" s="61" t="s">
        <v>131</v>
      </c>
      <c r="P19" s="61" t="s">
        <v>131</v>
      </c>
      <c r="Q19" s="61" t="s">
        <v>131</v>
      </c>
      <c r="R19" s="61" t="s">
        <v>131</v>
      </c>
      <c r="S19" s="59"/>
      <c r="T19" s="47" t="s">
        <v>135</v>
      </c>
      <c r="U19" s="47" t="s">
        <v>135</v>
      </c>
    </row>
    <row r="20" spans="1:21" ht="15.3" customHeight="1" x14ac:dyDescent="0.5">
      <c r="A20" s="58" t="s">
        <v>79</v>
      </c>
      <c r="B20" s="62" t="s">
        <v>134</v>
      </c>
      <c r="C20" s="63" t="s">
        <v>1</v>
      </c>
      <c r="D20" s="61" t="s">
        <v>131</v>
      </c>
      <c r="E20" s="61" t="s">
        <v>131</v>
      </c>
      <c r="F20" s="61" t="s">
        <v>131</v>
      </c>
      <c r="G20" s="60" t="s">
        <v>0</v>
      </c>
      <c r="H20" s="59"/>
      <c r="I20" s="59"/>
      <c r="J20" s="59"/>
      <c r="K20" s="59"/>
      <c r="L20" s="68" t="s">
        <v>0</v>
      </c>
      <c r="M20" s="61" t="s">
        <v>131</v>
      </c>
      <c r="N20" s="61" t="s">
        <v>131</v>
      </c>
      <c r="O20" s="61" t="s">
        <v>131</v>
      </c>
      <c r="P20" s="62" t="s">
        <v>132</v>
      </c>
      <c r="Q20" s="59"/>
      <c r="R20" s="59"/>
      <c r="S20" s="59"/>
      <c r="T20" s="47" t="s">
        <v>135</v>
      </c>
      <c r="U20" s="47" t="s">
        <v>135</v>
      </c>
    </row>
    <row r="21" spans="1:21" ht="15.3" customHeight="1" x14ac:dyDescent="0.5">
      <c r="A21" s="70" t="s">
        <v>220</v>
      </c>
      <c r="B21" s="59"/>
      <c r="C21" s="59"/>
      <c r="D21" s="59"/>
      <c r="E21" s="59"/>
      <c r="F21" s="59"/>
      <c r="G21" s="61" t="s">
        <v>131</v>
      </c>
      <c r="H21" s="61" t="s">
        <v>131</v>
      </c>
      <c r="I21" s="61" t="s">
        <v>131</v>
      </c>
      <c r="J21" s="61" t="s">
        <v>131</v>
      </c>
      <c r="K21" s="61" t="s">
        <v>131</v>
      </c>
      <c r="L21" s="61" t="s">
        <v>131</v>
      </c>
      <c r="M21" s="71" t="s">
        <v>143</v>
      </c>
      <c r="N21" s="49" t="s">
        <v>144</v>
      </c>
      <c r="O21" s="59"/>
      <c r="P21" s="59"/>
      <c r="Q21" s="59"/>
      <c r="R21" s="59"/>
      <c r="S21" s="59"/>
      <c r="T21" s="59"/>
      <c r="U21" s="59"/>
    </row>
    <row r="22" spans="1:21" ht="15.3" customHeight="1" x14ac:dyDescent="0.5">
      <c r="A22" s="58" t="s">
        <v>145</v>
      </c>
      <c r="B22" s="67"/>
      <c r="C22" s="59"/>
      <c r="D22" s="59"/>
      <c r="E22" s="59"/>
      <c r="F22" s="63" t="s">
        <v>1</v>
      </c>
      <c r="G22" s="61" t="s">
        <v>131</v>
      </c>
      <c r="H22" s="61" t="s">
        <v>131</v>
      </c>
      <c r="I22" s="61" t="s">
        <v>131</v>
      </c>
      <c r="J22" s="61" t="s">
        <v>131</v>
      </c>
      <c r="K22" s="61" t="s">
        <v>131</v>
      </c>
      <c r="L22" s="71" t="s">
        <v>143</v>
      </c>
      <c r="M22" s="48" t="s">
        <v>144</v>
      </c>
      <c r="N22" s="59"/>
      <c r="O22" s="59"/>
      <c r="P22" s="59"/>
      <c r="Q22" s="59"/>
      <c r="R22" s="59"/>
      <c r="S22" s="59"/>
      <c r="T22" s="59"/>
      <c r="U22" s="59"/>
    </row>
    <row r="23" spans="1:21" ht="15.3" customHeight="1" x14ac:dyDescent="0.5">
      <c r="A23" s="58" t="s">
        <v>146</v>
      </c>
      <c r="B23" s="67"/>
      <c r="C23" s="59"/>
      <c r="D23" s="59"/>
      <c r="E23" s="63" t="s">
        <v>1</v>
      </c>
      <c r="F23" s="61" t="s">
        <v>131</v>
      </c>
      <c r="G23" s="61" t="s">
        <v>131</v>
      </c>
      <c r="H23" s="61" t="s">
        <v>131</v>
      </c>
      <c r="I23" s="61" t="s">
        <v>131</v>
      </c>
      <c r="J23" s="61" t="s">
        <v>131</v>
      </c>
      <c r="K23" s="61" t="s">
        <v>131</v>
      </c>
      <c r="L23" s="63" t="s">
        <v>1</v>
      </c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.3" customHeight="1" x14ac:dyDescent="0.5">
      <c r="A24" s="58" t="s">
        <v>147</v>
      </c>
      <c r="B24" s="59"/>
      <c r="C24" s="59"/>
      <c r="D24" s="59"/>
      <c r="E24" s="59"/>
      <c r="F24" s="63" t="s">
        <v>1</v>
      </c>
      <c r="G24" s="61" t="s">
        <v>131</v>
      </c>
      <c r="H24" s="61" t="s">
        <v>131</v>
      </c>
      <c r="I24" s="61" t="s">
        <v>131</v>
      </c>
      <c r="J24" s="61" t="s">
        <v>131</v>
      </c>
      <c r="K24" s="63" t="s">
        <v>1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.3" customHeight="1" x14ac:dyDescent="0.5">
      <c r="A25" s="58" t="s">
        <v>148</v>
      </c>
      <c r="B25" s="67"/>
      <c r="C25" s="59"/>
      <c r="D25" s="59"/>
      <c r="E25" s="59"/>
      <c r="F25" s="63" t="s">
        <v>1</v>
      </c>
      <c r="G25" s="61" t="s">
        <v>131</v>
      </c>
      <c r="H25" s="61" t="s">
        <v>131</v>
      </c>
      <c r="I25" s="61" t="s">
        <v>131</v>
      </c>
      <c r="J25" s="66" t="s">
        <v>137</v>
      </c>
      <c r="K25" s="66" t="s">
        <v>137</v>
      </c>
      <c r="L25" s="48" t="s">
        <v>144</v>
      </c>
      <c r="M25" s="59"/>
      <c r="N25" s="59"/>
      <c r="O25" s="67"/>
      <c r="P25" s="59"/>
      <c r="Q25" s="59"/>
      <c r="R25" s="59"/>
      <c r="S25" s="59"/>
      <c r="T25" s="59"/>
      <c r="U25" s="59"/>
    </row>
    <row r="26" spans="1:21" ht="15.3" customHeight="1" x14ac:dyDescent="0.5">
      <c r="A26" s="58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8" t="s">
        <v>0</v>
      </c>
      <c r="M26" s="61" t="s">
        <v>131</v>
      </c>
      <c r="N26" s="61" t="s">
        <v>131</v>
      </c>
      <c r="O26" s="61" t="s">
        <v>131</v>
      </c>
      <c r="P26" s="61" t="s">
        <v>131</v>
      </c>
      <c r="Q26" s="61" t="s">
        <v>131</v>
      </c>
      <c r="R26" s="61" t="s">
        <v>131</v>
      </c>
      <c r="S26" s="59"/>
      <c r="T26" s="59"/>
      <c r="U26" s="59"/>
    </row>
    <row r="27" spans="1:21" ht="15.3" customHeight="1" x14ac:dyDescent="0.5">
      <c r="A27" s="58" t="s">
        <v>149</v>
      </c>
      <c r="B27" s="49" t="s">
        <v>150</v>
      </c>
      <c r="C27" s="61" t="s">
        <v>151</v>
      </c>
      <c r="D27" s="61" t="s">
        <v>151</v>
      </c>
      <c r="E27" s="59"/>
      <c r="F27" s="59"/>
      <c r="G27" s="59"/>
      <c r="H27" s="59"/>
      <c r="I27" s="59"/>
      <c r="J27" s="66" t="s">
        <v>137</v>
      </c>
      <c r="K27" s="61" t="s">
        <v>131</v>
      </c>
      <c r="L27" s="61" t="s">
        <v>131</v>
      </c>
      <c r="M27" s="61" t="s">
        <v>131</v>
      </c>
      <c r="N27" s="61" t="s">
        <v>131</v>
      </c>
      <c r="O27" s="62" t="s">
        <v>132</v>
      </c>
      <c r="P27" s="59"/>
      <c r="Q27" s="59"/>
      <c r="R27" s="59"/>
      <c r="S27" s="59"/>
      <c r="T27" s="59"/>
      <c r="U27" s="59"/>
    </row>
    <row r="28" spans="1:21" ht="15.3" customHeight="1" x14ac:dyDescent="0.5">
      <c r="A28" s="58" t="s">
        <v>85</v>
      </c>
      <c r="B28" s="59"/>
      <c r="C28" s="63" t="s">
        <v>1</v>
      </c>
      <c r="D28" s="61" t="s">
        <v>131</v>
      </c>
      <c r="E28" s="59"/>
      <c r="F28" s="59"/>
      <c r="G28" s="59"/>
      <c r="H28" s="59"/>
      <c r="I28" s="59"/>
      <c r="J28" s="59"/>
      <c r="K28" s="61" t="s">
        <v>131</v>
      </c>
      <c r="L28" s="61" t="s">
        <v>131</v>
      </c>
      <c r="M28" s="61" t="s">
        <v>131</v>
      </c>
      <c r="N28" s="61" t="s">
        <v>131</v>
      </c>
      <c r="O28" s="61" t="s">
        <v>131</v>
      </c>
      <c r="P28" s="63" t="s">
        <v>1</v>
      </c>
      <c r="Q28" s="59"/>
      <c r="R28" s="59"/>
      <c r="S28" s="59"/>
      <c r="T28" s="59"/>
      <c r="U28" s="59"/>
    </row>
    <row r="29" spans="1:21" ht="15.3" customHeight="1" x14ac:dyDescent="0.5">
      <c r="A29" s="58" t="s">
        <v>152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2" t="s">
        <v>153</v>
      </c>
      <c r="M29" s="62" t="s">
        <v>153</v>
      </c>
      <c r="N29" s="62" t="s">
        <v>153</v>
      </c>
      <c r="O29" s="62" t="s">
        <v>153</v>
      </c>
      <c r="P29" s="61" t="s">
        <v>131</v>
      </c>
      <c r="Q29" s="62" t="s">
        <v>132</v>
      </c>
      <c r="R29" s="59"/>
      <c r="S29" s="59"/>
      <c r="T29" s="59"/>
      <c r="U29" s="59"/>
    </row>
    <row r="30" spans="1:21" x14ac:dyDescent="0.5">
      <c r="A30" s="298" t="s">
        <v>215</v>
      </c>
      <c r="B30" s="299"/>
      <c r="C30" s="299"/>
      <c r="D30" s="299"/>
      <c r="E30" s="299"/>
      <c r="F30" s="65"/>
      <c r="G30" s="65"/>
      <c r="H30" s="72" t="s">
        <v>154</v>
      </c>
      <c r="I30" s="65"/>
      <c r="J30" s="65"/>
      <c r="K30" s="65"/>
      <c r="M30" s="88"/>
      <c r="N30" s="65"/>
      <c r="O30" s="65"/>
      <c r="P30" s="65"/>
      <c r="Q30" s="65"/>
      <c r="R30" s="65"/>
      <c r="T30" s="65"/>
      <c r="U30" s="77"/>
    </row>
    <row r="31" spans="1:21" x14ac:dyDescent="0.5">
      <c r="A31" s="73" t="s">
        <v>216</v>
      </c>
      <c r="B31" s="74"/>
      <c r="C31" s="74"/>
      <c r="D31" s="74"/>
      <c r="E31" s="74"/>
      <c r="F31" s="74"/>
      <c r="G31" s="74"/>
      <c r="H31" s="75" t="s">
        <v>131</v>
      </c>
      <c r="I31" s="76" t="s">
        <v>155</v>
      </c>
      <c r="J31" s="65"/>
      <c r="K31" s="65"/>
      <c r="M31" s="65"/>
      <c r="N31" s="65"/>
      <c r="O31" s="65"/>
      <c r="P31" s="65"/>
      <c r="Q31" s="65"/>
      <c r="R31" s="65"/>
      <c r="T31" s="65"/>
      <c r="U31" s="77"/>
    </row>
    <row r="32" spans="1:21" x14ac:dyDescent="0.5">
      <c r="A32" s="78" t="s">
        <v>214</v>
      </c>
      <c r="B32" s="74"/>
      <c r="C32" s="74"/>
      <c r="D32" s="74"/>
      <c r="E32" s="74"/>
      <c r="F32" s="74"/>
      <c r="G32" s="74"/>
      <c r="H32" s="79" t="s">
        <v>1</v>
      </c>
      <c r="I32" s="76" t="s">
        <v>156</v>
      </c>
      <c r="J32" s="65"/>
      <c r="K32" s="65"/>
      <c r="M32" s="65"/>
      <c r="N32" s="65"/>
      <c r="O32" s="65"/>
      <c r="P32" s="65"/>
      <c r="Q32" s="65"/>
      <c r="R32" s="65"/>
      <c r="T32" s="65"/>
      <c r="U32" s="77"/>
    </row>
    <row r="33" spans="1:21" x14ac:dyDescent="0.5">
      <c r="A33" s="298" t="s">
        <v>217</v>
      </c>
      <c r="B33" s="299"/>
      <c r="C33" s="299"/>
      <c r="D33" s="65"/>
      <c r="E33" s="65"/>
      <c r="F33" s="65"/>
      <c r="G33" s="65"/>
      <c r="H33" s="81" t="s">
        <v>0</v>
      </c>
      <c r="I33" s="76" t="s">
        <v>221</v>
      </c>
      <c r="J33" s="65"/>
      <c r="K33" s="65"/>
      <c r="M33" s="65"/>
      <c r="N33" s="65"/>
      <c r="O33" s="65"/>
      <c r="P33" s="65"/>
      <c r="Q33" s="65"/>
      <c r="R33" s="65"/>
      <c r="T33" s="65"/>
      <c r="U33" s="77"/>
    </row>
    <row r="34" spans="1:21" x14ac:dyDescent="0.5">
      <c r="A34" s="298" t="s">
        <v>218</v>
      </c>
      <c r="B34" s="299"/>
      <c r="C34" s="299"/>
      <c r="D34" s="65"/>
      <c r="E34" s="65"/>
      <c r="F34" s="65"/>
      <c r="G34" s="65"/>
      <c r="H34" s="82" t="s">
        <v>132</v>
      </c>
      <c r="I34" s="76" t="s">
        <v>157</v>
      </c>
      <c r="J34" s="65"/>
      <c r="K34" s="65"/>
      <c r="M34" s="65"/>
      <c r="N34" s="65"/>
      <c r="O34" s="65"/>
      <c r="P34" s="65"/>
      <c r="Q34" s="65"/>
      <c r="R34" s="65"/>
      <c r="T34" s="65"/>
      <c r="U34" s="77"/>
    </row>
    <row r="35" spans="1:21" x14ac:dyDescent="0.5">
      <c r="A35" s="80"/>
      <c r="F35" s="65"/>
      <c r="G35" s="65"/>
      <c r="H35" s="83" t="s">
        <v>159</v>
      </c>
      <c r="I35" s="76" t="s">
        <v>160</v>
      </c>
      <c r="J35" s="65"/>
      <c r="K35" s="65"/>
      <c r="M35" s="65"/>
      <c r="Q35" s="65"/>
      <c r="R35" s="65"/>
      <c r="T35" s="65"/>
      <c r="U35" s="77"/>
    </row>
    <row r="36" spans="1:21" x14ac:dyDescent="0.5">
      <c r="A36" s="89"/>
      <c r="H36" s="84" t="s">
        <v>137</v>
      </c>
      <c r="I36" s="85" t="s">
        <v>158</v>
      </c>
      <c r="J36" s="65"/>
      <c r="K36" s="65"/>
      <c r="U36" s="90"/>
    </row>
    <row r="37" spans="1:21" x14ac:dyDescent="0.5">
      <c r="A37" s="89"/>
      <c r="H37" s="86" t="s">
        <v>143</v>
      </c>
      <c r="I37" s="87" t="s">
        <v>161</v>
      </c>
      <c r="J37" s="65"/>
      <c r="U37" s="90"/>
    </row>
    <row r="38" spans="1:21" x14ac:dyDescent="0.5">
      <c r="A38" s="89"/>
      <c r="U38" s="90"/>
    </row>
    <row r="39" spans="1:21" ht="52.2" customHeight="1" x14ac:dyDescent="0.5">
      <c r="A39" s="183" t="s">
        <v>341</v>
      </c>
      <c r="B39" s="91"/>
      <c r="C39" s="91"/>
      <c r="D39" s="91"/>
      <c r="E39" s="91"/>
      <c r="F39" s="91"/>
      <c r="G39" s="91"/>
      <c r="H39" s="297" t="s">
        <v>219</v>
      </c>
      <c r="I39" s="297"/>
      <c r="J39" s="297"/>
      <c r="K39" s="297"/>
      <c r="L39" s="297"/>
      <c r="M39" s="297"/>
      <c r="N39" s="297"/>
      <c r="O39" s="297"/>
      <c r="P39" s="297"/>
      <c r="Q39" s="297"/>
      <c r="R39" s="133"/>
      <c r="S39" s="133"/>
      <c r="T39" s="91"/>
      <c r="U39" s="92"/>
    </row>
  </sheetData>
  <sheetProtection sheet="1" objects="1" scenarios="1"/>
  <mergeCells count="15">
    <mergeCell ref="H39:Q39"/>
    <mergeCell ref="A34:C34"/>
    <mergeCell ref="P2:Q2"/>
    <mergeCell ref="R2:S2"/>
    <mergeCell ref="T2:U2"/>
    <mergeCell ref="A33:C33"/>
    <mergeCell ref="A30:E30"/>
    <mergeCell ref="A1:U1"/>
    <mergeCell ref="B2:C2"/>
    <mergeCell ref="D2:E2"/>
    <mergeCell ref="F2:G2"/>
    <mergeCell ref="H2:I2"/>
    <mergeCell ref="J2:K2"/>
    <mergeCell ref="L2:M2"/>
    <mergeCell ref="N2:O2"/>
  </mergeCells>
  <printOptions horizontalCentered="1" verticalCentered="1"/>
  <pageMargins left="0.5" right="0.5" top="0.5" bottom="0.5" header="0" footer="0"/>
  <pageSetup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0802-18D4-4605-9025-40A1CF687AED}">
  <sheetPr codeName="Sheet6">
    <tabColor rgb="FFDADADA"/>
  </sheetPr>
  <dimension ref="A1:Z994"/>
  <sheetViews>
    <sheetView showGridLines="0" showRowColHeaders="0" showRuler="0" view="pageLayout" zoomScale="115" zoomScaleNormal="100" zoomScalePageLayoutView="115" workbookViewId="0">
      <selection activeCell="E30" sqref="E30"/>
    </sheetView>
  </sheetViews>
  <sheetFormatPr defaultColWidth="13.5546875" defaultRowHeight="15" customHeight="1" x14ac:dyDescent="0.5"/>
  <cols>
    <col min="1" max="1" width="4.5546875" style="2" customWidth="1"/>
    <col min="2" max="2" width="27.38671875" style="2" customWidth="1"/>
    <col min="3" max="3" width="23.27734375" style="2" customWidth="1"/>
    <col min="4" max="4" width="14.94140625" style="2" customWidth="1"/>
    <col min="5" max="5" width="21.109375" style="2" customWidth="1"/>
    <col min="6" max="7" width="8.83203125" style="2" customWidth="1"/>
    <col min="8" max="8" width="57" style="2" customWidth="1"/>
    <col min="9" max="26" width="8.83203125" style="2" customWidth="1"/>
    <col min="27" max="16384" width="13.5546875" style="2"/>
  </cols>
  <sheetData>
    <row r="1" spans="1:26" ht="12" customHeight="1" x14ac:dyDescent="0.5">
      <c r="A1" s="50"/>
      <c r="B1" s="51" t="s">
        <v>162</v>
      </c>
      <c r="C1" s="5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" customHeight="1" x14ac:dyDescent="0.5">
      <c r="A2" s="50"/>
      <c r="B2" s="51"/>
      <c r="C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" customHeight="1" x14ac:dyDescent="0.5">
      <c r="A3" s="2" t="s">
        <v>307</v>
      </c>
      <c r="B3" s="51"/>
      <c r="C3" s="5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" customHeight="1" x14ac:dyDescent="0.5">
      <c r="A4" s="2" t="s">
        <v>308</v>
      </c>
      <c r="B4" s="51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" customHeight="1" x14ac:dyDescent="0.5">
      <c r="A5" s="2" t="s">
        <v>281</v>
      </c>
      <c r="B5" s="51"/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" customHeight="1" x14ac:dyDescent="0.5">
      <c r="A6" s="2" t="s">
        <v>282</v>
      </c>
      <c r="B6" s="50"/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" customHeight="1" x14ac:dyDescent="0.5">
      <c r="B7" s="50"/>
      <c r="C7" s="52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" customHeight="1" x14ac:dyDescent="0.5">
      <c r="A8" s="2" t="s">
        <v>294</v>
      </c>
      <c r="B8" s="50"/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" customHeight="1" x14ac:dyDescent="0.5">
      <c r="A9" s="2" t="s">
        <v>283</v>
      </c>
      <c r="B9" s="50"/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" customHeight="1" x14ac:dyDescent="0.5">
      <c r="B10" s="50"/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" customHeight="1" x14ac:dyDescent="0.5">
      <c r="A11" s="119" t="s">
        <v>284</v>
      </c>
      <c r="B11" s="50"/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" customHeight="1" x14ac:dyDescent="0.5">
      <c r="A12" s="2" t="s">
        <v>285</v>
      </c>
      <c r="B12" s="50"/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" customHeight="1" x14ac:dyDescent="0.5">
      <c r="A13" s="2" t="s">
        <v>286</v>
      </c>
      <c r="B13" s="50"/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" customHeight="1" x14ac:dyDescent="0.5">
      <c r="A14" s="2" t="s">
        <v>287</v>
      </c>
      <c r="B14" s="50"/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" customHeight="1" x14ac:dyDescent="0.5">
      <c r="A15" s="2" t="s">
        <v>288</v>
      </c>
      <c r="B15" s="50"/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" customHeight="1" x14ac:dyDescent="0.5">
      <c r="A16" s="119" t="s">
        <v>210</v>
      </c>
      <c r="B16" s="50"/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" customHeight="1" x14ac:dyDescent="0.5">
      <c r="A17" s="2" t="s">
        <v>295</v>
      </c>
      <c r="B17" s="50"/>
      <c r="C17" s="52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" customHeight="1" x14ac:dyDescent="0.5">
      <c r="A18" s="2" t="s">
        <v>286</v>
      </c>
      <c r="B18" s="50"/>
      <c r="C18" s="5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" customHeight="1" x14ac:dyDescent="0.5">
      <c r="A19" s="2" t="s">
        <v>287</v>
      </c>
      <c r="B19" s="50"/>
      <c r="C19" s="5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" customHeight="1" x14ac:dyDescent="0.5">
      <c r="A20" s="2" t="s">
        <v>289</v>
      </c>
      <c r="B20" s="50"/>
      <c r="C20" s="5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" customHeight="1" x14ac:dyDescent="0.5">
      <c r="A21" s="119" t="s">
        <v>290</v>
      </c>
      <c r="B21" s="50"/>
      <c r="C21" s="5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" customHeight="1" x14ac:dyDescent="0.5">
      <c r="A22" s="2" t="s">
        <v>291</v>
      </c>
      <c r="B22" s="50"/>
      <c r="C22" s="5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" customHeight="1" x14ac:dyDescent="0.5">
      <c r="A23" s="2" t="s">
        <v>286</v>
      </c>
      <c r="B23" s="50"/>
      <c r="C23" s="5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" customHeight="1" x14ac:dyDescent="0.5">
      <c r="A24" s="2" t="s">
        <v>292</v>
      </c>
      <c r="B24" s="50"/>
      <c r="C24" s="5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" customHeight="1" x14ac:dyDescent="0.5">
      <c r="A25" s="2" t="s">
        <v>287</v>
      </c>
      <c r="B25" s="50"/>
      <c r="C25" s="5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" customHeight="1" x14ac:dyDescent="0.5">
      <c r="B26" s="50"/>
      <c r="C26" s="5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" customHeight="1" x14ac:dyDescent="0.5">
      <c r="A27" s="120" t="s">
        <v>293</v>
      </c>
      <c r="B27" s="50"/>
      <c r="C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" customHeight="1" x14ac:dyDescent="0.5">
      <c r="A28" s="120"/>
      <c r="B28" s="50"/>
      <c r="C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" customHeight="1" x14ac:dyDescent="0.5">
      <c r="A29" s="50"/>
      <c r="B29" s="110" t="s">
        <v>163</v>
      </c>
      <c r="C29" s="111" t="s">
        <v>164</v>
      </c>
      <c r="D29" s="110" t="s">
        <v>165</v>
      </c>
      <c r="E29" s="110" t="s">
        <v>166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" customHeight="1" x14ac:dyDescent="0.5">
      <c r="A30" s="50"/>
      <c r="B30" s="112" t="s">
        <v>167</v>
      </c>
      <c r="C30" s="113" t="s">
        <v>168</v>
      </c>
      <c r="D30" s="114" t="s">
        <v>43</v>
      </c>
      <c r="E30" s="115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" customHeight="1" x14ac:dyDescent="0.5">
      <c r="A31" s="50"/>
      <c r="B31" s="112" t="s">
        <v>169</v>
      </c>
      <c r="C31" s="113" t="s">
        <v>170</v>
      </c>
      <c r="D31" s="114" t="s">
        <v>43</v>
      </c>
      <c r="E31" s="115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" customHeight="1" x14ac:dyDescent="0.5">
      <c r="A32" s="50"/>
      <c r="B32" s="112" t="s">
        <v>171</v>
      </c>
      <c r="C32" s="113" t="s">
        <v>172</v>
      </c>
      <c r="D32" s="114" t="s">
        <v>43</v>
      </c>
      <c r="E32" s="115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" customHeight="1" x14ac:dyDescent="0.5">
      <c r="A33" s="50"/>
      <c r="B33" s="112" t="s">
        <v>173</v>
      </c>
      <c r="C33" s="113" t="s">
        <v>174</v>
      </c>
      <c r="D33" s="114" t="s">
        <v>175</v>
      </c>
      <c r="E33" s="115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" customHeight="1" x14ac:dyDescent="0.5">
      <c r="A34" s="50"/>
      <c r="B34" s="112" t="s">
        <v>176</v>
      </c>
      <c r="C34" s="113" t="s">
        <v>177</v>
      </c>
      <c r="D34" s="114" t="s">
        <v>175</v>
      </c>
      <c r="E34" s="115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" customHeight="1" x14ac:dyDescent="0.5">
      <c r="A35" s="50"/>
      <c r="B35" s="112" t="s">
        <v>178</v>
      </c>
      <c r="C35" s="113" t="s">
        <v>179</v>
      </c>
      <c r="D35" s="114" t="s">
        <v>175</v>
      </c>
      <c r="E35" s="11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" customHeight="1" x14ac:dyDescent="0.5">
      <c r="A36" s="50"/>
      <c r="B36" s="112" t="s">
        <v>180</v>
      </c>
      <c r="C36" s="113" t="s">
        <v>181</v>
      </c>
      <c r="D36" s="114" t="s">
        <v>43</v>
      </c>
      <c r="E36" s="11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" customHeight="1" x14ac:dyDescent="0.5">
      <c r="A37" s="50"/>
      <c r="B37" s="112" t="s">
        <v>182</v>
      </c>
      <c r="C37" s="113" t="s">
        <v>183</v>
      </c>
      <c r="D37" s="114" t="s">
        <v>175</v>
      </c>
      <c r="E37" s="11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" customHeight="1" x14ac:dyDescent="0.5">
      <c r="A38" s="50"/>
      <c r="B38" s="112" t="s">
        <v>184</v>
      </c>
      <c r="C38" s="113" t="s">
        <v>185</v>
      </c>
      <c r="D38" s="114" t="s">
        <v>43</v>
      </c>
      <c r="E38" s="11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" customHeight="1" x14ac:dyDescent="0.5">
      <c r="A39" s="50"/>
      <c r="B39" s="112" t="s">
        <v>186</v>
      </c>
      <c r="C39" s="113" t="s">
        <v>187</v>
      </c>
      <c r="D39" s="114" t="s">
        <v>43</v>
      </c>
      <c r="E39" s="11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" customHeight="1" x14ac:dyDescent="0.5">
      <c r="A40" s="50"/>
      <c r="B40" s="112" t="s">
        <v>188</v>
      </c>
      <c r="C40" s="113" t="s">
        <v>189</v>
      </c>
      <c r="D40" s="114" t="s">
        <v>175</v>
      </c>
      <c r="E40" s="11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" customHeight="1" x14ac:dyDescent="0.5">
      <c r="A41" s="50"/>
      <c r="B41" s="112" t="s">
        <v>190</v>
      </c>
      <c r="C41" s="113" t="s">
        <v>191</v>
      </c>
      <c r="D41" s="114" t="s">
        <v>25</v>
      </c>
      <c r="E41" s="11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" customHeight="1" x14ac:dyDescent="0.5">
      <c r="A42" s="50"/>
      <c r="B42" s="112" t="s">
        <v>192</v>
      </c>
      <c r="C42" s="113" t="s">
        <v>193</v>
      </c>
      <c r="D42" s="114" t="s">
        <v>43</v>
      </c>
      <c r="E42" s="11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" customHeight="1" x14ac:dyDescent="0.5">
      <c r="A43" s="50"/>
      <c r="B43" s="112" t="s">
        <v>194</v>
      </c>
      <c r="C43" s="113" t="s">
        <v>195</v>
      </c>
      <c r="D43" s="114" t="s">
        <v>175</v>
      </c>
      <c r="E43" s="11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" customHeight="1" x14ac:dyDescent="0.5">
      <c r="A44" s="50"/>
      <c r="B44" s="112" t="s">
        <v>196</v>
      </c>
      <c r="C44" s="113" t="s">
        <v>197</v>
      </c>
      <c r="D44" s="114" t="s">
        <v>175</v>
      </c>
      <c r="E44" s="115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" customHeight="1" x14ac:dyDescent="0.5">
      <c r="A45" s="50"/>
      <c r="B45" s="112" t="s">
        <v>198</v>
      </c>
      <c r="C45" s="113" t="s">
        <v>199</v>
      </c>
      <c r="D45" s="114" t="s">
        <v>175</v>
      </c>
      <c r="E45" s="11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" customHeight="1" x14ac:dyDescent="0.5">
      <c r="A46" s="50"/>
      <c r="B46" s="112" t="s">
        <v>200</v>
      </c>
      <c r="C46" s="113" t="s">
        <v>201</v>
      </c>
      <c r="D46" s="114" t="s">
        <v>175</v>
      </c>
      <c r="E46" s="115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" customHeight="1" x14ac:dyDescent="0.5">
      <c r="A47" s="50"/>
      <c r="B47" s="112" t="s">
        <v>202</v>
      </c>
      <c r="C47" s="113" t="s">
        <v>203</v>
      </c>
      <c r="D47" s="114" t="s">
        <v>25</v>
      </c>
      <c r="E47" s="11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" customHeight="1" x14ac:dyDescent="0.5">
      <c r="A48" s="50"/>
      <c r="B48" s="112" t="s">
        <v>204</v>
      </c>
      <c r="C48" s="113" t="s">
        <v>205</v>
      </c>
      <c r="D48" s="114" t="s">
        <v>43</v>
      </c>
      <c r="E48" s="115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" customHeight="1" x14ac:dyDescent="0.5">
      <c r="A49" s="50"/>
      <c r="B49" s="112" t="s">
        <v>206</v>
      </c>
      <c r="C49" s="113" t="s">
        <v>207</v>
      </c>
      <c r="D49" s="114" t="s">
        <v>43</v>
      </c>
      <c r="E49" s="115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" customHeight="1" x14ac:dyDescent="0.5">
      <c r="A50" s="50"/>
      <c r="B50" s="116" t="s">
        <v>208</v>
      </c>
      <c r="C50" s="117" t="s">
        <v>209</v>
      </c>
      <c r="D50" s="118" t="s">
        <v>43</v>
      </c>
      <c r="E50" s="11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" customHeight="1" x14ac:dyDescent="0.5">
      <c r="A51" s="50"/>
      <c r="B51" s="116" t="s">
        <v>210</v>
      </c>
      <c r="C51" s="117" t="s">
        <v>211</v>
      </c>
      <c r="D51" s="118" t="s">
        <v>175</v>
      </c>
      <c r="E51" s="11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" customHeight="1" x14ac:dyDescent="0.5">
      <c r="A52" s="50"/>
      <c r="B52" s="116" t="s">
        <v>212</v>
      </c>
      <c r="C52" s="117" t="s">
        <v>213</v>
      </c>
      <c r="D52" s="118" t="s">
        <v>25</v>
      </c>
      <c r="E52" s="11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" customHeight="1" x14ac:dyDescent="0.5">
      <c r="A53" s="50"/>
      <c r="B53" s="50"/>
      <c r="C53" s="52"/>
      <c r="D53" s="50"/>
      <c r="E53" s="5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" customHeight="1" x14ac:dyDescent="0.5">
      <c r="A54" s="50"/>
      <c r="B54" s="50"/>
      <c r="C54" s="5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" customHeight="1" x14ac:dyDescent="0.5">
      <c r="A55" s="50"/>
      <c r="B55" s="50"/>
      <c r="C55" s="5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" customHeight="1" x14ac:dyDescent="0.5">
      <c r="A56" s="50"/>
      <c r="B56" s="50"/>
      <c r="C56" s="5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5">
      <c r="A57" s="50"/>
      <c r="B57" s="50"/>
      <c r="C57" s="5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" customHeight="1" x14ac:dyDescent="0.5">
      <c r="A58" s="50"/>
      <c r="B58" s="50"/>
      <c r="C58" s="52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" customHeight="1" x14ac:dyDescent="0.5">
      <c r="A59" s="50"/>
      <c r="B59" s="50"/>
      <c r="C59" s="52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" customHeight="1" x14ac:dyDescent="0.5">
      <c r="A60" s="50"/>
      <c r="B60" s="50"/>
      <c r="C60" s="52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" customHeight="1" x14ac:dyDescent="0.5">
      <c r="A61" s="50"/>
      <c r="B61" s="50"/>
      <c r="C61" s="5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" customHeight="1" x14ac:dyDescent="0.5">
      <c r="A62" s="50"/>
      <c r="B62" s="50"/>
      <c r="C62" s="5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5">
      <c r="A63" s="50"/>
      <c r="B63" s="50"/>
      <c r="C63" s="52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" customHeight="1" x14ac:dyDescent="0.5">
      <c r="A64" s="50"/>
      <c r="B64" s="50"/>
      <c r="C64" s="52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" customHeight="1" x14ac:dyDescent="0.5">
      <c r="A65" s="50"/>
      <c r="B65" s="50"/>
      <c r="C65" s="5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" customHeight="1" x14ac:dyDescent="0.5">
      <c r="A66" s="50"/>
      <c r="B66" s="50"/>
      <c r="C66" s="5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" customHeight="1" x14ac:dyDescent="0.5">
      <c r="A67" s="50"/>
      <c r="B67" s="50"/>
      <c r="C67" s="5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" customHeight="1" x14ac:dyDescent="0.5">
      <c r="A68" s="50"/>
      <c r="B68" s="50"/>
      <c r="C68" s="5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" customHeight="1" x14ac:dyDescent="0.5">
      <c r="A69" s="50"/>
      <c r="B69" s="50"/>
      <c r="C69" s="52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" customHeight="1" x14ac:dyDescent="0.5">
      <c r="A70" s="50"/>
      <c r="B70" s="50"/>
      <c r="C70" s="52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" customHeight="1" x14ac:dyDescent="0.5">
      <c r="A71" s="50"/>
      <c r="B71" s="50"/>
      <c r="C71" s="5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" customHeight="1" x14ac:dyDescent="0.5">
      <c r="A72" s="50"/>
      <c r="B72" s="50"/>
      <c r="C72" s="5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" customHeight="1" x14ac:dyDescent="0.5">
      <c r="A73" s="50"/>
      <c r="B73" s="50"/>
      <c r="C73" s="5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" customHeight="1" x14ac:dyDescent="0.5">
      <c r="A74" s="50"/>
      <c r="B74" s="50"/>
      <c r="C74" s="5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" customHeight="1" x14ac:dyDescent="0.5">
      <c r="A75" s="50"/>
      <c r="B75" s="50"/>
      <c r="C75" s="52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" customHeight="1" x14ac:dyDescent="0.5">
      <c r="A76" s="50"/>
      <c r="B76" s="50"/>
      <c r="C76" s="52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" customHeight="1" x14ac:dyDescent="0.5">
      <c r="A77" s="50"/>
      <c r="B77" s="50"/>
      <c r="C77" s="52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" customHeight="1" x14ac:dyDescent="0.5">
      <c r="A78" s="50"/>
      <c r="B78" s="50"/>
      <c r="C78" s="5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" customHeight="1" x14ac:dyDescent="0.5">
      <c r="A79" s="50"/>
      <c r="B79" s="50"/>
      <c r="C79" s="5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" customHeight="1" x14ac:dyDescent="0.5">
      <c r="A80" s="50"/>
      <c r="B80" s="50"/>
      <c r="C80" s="5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" customHeight="1" x14ac:dyDescent="0.5">
      <c r="A81" s="50"/>
      <c r="B81" s="50"/>
      <c r="C81" s="5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" customHeight="1" x14ac:dyDescent="0.5">
      <c r="A82" s="50"/>
      <c r="B82" s="50"/>
      <c r="C82" s="5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" customHeight="1" x14ac:dyDescent="0.5">
      <c r="A83" s="50"/>
      <c r="B83" s="50"/>
      <c r="C83" s="5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" customHeight="1" x14ac:dyDescent="0.5">
      <c r="A84" s="50"/>
      <c r="B84" s="50"/>
      <c r="C84" s="5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" customHeight="1" x14ac:dyDescent="0.5">
      <c r="A85" s="50"/>
      <c r="B85" s="50"/>
      <c r="C85" s="5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" customHeight="1" x14ac:dyDescent="0.5">
      <c r="A86" s="50"/>
      <c r="B86" s="50"/>
      <c r="C86" s="5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" customHeight="1" x14ac:dyDescent="0.5">
      <c r="A87" s="50"/>
      <c r="B87" s="50"/>
      <c r="C87" s="52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" customHeight="1" x14ac:dyDescent="0.5">
      <c r="A88" s="50"/>
      <c r="B88" s="50"/>
      <c r="C88" s="5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" customHeight="1" x14ac:dyDescent="0.5">
      <c r="A89" s="50"/>
      <c r="B89" s="50"/>
      <c r="C89" s="52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" customHeight="1" x14ac:dyDescent="0.5">
      <c r="A90" s="50"/>
      <c r="B90" s="50"/>
      <c r="C90" s="52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" customHeight="1" x14ac:dyDescent="0.5">
      <c r="A91" s="50"/>
      <c r="B91" s="50"/>
      <c r="C91" s="5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" customHeight="1" x14ac:dyDescent="0.5">
      <c r="A92" s="50"/>
      <c r="B92" s="50"/>
      <c r="C92" s="5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" customHeight="1" x14ac:dyDescent="0.5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" customHeight="1" x14ac:dyDescent="0.5">
      <c r="A94" s="50"/>
      <c r="B94" s="50"/>
      <c r="C94" s="52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" customHeight="1" x14ac:dyDescent="0.5">
      <c r="A95" s="50"/>
      <c r="B95" s="50"/>
      <c r="C95" s="52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" customHeight="1" x14ac:dyDescent="0.5">
      <c r="A96" s="50"/>
      <c r="B96" s="50"/>
      <c r="C96" s="5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" customHeight="1" x14ac:dyDescent="0.5">
      <c r="A97" s="50"/>
      <c r="B97" s="50"/>
      <c r="C97" s="5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" customHeight="1" x14ac:dyDescent="0.5">
      <c r="A98" s="50"/>
      <c r="B98" s="50"/>
      <c r="C98" s="5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" customHeight="1" x14ac:dyDescent="0.5">
      <c r="A99" s="50"/>
      <c r="B99" s="50"/>
      <c r="C99" s="52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" customHeight="1" x14ac:dyDescent="0.5">
      <c r="A100" s="50"/>
      <c r="B100" s="50"/>
      <c r="C100" s="52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" customHeight="1" x14ac:dyDescent="0.5">
      <c r="A101" s="50"/>
      <c r="B101" s="50"/>
      <c r="C101" s="52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" customHeight="1" x14ac:dyDescent="0.5">
      <c r="A102" s="50"/>
      <c r="B102" s="50"/>
      <c r="C102" s="5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" customHeight="1" x14ac:dyDescent="0.5">
      <c r="A103" s="50"/>
      <c r="B103" s="50"/>
      <c r="C103" s="5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" customHeight="1" x14ac:dyDescent="0.5">
      <c r="A104" s="50"/>
      <c r="B104" s="50"/>
      <c r="C104" s="52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" customHeight="1" x14ac:dyDescent="0.5">
      <c r="A105" s="50"/>
      <c r="B105" s="50"/>
      <c r="C105" s="52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" customHeight="1" x14ac:dyDescent="0.5">
      <c r="A106" s="50"/>
      <c r="B106" s="50"/>
      <c r="C106" s="52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" customHeight="1" x14ac:dyDescent="0.5">
      <c r="A107" s="50"/>
      <c r="B107" s="50"/>
      <c r="C107" s="52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" customHeight="1" x14ac:dyDescent="0.5">
      <c r="A108" s="50"/>
      <c r="B108" s="50"/>
      <c r="C108" s="5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" customHeight="1" x14ac:dyDescent="0.5">
      <c r="A109" s="50"/>
      <c r="B109" s="50"/>
      <c r="C109" s="5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" customHeight="1" x14ac:dyDescent="0.5">
      <c r="A110" s="50"/>
      <c r="B110" s="50"/>
      <c r="C110" s="5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" customHeight="1" x14ac:dyDescent="0.5">
      <c r="A111" s="50"/>
      <c r="B111" s="50"/>
      <c r="C111" s="5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" customHeight="1" x14ac:dyDescent="0.5">
      <c r="A112" s="50"/>
      <c r="B112" s="50"/>
      <c r="C112" s="5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" customHeight="1" x14ac:dyDescent="0.5">
      <c r="A113" s="50"/>
      <c r="B113" s="50"/>
      <c r="C113" s="5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" customHeight="1" x14ac:dyDescent="0.5">
      <c r="A114" s="50"/>
      <c r="B114" s="50"/>
      <c r="C114" s="5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" customHeight="1" x14ac:dyDescent="0.5">
      <c r="A115" s="50"/>
      <c r="B115" s="50"/>
      <c r="C115" s="5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" customHeight="1" x14ac:dyDescent="0.5">
      <c r="A116" s="50"/>
      <c r="B116" s="50"/>
      <c r="C116" s="5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" customHeight="1" x14ac:dyDescent="0.5">
      <c r="A117" s="50"/>
      <c r="B117" s="50"/>
      <c r="C117" s="52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" customHeight="1" x14ac:dyDescent="0.5">
      <c r="A118" s="50"/>
      <c r="B118" s="50"/>
      <c r="C118" s="52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" customHeight="1" x14ac:dyDescent="0.5">
      <c r="A119" s="50"/>
      <c r="B119" s="50"/>
      <c r="C119" s="52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" customHeight="1" x14ac:dyDescent="0.5">
      <c r="A120" s="50"/>
      <c r="B120" s="50"/>
      <c r="C120" s="52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" customHeight="1" x14ac:dyDescent="0.5">
      <c r="A121" s="50"/>
      <c r="B121" s="50"/>
      <c r="C121" s="5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" customHeight="1" x14ac:dyDescent="0.5">
      <c r="A122" s="50"/>
      <c r="B122" s="50"/>
      <c r="C122" s="5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" customHeight="1" x14ac:dyDescent="0.5">
      <c r="A123" s="50"/>
      <c r="B123" s="50"/>
      <c r="C123" s="52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" customHeight="1" x14ac:dyDescent="0.5">
      <c r="A124" s="50"/>
      <c r="B124" s="50"/>
      <c r="C124" s="52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" customHeight="1" x14ac:dyDescent="0.5">
      <c r="A125" s="50"/>
      <c r="B125" s="50"/>
      <c r="C125" s="52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" customHeight="1" x14ac:dyDescent="0.5">
      <c r="A126" s="50"/>
      <c r="B126" s="50"/>
      <c r="C126" s="52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" customHeight="1" x14ac:dyDescent="0.5">
      <c r="A127" s="50"/>
      <c r="B127" s="50"/>
      <c r="C127" s="52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" customHeight="1" x14ac:dyDescent="0.5">
      <c r="A128" s="50"/>
      <c r="B128" s="50"/>
      <c r="C128" s="52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" customHeight="1" x14ac:dyDescent="0.5">
      <c r="A129" s="50"/>
      <c r="B129" s="50"/>
      <c r="C129" s="52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" customHeight="1" x14ac:dyDescent="0.5">
      <c r="A130" s="50"/>
      <c r="B130" s="50"/>
      <c r="C130" s="52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" customHeight="1" x14ac:dyDescent="0.5">
      <c r="A131" s="50"/>
      <c r="B131" s="50"/>
      <c r="C131" s="52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" customHeight="1" x14ac:dyDescent="0.5">
      <c r="A132" s="50"/>
      <c r="B132" s="50"/>
      <c r="C132" s="52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" customHeight="1" x14ac:dyDescent="0.5">
      <c r="A133" s="50"/>
      <c r="B133" s="50"/>
      <c r="C133" s="5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" customHeight="1" x14ac:dyDescent="0.5">
      <c r="A134" s="50"/>
      <c r="B134" s="50"/>
      <c r="C134" s="5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" customHeight="1" x14ac:dyDescent="0.5">
      <c r="A135" s="50"/>
      <c r="B135" s="50"/>
      <c r="C135" s="52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" customHeight="1" x14ac:dyDescent="0.5">
      <c r="A136" s="50"/>
      <c r="B136" s="50"/>
      <c r="C136" s="52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" customHeight="1" x14ac:dyDescent="0.5">
      <c r="A137" s="50"/>
      <c r="B137" s="50"/>
      <c r="C137" s="52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" customHeight="1" x14ac:dyDescent="0.5">
      <c r="A138" s="50"/>
      <c r="B138" s="50"/>
      <c r="C138" s="52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" customHeight="1" x14ac:dyDescent="0.5">
      <c r="A139" s="50"/>
      <c r="B139" s="50"/>
      <c r="C139" s="5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" customHeight="1" x14ac:dyDescent="0.5">
      <c r="A140" s="50"/>
      <c r="B140" s="50"/>
      <c r="C140" s="5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" customHeight="1" x14ac:dyDescent="0.5">
      <c r="A141" s="50"/>
      <c r="B141" s="50"/>
      <c r="C141" s="5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" customHeight="1" x14ac:dyDescent="0.5">
      <c r="A142" s="50"/>
      <c r="B142" s="50"/>
      <c r="C142" s="5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" customHeight="1" x14ac:dyDescent="0.5">
      <c r="A143" s="50"/>
      <c r="B143" s="50"/>
      <c r="C143" s="5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" customHeight="1" x14ac:dyDescent="0.5">
      <c r="A144" s="50"/>
      <c r="B144" s="50"/>
      <c r="C144" s="5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" customHeight="1" x14ac:dyDescent="0.5">
      <c r="A145" s="50"/>
      <c r="B145" s="50"/>
      <c r="C145" s="5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" customHeight="1" x14ac:dyDescent="0.5">
      <c r="A146" s="50"/>
      <c r="B146" s="50"/>
      <c r="C146" s="5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" customHeight="1" x14ac:dyDescent="0.5">
      <c r="A147" s="50"/>
      <c r="B147" s="50"/>
      <c r="C147" s="5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" customHeight="1" x14ac:dyDescent="0.5">
      <c r="A148" s="50"/>
      <c r="B148" s="50"/>
      <c r="C148" s="52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" customHeight="1" x14ac:dyDescent="0.5">
      <c r="A149" s="50"/>
      <c r="B149" s="50"/>
      <c r="C149" s="52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" customHeight="1" x14ac:dyDescent="0.5">
      <c r="A150" s="50"/>
      <c r="B150" s="50"/>
      <c r="C150" s="52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" customHeight="1" x14ac:dyDescent="0.5">
      <c r="A151" s="50"/>
      <c r="B151" s="50"/>
      <c r="C151" s="52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" customHeight="1" x14ac:dyDescent="0.5">
      <c r="A152" s="50"/>
      <c r="B152" s="50"/>
      <c r="C152" s="52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" customHeight="1" x14ac:dyDescent="0.5">
      <c r="A153" s="50"/>
      <c r="B153" s="50"/>
      <c r="C153" s="52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" customHeight="1" x14ac:dyDescent="0.5">
      <c r="A154" s="50"/>
      <c r="B154" s="50"/>
      <c r="C154" s="52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" customHeight="1" x14ac:dyDescent="0.5">
      <c r="A155" s="50"/>
      <c r="B155" s="50"/>
      <c r="C155" s="52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" customHeight="1" x14ac:dyDescent="0.5">
      <c r="A156" s="50"/>
      <c r="B156" s="50"/>
      <c r="C156" s="52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" customHeight="1" x14ac:dyDescent="0.5">
      <c r="A157" s="50"/>
      <c r="B157" s="50"/>
      <c r="C157" s="52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" customHeight="1" x14ac:dyDescent="0.5">
      <c r="A158" s="50"/>
      <c r="B158" s="50"/>
      <c r="C158" s="52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" customHeight="1" x14ac:dyDescent="0.5">
      <c r="A159" s="50"/>
      <c r="B159" s="50"/>
      <c r="C159" s="52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" customHeight="1" x14ac:dyDescent="0.5">
      <c r="A160" s="50"/>
      <c r="B160" s="50"/>
      <c r="C160" s="52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" customHeight="1" x14ac:dyDescent="0.5">
      <c r="A161" s="50"/>
      <c r="B161" s="50"/>
      <c r="C161" s="52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" customHeight="1" x14ac:dyDescent="0.5">
      <c r="A162" s="50"/>
      <c r="B162" s="50"/>
      <c r="C162" s="52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" customHeight="1" x14ac:dyDescent="0.5">
      <c r="A163" s="50"/>
      <c r="B163" s="50"/>
      <c r="C163" s="5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" customHeight="1" x14ac:dyDescent="0.5">
      <c r="A164" s="50"/>
      <c r="B164" s="50"/>
      <c r="C164" s="5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" customHeight="1" x14ac:dyDescent="0.5">
      <c r="A165" s="50"/>
      <c r="B165" s="50"/>
      <c r="C165" s="52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" customHeight="1" x14ac:dyDescent="0.5">
      <c r="A166" s="50"/>
      <c r="B166" s="50"/>
      <c r="C166" s="52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" customHeight="1" x14ac:dyDescent="0.5">
      <c r="A167" s="50"/>
      <c r="B167" s="50"/>
      <c r="C167" s="52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" customHeight="1" x14ac:dyDescent="0.5">
      <c r="A168" s="50"/>
      <c r="B168" s="50"/>
      <c r="C168" s="52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" customHeight="1" x14ac:dyDescent="0.5">
      <c r="A169" s="50"/>
      <c r="B169" s="50"/>
      <c r="C169" s="5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" customHeight="1" x14ac:dyDescent="0.5">
      <c r="A170" s="50"/>
      <c r="B170" s="50"/>
      <c r="C170" s="5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" customHeight="1" x14ac:dyDescent="0.5">
      <c r="A171" s="50"/>
      <c r="B171" s="50"/>
      <c r="C171" s="52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" customHeight="1" x14ac:dyDescent="0.5">
      <c r="A172" s="50"/>
      <c r="B172" s="50"/>
      <c r="C172" s="52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" customHeight="1" x14ac:dyDescent="0.5">
      <c r="A173" s="50"/>
      <c r="B173" s="50"/>
      <c r="C173" s="52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" customHeight="1" x14ac:dyDescent="0.5">
      <c r="A174" s="50"/>
      <c r="B174" s="50"/>
      <c r="C174" s="5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" customHeight="1" x14ac:dyDescent="0.5">
      <c r="A175" s="50"/>
      <c r="B175" s="50"/>
      <c r="C175" s="5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" customHeight="1" x14ac:dyDescent="0.5">
      <c r="A176" s="50"/>
      <c r="B176" s="50"/>
      <c r="C176" s="5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" customHeight="1" x14ac:dyDescent="0.5">
      <c r="A177" s="50"/>
      <c r="B177" s="50"/>
      <c r="C177" s="5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" customHeight="1" x14ac:dyDescent="0.5">
      <c r="A178" s="50"/>
      <c r="B178" s="50"/>
      <c r="C178" s="5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" customHeight="1" x14ac:dyDescent="0.5">
      <c r="A179" s="50"/>
      <c r="B179" s="50"/>
      <c r="C179" s="5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" customHeight="1" x14ac:dyDescent="0.5">
      <c r="A180" s="50"/>
      <c r="B180" s="50"/>
      <c r="C180" s="5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" customHeight="1" x14ac:dyDescent="0.5">
      <c r="A181" s="50"/>
      <c r="B181" s="50"/>
      <c r="C181" s="5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" customHeight="1" x14ac:dyDescent="0.5">
      <c r="A182" s="50"/>
      <c r="B182" s="50"/>
      <c r="C182" s="52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" customHeight="1" x14ac:dyDescent="0.5">
      <c r="A183" s="50"/>
      <c r="B183" s="50"/>
      <c r="C183" s="52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" customHeight="1" x14ac:dyDescent="0.5">
      <c r="A184" s="50"/>
      <c r="B184" s="50"/>
      <c r="C184" s="52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" customHeight="1" x14ac:dyDescent="0.5">
      <c r="A185" s="50"/>
      <c r="B185" s="50"/>
      <c r="C185" s="52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" customHeight="1" x14ac:dyDescent="0.5">
      <c r="A186" s="50"/>
      <c r="B186" s="50"/>
      <c r="C186" s="52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" customHeight="1" x14ac:dyDescent="0.5">
      <c r="A187" s="50"/>
      <c r="B187" s="50"/>
      <c r="C187" s="5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" customHeight="1" x14ac:dyDescent="0.5">
      <c r="A188" s="50"/>
      <c r="B188" s="50"/>
      <c r="C188" s="5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" customHeight="1" x14ac:dyDescent="0.5">
      <c r="A189" s="50"/>
      <c r="B189" s="50"/>
      <c r="C189" s="52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" customHeight="1" x14ac:dyDescent="0.5">
      <c r="A190" s="50"/>
      <c r="B190" s="50"/>
      <c r="C190" s="52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" customHeight="1" x14ac:dyDescent="0.5">
      <c r="A191" s="50"/>
      <c r="B191" s="50"/>
      <c r="C191" s="52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" customHeight="1" x14ac:dyDescent="0.5">
      <c r="A192" s="50"/>
      <c r="B192" s="50"/>
      <c r="C192" s="52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" customHeight="1" x14ac:dyDescent="0.5">
      <c r="A193" s="50"/>
      <c r="B193" s="50"/>
      <c r="C193" s="5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" customHeight="1" x14ac:dyDescent="0.5">
      <c r="A194" s="50"/>
      <c r="B194" s="50"/>
      <c r="C194" s="5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" customHeight="1" x14ac:dyDescent="0.5">
      <c r="A195" s="50"/>
      <c r="B195" s="50"/>
      <c r="C195" s="52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" customHeight="1" x14ac:dyDescent="0.5">
      <c r="A196" s="50"/>
      <c r="B196" s="50"/>
      <c r="C196" s="52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" customHeight="1" x14ac:dyDescent="0.5">
      <c r="A197" s="50"/>
      <c r="B197" s="50"/>
      <c r="C197" s="52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" customHeight="1" x14ac:dyDescent="0.5">
      <c r="A198" s="50"/>
      <c r="B198" s="50"/>
      <c r="C198" s="52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" customHeight="1" x14ac:dyDescent="0.5">
      <c r="A199" s="50"/>
      <c r="B199" s="50"/>
      <c r="C199" s="52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" customHeight="1" x14ac:dyDescent="0.5">
      <c r="A200" s="50"/>
      <c r="B200" s="50"/>
      <c r="C200" s="5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" customHeight="1" x14ac:dyDescent="0.5">
      <c r="A201" s="50"/>
      <c r="B201" s="50"/>
      <c r="C201" s="52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" customHeight="1" x14ac:dyDescent="0.5">
      <c r="A202" s="50"/>
      <c r="B202" s="50"/>
      <c r="C202" s="5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" customHeight="1" x14ac:dyDescent="0.5">
      <c r="A203" s="50"/>
      <c r="B203" s="50"/>
      <c r="C203" s="52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" customHeight="1" x14ac:dyDescent="0.5">
      <c r="A204" s="50"/>
      <c r="B204" s="50"/>
      <c r="C204" s="52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" customHeight="1" x14ac:dyDescent="0.5">
      <c r="A205" s="50"/>
      <c r="B205" s="50"/>
      <c r="C205" s="52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" customHeight="1" x14ac:dyDescent="0.5">
      <c r="A206" s="50"/>
      <c r="B206" s="50"/>
      <c r="C206" s="52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" customHeight="1" x14ac:dyDescent="0.5">
      <c r="A207" s="50"/>
      <c r="B207" s="50"/>
      <c r="C207" s="52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" customHeight="1" x14ac:dyDescent="0.5">
      <c r="A208" s="50"/>
      <c r="B208" s="50"/>
      <c r="C208" s="5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" customHeight="1" x14ac:dyDescent="0.5">
      <c r="A209" s="50"/>
      <c r="B209" s="50"/>
      <c r="C209" s="52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" customHeight="1" x14ac:dyDescent="0.5">
      <c r="A210" s="50"/>
      <c r="B210" s="50"/>
      <c r="C210" s="52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" customHeight="1" x14ac:dyDescent="0.5">
      <c r="A211" s="50"/>
      <c r="B211" s="50"/>
      <c r="C211" s="5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" customHeight="1" x14ac:dyDescent="0.5">
      <c r="A212" s="50"/>
      <c r="B212" s="50"/>
      <c r="C212" s="5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" customHeight="1" x14ac:dyDescent="0.5">
      <c r="A213" s="50"/>
      <c r="B213" s="50"/>
      <c r="C213" s="52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" customHeight="1" x14ac:dyDescent="0.5">
      <c r="A214" s="50"/>
      <c r="B214" s="50"/>
      <c r="C214" s="52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" customHeight="1" x14ac:dyDescent="0.5">
      <c r="A215" s="50"/>
      <c r="B215" s="50"/>
      <c r="C215" s="52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" customHeight="1" x14ac:dyDescent="0.5">
      <c r="A216" s="50"/>
      <c r="B216" s="50"/>
      <c r="C216" s="52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" customHeight="1" x14ac:dyDescent="0.5">
      <c r="A217" s="50"/>
      <c r="B217" s="50"/>
      <c r="C217" s="5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" customHeight="1" x14ac:dyDescent="0.5">
      <c r="A218" s="50"/>
      <c r="B218" s="50"/>
      <c r="C218" s="5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" customHeight="1" x14ac:dyDescent="0.5">
      <c r="A219" s="50"/>
      <c r="B219" s="50"/>
      <c r="C219" s="5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" customHeight="1" x14ac:dyDescent="0.5">
      <c r="A220" s="50"/>
      <c r="B220" s="50"/>
      <c r="C220" s="5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" customHeight="1" x14ac:dyDescent="0.5">
      <c r="A221" s="50"/>
      <c r="B221" s="50"/>
      <c r="C221" s="5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" customHeight="1" x14ac:dyDescent="0.5">
      <c r="A222" s="50"/>
      <c r="B222" s="50"/>
      <c r="C222" s="5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" customHeight="1" x14ac:dyDescent="0.5">
      <c r="A223" s="50"/>
      <c r="B223" s="50"/>
      <c r="C223" s="5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" customHeight="1" x14ac:dyDescent="0.5">
      <c r="A224" s="50"/>
      <c r="B224" s="50"/>
      <c r="C224" s="5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" customHeight="1" x14ac:dyDescent="0.5">
      <c r="A225" s="50"/>
      <c r="B225" s="50"/>
      <c r="C225" s="5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" customHeight="1" x14ac:dyDescent="0.5">
      <c r="A226" s="50"/>
      <c r="B226" s="50"/>
      <c r="C226" s="52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" customHeight="1" x14ac:dyDescent="0.5">
      <c r="A227" s="50"/>
      <c r="B227" s="50"/>
      <c r="C227" s="5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" customHeight="1" x14ac:dyDescent="0.5">
      <c r="A228" s="50"/>
      <c r="B228" s="50"/>
      <c r="C228" s="52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" customHeight="1" x14ac:dyDescent="0.5">
      <c r="A229" s="50"/>
      <c r="B229" s="50"/>
      <c r="C229" s="52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" customHeight="1" x14ac:dyDescent="0.5">
      <c r="A230" s="50"/>
      <c r="B230" s="50"/>
      <c r="C230" s="52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" customHeight="1" x14ac:dyDescent="0.5">
      <c r="A231" s="50"/>
      <c r="B231" s="50"/>
      <c r="C231" s="52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" customHeight="1" x14ac:dyDescent="0.5">
      <c r="A232" s="50"/>
      <c r="B232" s="50"/>
      <c r="C232" s="52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" customHeight="1" x14ac:dyDescent="0.5">
      <c r="A233" s="50"/>
      <c r="B233" s="50"/>
      <c r="C233" s="52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" customHeight="1" x14ac:dyDescent="0.5">
      <c r="A234" s="50"/>
      <c r="B234" s="50"/>
      <c r="C234" s="52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" customHeight="1" x14ac:dyDescent="0.5">
      <c r="A235" s="50"/>
      <c r="B235" s="50"/>
      <c r="C235" s="5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" customHeight="1" x14ac:dyDescent="0.5">
      <c r="A236" s="50"/>
      <c r="B236" s="50"/>
      <c r="C236" s="5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" customHeight="1" x14ac:dyDescent="0.5">
      <c r="A237" s="50"/>
      <c r="B237" s="50"/>
      <c r="C237" s="52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" customHeight="1" x14ac:dyDescent="0.5">
      <c r="A238" s="50"/>
      <c r="B238" s="50"/>
      <c r="C238" s="52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" customHeight="1" x14ac:dyDescent="0.5">
      <c r="A239" s="50"/>
      <c r="B239" s="50"/>
      <c r="C239" s="52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" customHeight="1" x14ac:dyDescent="0.5">
      <c r="A240" s="50"/>
      <c r="B240" s="50"/>
      <c r="C240" s="52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" customHeight="1" x14ac:dyDescent="0.5">
      <c r="A241" s="50"/>
      <c r="B241" s="50"/>
      <c r="C241" s="5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" customHeight="1" x14ac:dyDescent="0.5">
      <c r="A242" s="50"/>
      <c r="B242" s="50"/>
      <c r="C242" s="5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" customHeight="1" x14ac:dyDescent="0.5">
      <c r="A243" s="50"/>
      <c r="B243" s="50"/>
      <c r="C243" s="52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" customHeight="1" x14ac:dyDescent="0.5">
      <c r="A244" s="50"/>
      <c r="B244" s="50"/>
      <c r="C244" s="5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" customHeight="1" x14ac:dyDescent="0.5">
      <c r="A245" s="50"/>
      <c r="B245" s="50"/>
      <c r="C245" s="5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" customHeight="1" x14ac:dyDescent="0.5">
      <c r="A246" s="50"/>
      <c r="B246" s="50"/>
      <c r="C246" s="52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" customHeight="1" x14ac:dyDescent="0.5">
      <c r="A247" s="50"/>
      <c r="B247" s="50"/>
      <c r="C247" s="52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" customHeight="1" x14ac:dyDescent="0.5">
      <c r="A248" s="50"/>
      <c r="B248" s="50"/>
      <c r="C248" s="52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" customHeight="1" x14ac:dyDescent="0.5">
      <c r="A249" s="50"/>
      <c r="B249" s="50"/>
      <c r="C249" s="52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" customHeight="1" x14ac:dyDescent="0.5">
      <c r="A250" s="50"/>
      <c r="B250" s="50"/>
      <c r="C250" s="5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" customHeight="1" x14ac:dyDescent="0.5">
      <c r="A251" s="50"/>
      <c r="B251" s="50"/>
      <c r="C251" s="5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" customHeight="1" x14ac:dyDescent="0.5">
      <c r="A252" s="50"/>
      <c r="B252" s="50"/>
      <c r="C252" s="5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" customHeight="1" x14ac:dyDescent="0.5">
      <c r="A253" s="50"/>
      <c r="B253" s="50"/>
      <c r="C253" s="5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" customHeight="1" x14ac:dyDescent="0.5">
      <c r="A254" s="50"/>
      <c r="B254" s="50"/>
      <c r="C254" s="5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" customHeight="1" x14ac:dyDescent="0.5">
      <c r="A255" s="50"/>
      <c r="B255" s="50"/>
      <c r="C255" s="5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" customHeight="1" x14ac:dyDescent="0.5">
      <c r="A256" s="50"/>
      <c r="B256" s="50"/>
      <c r="C256" s="5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" customHeight="1" x14ac:dyDescent="0.5">
      <c r="A257" s="50"/>
      <c r="B257" s="50"/>
      <c r="C257" s="52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" customHeight="1" x14ac:dyDescent="0.5">
      <c r="A258" s="50"/>
      <c r="B258" s="50"/>
      <c r="C258" s="5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" customHeight="1" x14ac:dyDescent="0.5">
      <c r="A259" s="50"/>
      <c r="B259" s="50"/>
      <c r="C259" s="5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" customHeight="1" x14ac:dyDescent="0.5">
      <c r="A260" s="50"/>
      <c r="B260" s="50"/>
      <c r="C260" s="52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" customHeight="1" x14ac:dyDescent="0.5">
      <c r="A261" s="50"/>
      <c r="B261" s="50"/>
      <c r="C261" s="52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" customHeight="1" x14ac:dyDescent="0.5">
      <c r="A262" s="50"/>
      <c r="B262" s="50"/>
      <c r="C262" s="52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" customHeight="1" x14ac:dyDescent="0.5">
      <c r="A263" s="50"/>
      <c r="B263" s="50"/>
      <c r="C263" s="52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" customHeight="1" x14ac:dyDescent="0.5">
      <c r="A264" s="50"/>
      <c r="B264" s="50"/>
      <c r="C264" s="5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" customHeight="1" x14ac:dyDescent="0.5">
      <c r="A265" s="50"/>
      <c r="B265" s="50"/>
      <c r="C265" s="5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" customHeight="1" x14ac:dyDescent="0.5">
      <c r="A266" s="50"/>
      <c r="B266" s="50"/>
      <c r="C266" s="52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" customHeight="1" x14ac:dyDescent="0.5">
      <c r="A267" s="50"/>
      <c r="B267" s="50"/>
      <c r="C267" s="52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" customHeight="1" x14ac:dyDescent="0.5">
      <c r="A268" s="50"/>
      <c r="B268" s="50"/>
      <c r="C268" s="52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" customHeight="1" x14ac:dyDescent="0.5">
      <c r="A269" s="50"/>
      <c r="B269" s="50"/>
      <c r="C269" s="52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" customHeight="1" x14ac:dyDescent="0.5">
      <c r="A270" s="50"/>
      <c r="B270" s="50"/>
      <c r="C270" s="52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" customHeight="1" x14ac:dyDescent="0.5">
      <c r="A271" s="50"/>
      <c r="B271" s="50"/>
      <c r="C271" s="52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" customHeight="1" x14ac:dyDescent="0.5">
      <c r="A272" s="50"/>
      <c r="B272" s="50"/>
      <c r="C272" s="52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" customHeight="1" x14ac:dyDescent="0.5">
      <c r="A273" s="50"/>
      <c r="B273" s="50"/>
      <c r="C273" s="52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" customHeight="1" x14ac:dyDescent="0.5">
      <c r="A274" s="50"/>
      <c r="B274" s="50"/>
      <c r="C274" s="52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" customHeight="1" x14ac:dyDescent="0.5">
      <c r="A275" s="50"/>
      <c r="B275" s="50"/>
      <c r="C275" s="5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" customHeight="1" x14ac:dyDescent="0.5">
      <c r="A276" s="50"/>
      <c r="B276" s="50"/>
      <c r="C276" s="5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" customHeight="1" x14ac:dyDescent="0.5">
      <c r="A277" s="50"/>
      <c r="B277" s="50"/>
      <c r="C277" s="52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" customHeight="1" x14ac:dyDescent="0.5">
      <c r="A278" s="50"/>
      <c r="B278" s="50"/>
      <c r="C278" s="52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" customHeight="1" x14ac:dyDescent="0.5">
      <c r="A279" s="50"/>
      <c r="B279" s="50"/>
      <c r="C279" s="52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" customHeight="1" x14ac:dyDescent="0.5">
      <c r="A280" s="50"/>
      <c r="B280" s="50"/>
      <c r="C280" s="52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" customHeight="1" x14ac:dyDescent="0.5">
      <c r="A281" s="50"/>
      <c r="B281" s="50"/>
      <c r="C281" s="5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" customHeight="1" x14ac:dyDescent="0.5">
      <c r="A282" s="50"/>
      <c r="B282" s="50"/>
      <c r="C282" s="5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" customHeight="1" x14ac:dyDescent="0.5">
      <c r="A283" s="50"/>
      <c r="B283" s="50"/>
      <c r="C283" s="5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" customHeight="1" x14ac:dyDescent="0.5">
      <c r="A284" s="50"/>
      <c r="B284" s="50"/>
      <c r="C284" s="5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" customHeight="1" x14ac:dyDescent="0.5">
      <c r="A285" s="50"/>
      <c r="B285" s="50"/>
      <c r="C285" s="5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" customHeight="1" x14ac:dyDescent="0.5">
      <c r="A286" s="50"/>
      <c r="B286" s="50"/>
      <c r="C286" s="5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" customHeight="1" x14ac:dyDescent="0.5">
      <c r="A287" s="50"/>
      <c r="B287" s="50"/>
      <c r="C287" s="5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" customHeight="1" x14ac:dyDescent="0.5">
      <c r="A288" s="50"/>
      <c r="B288" s="50"/>
      <c r="C288" s="5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" customHeight="1" x14ac:dyDescent="0.5">
      <c r="A289" s="50"/>
      <c r="B289" s="50"/>
      <c r="C289" s="5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" customHeight="1" x14ac:dyDescent="0.5">
      <c r="A290" s="50"/>
      <c r="B290" s="50"/>
      <c r="C290" s="52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" customHeight="1" x14ac:dyDescent="0.5">
      <c r="A291" s="50"/>
      <c r="B291" s="50"/>
      <c r="C291" s="52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" customHeight="1" x14ac:dyDescent="0.5">
      <c r="A292" s="50"/>
      <c r="B292" s="50"/>
      <c r="C292" s="52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" customHeight="1" x14ac:dyDescent="0.5">
      <c r="A293" s="50"/>
      <c r="B293" s="50"/>
      <c r="C293" s="52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" customHeight="1" x14ac:dyDescent="0.5">
      <c r="A294" s="50"/>
      <c r="B294" s="50"/>
      <c r="C294" s="52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" customHeight="1" x14ac:dyDescent="0.5">
      <c r="A295" s="50"/>
      <c r="B295" s="50"/>
      <c r="C295" s="52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" customHeight="1" x14ac:dyDescent="0.5">
      <c r="A296" s="50"/>
      <c r="B296" s="50"/>
      <c r="C296" s="52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" customHeight="1" x14ac:dyDescent="0.5">
      <c r="A297" s="50"/>
      <c r="B297" s="50"/>
      <c r="C297" s="52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" customHeight="1" x14ac:dyDescent="0.5">
      <c r="A298" s="50"/>
      <c r="B298" s="50"/>
      <c r="C298" s="52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" customHeight="1" x14ac:dyDescent="0.5">
      <c r="A299" s="50"/>
      <c r="B299" s="50"/>
      <c r="C299" s="52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" customHeight="1" x14ac:dyDescent="0.5">
      <c r="A300" s="50"/>
      <c r="B300" s="50"/>
      <c r="C300" s="52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" customHeight="1" x14ac:dyDescent="0.5">
      <c r="A301" s="50"/>
      <c r="B301" s="50"/>
      <c r="C301" s="52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" customHeight="1" x14ac:dyDescent="0.5">
      <c r="A302" s="50"/>
      <c r="B302" s="50"/>
      <c r="C302" s="52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" customHeight="1" x14ac:dyDescent="0.5">
      <c r="A303" s="50"/>
      <c r="B303" s="50"/>
      <c r="C303" s="52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" customHeight="1" x14ac:dyDescent="0.5">
      <c r="A304" s="50"/>
      <c r="B304" s="50"/>
      <c r="C304" s="52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" customHeight="1" x14ac:dyDescent="0.5">
      <c r="A305" s="50"/>
      <c r="B305" s="50"/>
      <c r="C305" s="52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" customHeight="1" x14ac:dyDescent="0.5">
      <c r="A306" s="50"/>
      <c r="B306" s="50"/>
      <c r="C306" s="5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" customHeight="1" x14ac:dyDescent="0.5">
      <c r="A307" s="50"/>
      <c r="B307" s="50"/>
      <c r="C307" s="5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" customHeight="1" x14ac:dyDescent="0.5">
      <c r="A308" s="50"/>
      <c r="B308" s="50"/>
      <c r="C308" s="52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" customHeight="1" x14ac:dyDescent="0.5">
      <c r="A309" s="50"/>
      <c r="B309" s="50"/>
      <c r="C309" s="52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" customHeight="1" x14ac:dyDescent="0.5">
      <c r="A310" s="50"/>
      <c r="B310" s="50"/>
      <c r="C310" s="52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" customHeight="1" x14ac:dyDescent="0.5">
      <c r="A311" s="50"/>
      <c r="B311" s="50"/>
      <c r="C311" s="52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" customHeight="1" x14ac:dyDescent="0.5">
      <c r="A312" s="50"/>
      <c r="B312" s="50"/>
      <c r="C312" s="5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" customHeight="1" x14ac:dyDescent="0.5">
      <c r="A313" s="50"/>
      <c r="B313" s="50"/>
      <c r="C313" s="5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" customHeight="1" x14ac:dyDescent="0.5">
      <c r="A314" s="50"/>
      <c r="B314" s="50"/>
      <c r="C314" s="5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" customHeight="1" x14ac:dyDescent="0.5">
      <c r="A315" s="50"/>
      <c r="B315" s="50"/>
      <c r="C315" s="5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" customHeight="1" x14ac:dyDescent="0.5">
      <c r="A316" s="50"/>
      <c r="B316" s="50"/>
      <c r="C316" s="5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" customHeight="1" x14ac:dyDescent="0.5">
      <c r="A317" s="50"/>
      <c r="B317" s="50"/>
      <c r="C317" s="5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" customHeight="1" x14ac:dyDescent="0.5">
      <c r="A318" s="50"/>
      <c r="B318" s="50"/>
      <c r="C318" s="5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" customHeight="1" x14ac:dyDescent="0.5">
      <c r="A319" s="50"/>
      <c r="B319" s="50"/>
      <c r="C319" s="5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" customHeight="1" x14ac:dyDescent="0.5">
      <c r="A320" s="50"/>
      <c r="B320" s="50"/>
      <c r="C320" s="5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" customHeight="1" x14ac:dyDescent="0.5">
      <c r="A321" s="50"/>
      <c r="B321" s="50"/>
      <c r="C321" s="52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" customHeight="1" x14ac:dyDescent="0.5">
      <c r="A322" s="50"/>
      <c r="B322" s="50"/>
      <c r="C322" s="52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" customHeight="1" x14ac:dyDescent="0.5">
      <c r="A323" s="50"/>
      <c r="B323" s="50"/>
      <c r="C323" s="52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" customHeight="1" x14ac:dyDescent="0.5">
      <c r="A324" s="50"/>
      <c r="B324" s="50"/>
      <c r="C324" s="52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" customHeight="1" x14ac:dyDescent="0.5">
      <c r="A325" s="50"/>
      <c r="B325" s="50"/>
      <c r="C325" s="52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" customHeight="1" x14ac:dyDescent="0.5">
      <c r="A326" s="50"/>
      <c r="B326" s="50"/>
      <c r="C326" s="52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" customHeight="1" x14ac:dyDescent="0.5">
      <c r="A327" s="50"/>
      <c r="B327" s="50"/>
      <c r="C327" s="52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" customHeight="1" x14ac:dyDescent="0.5">
      <c r="A328" s="50"/>
      <c r="B328" s="50"/>
      <c r="C328" s="52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" customHeight="1" x14ac:dyDescent="0.5">
      <c r="A329" s="50"/>
      <c r="B329" s="50"/>
      <c r="C329" s="52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" customHeight="1" x14ac:dyDescent="0.5">
      <c r="A330" s="50"/>
      <c r="B330" s="50"/>
      <c r="C330" s="52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" customHeight="1" x14ac:dyDescent="0.5">
      <c r="A331" s="50"/>
      <c r="B331" s="50"/>
      <c r="C331" s="52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" customHeight="1" x14ac:dyDescent="0.5">
      <c r="A332" s="50"/>
      <c r="B332" s="50"/>
      <c r="C332" s="52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" customHeight="1" x14ac:dyDescent="0.5">
      <c r="A333" s="50"/>
      <c r="B333" s="50"/>
      <c r="C333" s="52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" customHeight="1" x14ac:dyDescent="0.5">
      <c r="A334" s="50"/>
      <c r="B334" s="50"/>
      <c r="C334" s="52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" customHeight="1" x14ac:dyDescent="0.5">
      <c r="A335" s="50"/>
      <c r="B335" s="50"/>
      <c r="C335" s="52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" customHeight="1" x14ac:dyDescent="0.5">
      <c r="A336" s="50"/>
      <c r="B336" s="50"/>
      <c r="C336" s="52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" customHeight="1" x14ac:dyDescent="0.5">
      <c r="A337" s="50"/>
      <c r="B337" s="50"/>
      <c r="C337" s="5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" customHeight="1" x14ac:dyDescent="0.5">
      <c r="A338" s="50"/>
      <c r="B338" s="50"/>
      <c r="C338" s="5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" customHeight="1" x14ac:dyDescent="0.5">
      <c r="A339" s="50"/>
      <c r="B339" s="50"/>
      <c r="C339" s="52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" customHeight="1" x14ac:dyDescent="0.5">
      <c r="A340" s="50"/>
      <c r="B340" s="50"/>
      <c r="C340" s="52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" customHeight="1" x14ac:dyDescent="0.5">
      <c r="A341" s="50"/>
      <c r="B341" s="50"/>
      <c r="C341" s="52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" customHeight="1" x14ac:dyDescent="0.5">
      <c r="A342" s="50"/>
      <c r="B342" s="50"/>
      <c r="C342" s="52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" customHeight="1" x14ac:dyDescent="0.5">
      <c r="A343" s="50"/>
      <c r="B343" s="50"/>
      <c r="C343" s="5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" customHeight="1" x14ac:dyDescent="0.5">
      <c r="A344" s="50"/>
      <c r="B344" s="50"/>
      <c r="C344" s="5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" customHeight="1" x14ac:dyDescent="0.5">
      <c r="A345" s="50"/>
      <c r="B345" s="50"/>
      <c r="C345" s="5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" customHeight="1" x14ac:dyDescent="0.5">
      <c r="A346" s="50"/>
      <c r="B346" s="50"/>
      <c r="C346" s="5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" customHeight="1" x14ac:dyDescent="0.5">
      <c r="A347" s="50"/>
      <c r="B347" s="50"/>
      <c r="C347" s="5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" customHeight="1" x14ac:dyDescent="0.5">
      <c r="A348" s="50"/>
      <c r="B348" s="50"/>
      <c r="C348" s="5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" customHeight="1" x14ac:dyDescent="0.5">
      <c r="A349" s="50"/>
      <c r="B349" s="50"/>
      <c r="C349" s="5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" customHeight="1" x14ac:dyDescent="0.5">
      <c r="A350" s="50"/>
      <c r="B350" s="50"/>
      <c r="C350" s="5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" customHeight="1" x14ac:dyDescent="0.5">
      <c r="A351" s="50"/>
      <c r="B351" s="50"/>
      <c r="C351" s="5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" customHeight="1" x14ac:dyDescent="0.5">
      <c r="A352" s="50"/>
      <c r="B352" s="50"/>
      <c r="C352" s="52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" customHeight="1" x14ac:dyDescent="0.5">
      <c r="A353" s="50"/>
      <c r="B353" s="50"/>
      <c r="C353" s="52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" customHeight="1" x14ac:dyDescent="0.5">
      <c r="A354" s="50"/>
      <c r="B354" s="50"/>
      <c r="C354" s="52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" customHeight="1" x14ac:dyDescent="0.5">
      <c r="A355" s="50"/>
      <c r="B355" s="50"/>
      <c r="C355" s="52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" customHeight="1" x14ac:dyDescent="0.5">
      <c r="A356" s="50"/>
      <c r="B356" s="50"/>
      <c r="C356" s="52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" customHeight="1" x14ac:dyDescent="0.5">
      <c r="A357" s="50"/>
      <c r="B357" s="50"/>
      <c r="C357" s="52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" customHeight="1" x14ac:dyDescent="0.5">
      <c r="A358" s="50"/>
      <c r="B358" s="50"/>
      <c r="C358" s="52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" customHeight="1" x14ac:dyDescent="0.5">
      <c r="A359" s="50"/>
      <c r="B359" s="50"/>
      <c r="C359" s="52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" customHeight="1" x14ac:dyDescent="0.5">
      <c r="A360" s="50"/>
      <c r="B360" s="50"/>
      <c r="C360" s="52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" customHeight="1" x14ac:dyDescent="0.5">
      <c r="A361" s="50"/>
      <c r="B361" s="50"/>
      <c r="C361" s="52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" customHeight="1" x14ac:dyDescent="0.5">
      <c r="A362" s="50"/>
      <c r="B362" s="50"/>
      <c r="C362" s="52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" customHeight="1" x14ac:dyDescent="0.5">
      <c r="A363" s="50"/>
      <c r="B363" s="50"/>
      <c r="C363" s="52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" customHeight="1" x14ac:dyDescent="0.5">
      <c r="A364" s="50"/>
      <c r="B364" s="50"/>
      <c r="C364" s="52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" customHeight="1" x14ac:dyDescent="0.5">
      <c r="A365" s="50"/>
      <c r="B365" s="50"/>
      <c r="C365" s="52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" customHeight="1" x14ac:dyDescent="0.5">
      <c r="A366" s="50"/>
      <c r="B366" s="50"/>
      <c r="C366" s="52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" customHeight="1" x14ac:dyDescent="0.5">
      <c r="A367" s="50"/>
      <c r="B367" s="50"/>
      <c r="C367" s="52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" customHeight="1" x14ac:dyDescent="0.5">
      <c r="A368" s="50"/>
      <c r="B368" s="50"/>
      <c r="C368" s="52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" customHeight="1" x14ac:dyDescent="0.5">
      <c r="A369" s="50"/>
      <c r="B369" s="50"/>
      <c r="C369" s="52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" customHeight="1" x14ac:dyDescent="0.5">
      <c r="A370" s="50"/>
      <c r="B370" s="50"/>
      <c r="C370" s="52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" customHeight="1" x14ac:dyDescent="0.5">
      <c r="A371" s="50"/>
      <c r="B371" s="50"/>
      <c r="C371" s="52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" customHeight="1" x14ac:dyDescent="0.5">
      <c r="A372" s="50"/>
      <c r="B372" s="50"/>
      <c r="C372" s="52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" customHeight="1" x14ac:dyDescent="0.5">
      <c r="A373" s="50"/>
      <c r="B373" s="50"/>
      <c r="C373" s="52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" customHeight="1" x14ac:dyDescent="0.5">
      <c r="A374" s="50"/>
      <c r="B374" s="50"/>
      <c r="C374" s="52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" customHeight="1" x14ac:dyDescent="0.5">
      <c r="A375" s="50"/>
      <c r="B375" s="50"/>
      <c r="C375" s="52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" customHeight="1" x14ac:dyDescent="0.5">
      <c r="A376" s="50"/>
      <c r="B376" s="50"/>
      <c r="C376" s="52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" customHeight="1" x14ac:dyDescent="0.5">
      <c r="A377" s="50"/>
      <c r="B377" s="50"/>
      <c r="C377" s="52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" customHeight="1" x14ac:dyDescent="0.5">
      <c r="A378" s="50"/>
      <c r="B378" s="50"/>
      <c r="C378" s="52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" customHeight="1" x14ac:dyDescent="0.5">
      <c r="A379" s="50"/>
      <c r="B379" s="50"/>
      <c r="C379" s="52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" customHeight="1" x14ac:dyDescent="0.5">
      <c r="A380" s="50"/>
      <c r="B380" s="50"/>
      <c r="C380" s="52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" customHeight="1" x14ac:dyDescent="0.5">
      <c r="A381" s="50"/>
      <c r="B381" s="50"/>
      <c r="C381" s="52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" customHeight="1" x14ac:dyDescent="0.5">
      <c r="A382" s="50"/>
      <c r="B382" s="50"/>
      <c r="C382" s="52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" customHeight="1" x14ac:dyDescent="0.5">
      <c r="A383" s="50"/>
      <c r="B383" s="50"/>
      <c r="C383" s="52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" customHeight="1" x14ac:dyDescent="0.5">
      <c r="A384" s="50"/>
      <c r="B384" s="50"/>
      <c r="C384" s="52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" customHeight="1" x14ac:dyDescent="0.5">
      <c r="A385" s="50"/>
      <c r="B385" s="50"/>
      <c r="C385" s="52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" customHeight="1" x14ac:dyDescent="0.5">
      <c r="A386" s="50"/>
      <c r="B386" s="50"/>
      <c r="C386" s="52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" customHeight="1" x14ac:dyDescent="0.5">
      <c r="A387" s="50"/>
      <c r="B387" s="50"/>
      <c r="C387" s="52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" customHeight="1" x14ac:dyDescent="0.5">
      <c r="A388" s="50"/>
      <c r="B388" s="50"/>
      <c r="C388" s="52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" customHeight="1" x14ac:dyDescent="0.5">
      <c r="A389" s="50"/>
      <c r="B389" s="50"/>
      <c r="C389" s="52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" customHeight="1" x14ac:dyDescent="0.5">
      <c r="A390" s="50"/>
      <c r="B390" s="50"/>
      <c r="C390" s="52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" customHeight="1" x14ac:dyDescent="0.5">
      <c r="A391" s="50"/>
      <c r="B391" s="50"/>
      <c r="C391" s="52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" customHeight="1" x14ac:dyDescent="0.5">
      <c r="A392" s="50"/>
      <c r="B392" s="50"/>
      <c r="C392" s="52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" customHeight="1" x14ac:dyDescent="0.5">
      <c r="A393" s="50"/>
      <c r="B393" s="50"/>
      <c r="C393" s="52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" customHeight="1" x14ac:dyDescent="0.5">
      <c r="A394" s="50"/>
      <c r="B394" s="50"/>
      <c r="C394" s="52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" customHeight="1" x14ac:dyDescent="0.5">
      <c r="A395" s="50"/>
      <c r="B395" s="50"/>
      <c r="C395" s="52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" customHeight="1" x14ac:dyDescent="0.5">
      <c r="A396" s="50"/>
      <c r="B396" s="50"/>
      <c r="C396" s="52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" customHeight="1" x14ac:dyDescent="0.5">
      <c r="A397" s="50"/>
      <c r="B397" s="50"/>
      <c r="C397" s="52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" customHeight="1" x14ac:dyDescent="0.5">
      <c r="A398" s="50"/>
      <c r="B398" s="50"/>
      <c r="C398" s="52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" customHeight="1" x14ac:dyDescent="0.5">
      <c r="A399" s="50"/>
      <c r="B399" s="50"/>
      <c r="C399" s="52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" customHeight="1" x14ac:dyDescent="0.5">
      <c r="A400" s="50"/>
      <c r="B400" s="50"/>
      <c r="C400" s="52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" customHeight="1" x14ac:dyDescent="0.5">
      <c r="A401" s="50"/>
      <c r="B401" s="50"/>
      <c r="C401" s="52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" customHeight="1" x14ac:dyDescent="0.5">
      <c r="A402" s="50"/>
      <c r="B402" s="50"/>
      <c r="C402" s="52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" customHeight="1" x14ac:dyDescent="0.5">
      <c r="A403" s="50"/>
      <c r="B403" s="50"/>
      <c r="C403" s="52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" customHeight="1" x14ac:dyDescent="0.5">
      <c r="A404" s="50"/>
      <c r="B404" s="50"/>
      <c r="C404" s="52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" customHeight="1" x14ac:dyDescent="0.5">
      <c r="A405" s="50"/>
      <c r="B405" s="50"/>
      <c r="C405" s="52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" customHeight="1" x14ac:dyDescent="0.5">
      <c r="A406" s="50"/>
      <c r="B406" s="50"/>
      <c r="C406" s="52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" customHeight="1" x14ac:dyDescent="0.5">
      <c r="A407" s="50"/>
      <c r="B407" s="50"/>
      <c r="C407" s="52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" customHeight="1" x14ac:dyDescent="0.5">
      <c r="A408" s="50"/>
      <c r="B408" s="50"/>
      <c r="C408" s="52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" customHeight="1" x14ac:dyDescent="0.5">
      <c r="A409" s="50"/>
      <c r="B409" s="50"/>
      <c r="C409" s="52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" customHeight="1" x14ac:dyDescent="0.5">
      <c r="A410" s="50"/>
      <c r="B410" s="50"/>
      <c r="C410" s="52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" customHeight="1" x14ac:dyDescent="0.5">
      <c r="A411" s="50"/>
      <c r="B411" s="50"/>
      <c r="C411" s="52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" customHeight="1" x14ac:dyDescent="0.5">
      <c r="A412" s="50"/>
      <c r="B412" s="50"/>
      <c r="C412" s="52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" customHeight="1" x14ac:dyDescent="0.5">
      <c r="A413" s="50"/>
      <c r="B413" s="50"/>
      <c r="C413" s="52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" customHeight="1" x14ac:dyDescent="0.5">
      <c r="A414" s="50"/>
      <c r="B414" s="50"/>
      <c r="C414" s="52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" customHeight="1" x14ac:dyDescent="0.5">
      <c r="A415" s="50"/>
      <c r="B415" s="50"/>
      <c r="C415" s="52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" customHeight="1" x14ac:dyDescent="0.5">
      <c r="A416" s="50"/>
      <c r="B416" s="50"/>
      <c r="C416" s="52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" customHeight="1" x14ac:dyDescent="0.5">
      <c r="A417" s="50"/>
      <c r="B417" s="50"/>
      <c r="C417" s="52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" customHeight="1" x14ac:dyDescent="0.5">
      <c r="A418" s="50"/>
      <c r="B418" s="50"/>
      <c r="C418" s="52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" customHeight="1" x14ac:dyDescent="0.5">
      <c r="A419" s="50"/>
      <c r="B419" s="50"/>
      <c r="C419" s="52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" customHeight="1" x14ac:dyDescent="0.5">
      <c r="A420" s="50"/>
      <c r="B420" s="50"/>
      <c r="C420" s="52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" customHeight="1" x14ac:dyDescent="0.5">
      <c r="A421" s="50"/>
      <c r="B421" s="50"/>
      <c r="C421" s="52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" customHeight="1" x14ac:dyDescent="0.5">
      <c r="A422" s="50"/>
      <c r="B422" s="50"/>
      <c r="C422" s="52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" customHeight="1" x14ac:dyDescent="0.5">
      <c r="A423" s="50"/>
      <c r="B423" s="50"/>
      <c r="C423" s="52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" customHeight="1" x14ac:dyDescent="0.5">
      <c r="A424" s="50"/>
      <c r="B424" s="50"/>
      <c r="C424" s="52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" customHeight="1" x14ac:dyDescent="0.5">
      <c r="A425" s="50"/>
      <c r="B425" s="50"/>
      <c r="C425" s="52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" customHeight="1" x14ac:dyDescent="0.5">
      <c r="A426" s="50"/>
      <c r="B426" s="50"/>
      <c r="C426" s="52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" customHeight="1" x14ac:dyDescent="0.5">
      <c r="A427" s="50"/>
      <c r="B427" s="50"/>
      <c r="C427" s="52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" customHeight="1" x14ac:dyDescent="0.5">
      <c r="A428" s="50"/>
      <c r="B428" s="50"/>
      <c r="C428" s="52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" customHeight="1" x14ac:dyDescent="0.5">
      <c r="A429" s="50"/>
      <c r="B429" s="50"/>
      <c r="C429" s="52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" customHeight="1" x14ac:dyDescent="0.5">
      <c r="A430" s="50"/>
      <c r="B430" s="50"/>
      <c r="C430" s="52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" customHeight="1" x14ac:dyDescent="0.5">
      <c r="A431" s="50"/>
      <c r="B431" s="50"/>
      <c r="C431" s="52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" customHeight="1" x14ac:dyDescent="0.5">
      <c r="A432" s="50"/>
      <c r="B432" s="50"/>
      <c r="C432" s="52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" customHeight="1" x14ac:dyDescent="0.5">
      <c r="A433" s="50"/>
      <c r="B433" s="50"/>
      <c r="C433" s="52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" customHeight="1" x14ac:dyDescent="0.5">
      <c r="A434" s="50"/>
      <c r="B434" s="50"/>
      <c r="C434" s="52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" customHeight="1" x14ac:dyDescent="0.5">
      <c r="A435" s="50"/>
      <c r="B435" s="50"/>
      <c r="C435" s="52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" customHeight="1" x14ac:dyDescent="0.5">
      <c r="A436" s="50"/>
      <c r="B436" s="50"/>
      <c r="C436" s="52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" customHeight="1" x14ac:dyDescent="0.5">
      <c r="A437" s="50"/>
      <c r="B437" s="50"/>
      <c r="C437" s="52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" customHeight="1" x14ac:dyDescent="0.5">
      <c r="A438" s="50"/>
      <c r="B438" s="50"/>
      <c r="C438" s="52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" customHeight="1" x14ac:dyDescent="0.5">
      <c r="A439" s="50"/>
      <c r="B439" s="50"/>
      <c r="C439" s="52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" customHeight="1" x14ac:dyDescent="0.5">
      <c r="A440" s="50"/>
      <c r="B440" s="50"/>
      <c r="C440" s="52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" customHeight="1" x14ac:dyDescent="0.5">
      <c r="A441" s="50"/>
      <c r="B441" s="50"/>
      <c r="C441" s="52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" customHeight="1" x14ac:dyDescent="0.5">
      <c r="A442" s="50"/>
      <c r="B442" s="50"/>
      <c r="C442" s="52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" customHeight="1" x14ac:dyDescent="0.5">
      <c r="A443" s="50"/>
      <c r="B443" s="50"/>
      <c r="C443" s="52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" customHeight="1" x14ac:dyDescent="0.5">
      <c r="A444" s="50"/>
      <c r="B444" s="50"/>
      <c r="C444" s="52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" customHeight="1" x14ac:dyDescent="0.5">
      <c r="A445" s="50"/>
      <c r="B445" s="50"/>
      <c r="C445" s="52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" customHeight="1" x14ac:dyDescent="0.5">
      <c r="A446" s="50"/>
      <c r="B446" s="50"/>
      <c r="C446" s="52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" customHeight="1" x14ac:dyDescent="0.5">
      <c r="A447" s="50"/>
      <c r="B447" s="50"/>
      <c r="C447" s="52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" customHeight="1" x14ac:dyDescent="0.5">
      <c r="A448" s="50"/>
      <c r="B448" s="50"/>
      <c r="C448" s="52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" customHeight="1" x14ac:dyDescent="0.5">
      <c r="A449" s="50"/>
      <c r="B449" s="50"/>
      <c r="C449" s="52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" customHeight="1" x14ac:dyDescent="0.5">
      <c r="A450" s="50"/>
      <c r="B450" s="50"/>
      <c r="C450" s="52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" customHeight="1" x14ac:dyDescent="0.5">
      <c r="A451" s="50"/>
      <c r="B451" s="50"/>
      <c r="C451" s="52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" customHeight="1" x14ac:dyDescent="0.5">
      <c r="A452" s="50"/>
      <c r="B452" s="50"/>
      <c r="C452" s="52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" customHeight="1" x14ac:dyDescent="0.5">
      <c r="A453" s="50"/>
      <c r="B453" s="50"/>
      <c r="C453" s="52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" customHeight="1" x14ac:dyDescent="0.5">
      <c r="A454" s="50"/>
      <c r="B454" s="50"/>
      <c r="C454" s="52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" customHeight="1" x14ac:dyDescent="0.5">
      <c r="A455" s="50"/>
      <c r="B455" s="50"/>
      <c r="C455" s="52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" customHeight="1" x14ac:dyDescent="0.5">
      <c r="A456" s="50"/>
      <c r="B456" s="50"/>
      <c r="C456" s="52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" customHeight="1" x14ac:dyDescent="0.5">
      <c r="A457" s="50"/>
      <c r="B457" s="50"/>
      <c r="C457" s="52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" customHeight="1" x14ac:dyDescent="0.5">
      <c r="A458" s="50"/>
      <c r="B458" s="50"/>
      <c r="C458" s="52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" customHeight="1" x14ac:dyDescent="0.5">
      <c r="A459" s="50"/>
      <c r="B459" s="50"/>
      <c r="C459" s="52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" customHeight="1" x14ac:dyDescent="0.5">
      <c r="A460" s="50"/>
      <c r="B460" s="50"/>
      <c r="C460" s="52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" customHeight="1" x14ac:dyDescent="0.5">
      <c r="A461" s="50"/>
      <c r="B461" s="50"/>
      <c r="C461" s="52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" customHeight="1" x14ac:dyDescent="0.5">
      <c r="A462" s="50"/>
      <c r="B462" s="50"/>
      <c r="C462" s="52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" customHeight="1" x14ac:dyDescent="0.5">
      <c r="A463" s="50"/>
      <c r="B463" s="50"/>
      <c r="C463" s="52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" customHeight="1" x14ac:dyDescent="0.5">
      <c r="A464" s="50"/>
      <c r="B464" s="50"/>
      <c r="C464" s="52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" customHeight="1" x14ac:dyDescent="0.5">
      <c r="A465" s="50"/>
      <c r="B465" s="50"/>
      <c r="C465" s="52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" customHeight="1" x14ac:dyDescent="0.5">
      <c r="A466" s="50"/>
      <c r="B466" s="50"/>
      <c r="C466" s="52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" customHeight="1" x14ac:dyDescent="0.5">
      <c r="A467" s="50"/>
      <c r="B467" s="50"/>
      <c r="C467" s="52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" customHeight="1" x14ac:dyDescent="0.5">
      <c r="A468" s="50"/>
      <c r="B468" s="50"/>
      <c r="C468" s="52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" customHeight="1" x14ac:dyDescent="0.5">
      <c r="A469" s="50"/>
      <c r="B469" s="50"/>
      <c r="C469" s="52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" customHeight="1" x14ac:dyDescent="0.5">
      <c r="A470" s="50"/>
      <c r="B470" s="50"/>
      <c r="C470" s="52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" customHeight="1" x14ac:dyDescent="0.5">
      <c r="A471" s="50"/>
      <c r="B471" s="50"/>
      <c r="C471" s="52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" customHeight="1" x14ac:dyDescent="0.5">
      <c r="A472" s="50"/>
      <c r="B472" s="50"/>
      <c r="C472" s="52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" customHeight="1" x14ac:dyDescent="0.5">
      <c r="A473" s="50"/>
      <c r="B473" s="50"/>
      <c r="C473" s="52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" customHeight="1" x14ac:dyDescent="0.5">
      <c r="A474" s="50"/>
      <c r="B474" s="50"/>
      <c r="C474" s="52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" customHeight="1" x14ac:dyDescent="0.5">
      <c r="A475" s="50"/>
      <c r="B475" s="50"/>
      <c r="C475" s="52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" customHeight="1" x14ac:dyDescent="0.5">
      <c r="A476" s="50"/>
      <c r="B476" s="50"/>
      <c r="C476" s="52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" customHeight="1" x14ac:dyDescent="0.5">
      <c r="A477" s="50"/>
      <c r="B477" s="50"/>
      <c r="C477" s="52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" customHeight="1" x14ac:dyDescent="0.5">
      <c r="A478" s="50"/>
      <c r="B478" s="50"/>
      <c r="C478" s="52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" customHeight="1" x14ac:dyDescent="0.5">
      <c r="A479" s="50"/>
      <c r="B479" s="50"/>
      <c r="C479" s="52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" customHeight="1" x14ac:dyDescent="0.5">
      <c r="A480" s="50"/>
      <c r="B480" s="50"/>
      <c r="C480" s="52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" customHeight="1" x14ac:dyDescent="0.5">
      <c r="A481" s="50"/>
      <c r="B481" s="50"/>
      <c r="C481" s="52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" customHeight="1" x14ac:dyDescent="0.5">
      <c r="A482" s="50"/>
      <c r="B482" s="50"/>
      <c r="C482" s="52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" customHeight="1" x14ac:dyDescent="0.5">
      <c r="A483" s="50"/>
      <c r="B483" s="50"/>
      <c r="C483" s="52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" customHeight="1" x14ac:dyDescent="0.5">
      <c r="A484" s="50"/>
      <c r="B484" s="50"/>
      <c r="C484" s="52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" customHeight="1" x14ac:dyDescent="0.5">
      <c r="A485" s="50"/>
      <c r="B485" s="50"/>
      <c r="C485" s="52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" customHeight="1" x14ac:dyDescent="0.5">
      <c r="A486" s="50"/>
      <c r="B486" s="50"/>
      <c r="C486" s="52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" customHeight="1" x14ac:dyDescent="0.5">
      <c r="A487" s="50"/>
      <c r="B487" s="50"/>
      <c r="C487" s="52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" customHeight="1" x14ac:dyDescent="0.5">
      <c r="A488" s="50"/>
      <c r="B488" s="50"/>
      <c r="C488" s="52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" customHeight="1" x14ac:dyDescent="0.5">
      <c r="A489" s="50"/>
      <c r="B489" s="50"/>
      <c r="C489" s="52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" customHeight="1" x14ac:dyDescent="0.5">
      <c r="A490" s="50"/>
      <c r="B490" s="50"/>
      <c r="C490" s="52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" customHeight="1" x14ac:dyDescent="0.5">
      <c r="A491" s="50"/>
      <c r="B491" s="50"/>
      <c r="C491" s="52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" customHeight="1" x14ac:dyDescent="0.5">
      <c r="A492" s="50"/>
      <c r="B492" s="50"/>
      <c r="C492" s="52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" customHeight="1" x14ac:dyDescent="0.5">
      <c r="A493" s="50"/>
      <c r="B493" s="50"/>
      <c r="C493" s="52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" customHeight="1" x14ac:dyDescent="0.5">
      <c r="A494" s="50"/>
      <c r="B494" s="50"/>
      <c r="C494" s="52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" customHeight="1" x14ac:dyDescent="0.5">
      <c r="A495" s="50"/>
      <c r="B495" s="50"/>
      <c r="C495" s="52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" customHeight="1" x14ac:dyDescent="0.5">
      <c r="A496" s="50"/>
      <c r="B496" s="50"/>
      <c r="C496" s="52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" customHeight="1" x14ac:dyDescent="0.5">
      <c r="A497" s="50"/>
      <c r="B497" s="50"/>
      <c r="C497" s="52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" customHeight="1" x14ac:dyDescent="0.5">
      <c r="A498" s="50"/>
      <c r="B498" s="50"/>
      <c r="C498" s="52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" customHeight="1" x14ac:dyDescent="0.5">
      <c r="A499" s="50"/>
      <c r="B499" s="50"/>
      <c r="C499" s="52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" customHeight="1" x14ac:dyDescent="0.5">
      <c r="A500" s="50"/>
      <c r="B500" s="50"/>
      <c r="C500" s="52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" customHeight="1" x14ac:dyDescent="0.5">
      <c r="A501" s="50"/>
      <c r="B501" s="50"/>
      <c r="C501" s="52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2" customHeight="1" x14ac:dyDescent="0.5">
      <c r="A502" s="50"/>
      <c r="B502" s="50"/>
      <c r="C502" s="52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2" customHeight="1" x14ac:dyDescent="0.5">
      <c r="A503" s="50"/>
      <c r="B503" s="50"/>
      <c r="C503" s="52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2" customHeight="1" x14ac:dyDescent="0.5">
      <c r="A504" s="50"/>
      <c r="B504" s="50"/>
      <c r="C504" s="52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2" customHeight="1" x14ac:dyDescent="0.5">
      <c r="A505" s="50"/>
      <c r="B505" s="50"/>
      <c r="C505" s="52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2" customHeight="1" x14ac:dyDescent="0.5">
      <c r="A506" s="50"/>
      <c r="B506" s="50"/>
      <c r="C506" s="52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2" customHeight="1" x14ac:dyDescent="0.5">
      <c r="A507" s="50"/>
      <c r="B507" s="50"/>
      <c r="C507" s="52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2" customHeight="1" x14ac:dyDescent="0.5">
      <c r="A508" s="50"/>
      <c r="B508" s="50"/>
      <c r="C508" s="52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2" customHeight="1" x14ac:dyDescent="0.5">
      <c r="A509" s="50"/>
      <c r="B509" s="50"/>
      <c r="C509" s="52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2" customHeight="1" x14ac:dyDescent="0.5">
      <c r="A510" s="50"/>
      <c r="B510" s="50"/>
      <c r="C510" s="52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2" customHeight="1" x14ac:dyDescent="0.5">
      <c r="A511" s="50"/>
      <c r="B511" s="50"/>
      <c r="C511" s="52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2" customHeight="1" x14ac:dyDescent="0.5">
      <c r="A512" s="50"/>
      <c r="B512" s="50"/>
      <c r="C512" s="52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2" customHeight="1" x14ac:dyDescent="0.5">
      <c r="A513" s="50"/>
      <c r="B513" s="50"/>
      <c r="C513" s="52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2" customHeight="1" x14ac:dyDescent="0.5">
      <c r="A514" s="50"/>
      <c r="B514" s="50"/>
      <c r="C514" s="52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2" customHeight="1" x14ac:dyDescent="0.5">
      <c r="A515" s="50"/>
      <c r="B515" s="50"/>
      <c r="C515" s="52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2" customHeight="1" x14ac:dyDescent="0.5">
      <c r="A516" s="50"/>
      <c r="B516" s="50"/>
      <c r="C516" s="52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2" customHeight="1" x14ac:dyDescent="0.5">
      <c r="A517" s="50"/>
      <c r="B517" s="50"/>
      <c r="C517" s="52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2" customHeight="1" x14ac:dyDescent="0.5">
      <c r="A518" s="50"/>
      <c r="B518" s="50"/>
      <c r="C518" s="52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2" customHeight="1" x14ac:dyDescent="0.5">
      <c r="A519" s="50"/>
      <c r="B519" s="50"/>
      <c r="C519" s="52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2" customHeight="1" x14ac:dyDescent="0.5">
      <c r="A520" s="50"/>
      <c r="B520" s="50"/>
      <c r="C520" s="52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2" customHeight="1" x14ac:dyDescent="0.5">
      <c r="A521" s="50"/>
      <c r="B521" s="50"/>
      <c r="C521" s="52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2" customHeight="1" x14ac:dyDescent="0.5">
      <c r="A522" s="50"/>
      <c r="B522" s="50"/>
      <c r="C522" s="52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2" customHeight="1" x14ac:dyDescent="0.5">
      <c r="A523" s="50"/>
      <c r="B523" s="50"/>
      <c r="C523" s="52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2" customHeight="1" x14ac:dyDescent="0.5">
      <c r="A524" s="50"/>
      <c r="B524" s="50"/>
      <c r="C524" s="52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2" customHeight="1" x14ac:dyDescent="0.5">
      <c r="A525" s="50"/>
      <c r="B525" s="50"/>
      <c r="C525" s="52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2" customHeight="1" x14ac:dyDescent="0.5">
      <c r="A526" s="50"/>
      <c r="B526" s="50"/>
      <c r="C526" s="52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2" customHeight="1" x14ac:dyDescent="0.5">
      <c r="A527" s="50"/>
      <c r="B527" s="50"/>
      <c r="C527" s="52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2" customHeight="1" x14ac:dyDescent="0.5">
      <c r="A528" s="50"/>
      <c r="B528" s="50"/>
      <c r="C528" s="52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2" customHeight="1" x14ac:dyDescent="0.5">
      <c r="A529" s="50"/>
      <c r="B529" s="50"/>
      <c r="C529" s="52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2" customHeight="1" x14ac:dyDescent="0.5">
      <c r="A530" s="50"/>
      <c r="B530" s="50"/>
      <c r="C530" s="52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2" customHeight="1" x14ac:dyDescent="0.5">
      <c r="A531" s="50"/>
      <c r="B531" s="50"/>
      <c r="C531" s="52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2" customHeight="1" x14ac:dyDescent="0.5">
      <c r="A532" s="50"/>
      <c r="B532" s="50"/>
      <c r="C532" s="52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2" customHeight="1" x14ac:dyDescent="0.5">
      <c r="A533" s="50"/>
      <c r="B533" s="50"/>
      <c r="C533" s="52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2" customHeight="1" x14ac:dyDescent="0.5">
      <c r="A534" s="50"/>
      <c r="B534" s="50"/>
      <c r="C534" s="52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2" customHeight="1" x14ac:dyDescent="0.5">
      <c r="A535" s="50"/>
      <c r="B535" s="50"/>
      <c r="C535" s="52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2" customHeight="1" x14ac:dyDescent="0.5">
      <c r="A536" s="50"/>
      <c r="B536" s="50"/>
      <c r="C536" s="52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2" customHeight="1" x14ac:dyDescent="0.5">
      <c r="A537" s="50"/>
      <c r="B537" s="50"/>
      <c r="C537" s="52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2" customHeight="1" x14ac:dyDescent="0.5">
      <c r="A538" s="50"/>
      <c r="B538" s="50"/>
      <c r="C538" s="52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2" customHeight="1" x14ac:dyDescent="0.5">
      <c r="A539" s="50"/>
      <c r="B539" s="50"/>
      <c r="C539" s="52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2" customHeight="1" x14ac:dyDescent="0.5">
      <c r="A540" s="50"/>
      <c r="B540" s="50"/>
      <c r="C540" s="52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2" customHeight="1" x14ac:dyDescent="0.5">
      <c r="A541" s="50"/>
      <c r="B541" s="50"/>
      <c r="C541" s="52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2" customHeight="1" x14ac:dyDescent="0.5">
      <c r="A542" s="50"/>
      <c r="B542" s="50"/>
      <c r="C542" s="52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2" customHeight="1" x14ac:dyDescent="0.5">
      <c r="A543" s="50"/>
      <c r="B543" s="50"/>
      <c r="C543" s="52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2" customHeight="1" x14ac:dyDescent="0.5">
      <c r="A544" s="50"/>
      <c r="B544" s="50"/>
      <c r="C544" s="52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2" customHeight="1" x14ac:dyDescent="0.5">
      <c r="A545" s="50"/>
      <c r="B545" s="50"/>
      <c r="C545" s="52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2" customHeight="1" x14ac:dyDescent="0.5">
      <c r="A546" s="50"/>
      <c r="B546" s="50"/>
      <c r="C546" s="52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2" customHeight="1" x14ac:dyDescent="0.5">
      <c r="A547" s="50"/>
      <c r="B547" s="50"/>
      <c r="C547" s="52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2" customHeight="1" x14ac:dyDescent="0.5">
      <c r="A548" s="50"/>
      <c r="B548" s="50"/>
      <c r="C548" s="52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2" customHeight="1" x14ac:dyDescent="0.5">
      <c r="A549" s="50"/>
      <c r="B549" s="50"/>
      <c r="C549" s="52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2" customHeight="1" x14ac:dyDescent="0.5">
      <c r="A550" s="50"/>
      <c r="B550" s="50"/>
      <c r="C550" s="52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2" customHeight="1" x14ac:dyDescent="0.5">
      <c r="A551" s="50"/>
      <c r="B551" s="50"/>
      <c r="C551" s="52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2" customHeight="1" x14ac:dyDescent="0.5">
      <c r="A552" s="50"/>
      <c r="B552" s="50"/>
      <c r="C552" s="52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2" customHeight="1" x14ac:dyDescent="0.5">
      <c r="A553" s="50"/>
      <c r="B553" s="50"/>
      <c r="C553" s="52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2" customHeight="1" x14ac:dyDescent="0.5">
      <c r="A554" s="50"/>
      <c r="B554" s="50"/>
      <c r="C554" s="52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2" customHeight="1" x14ac:dyDescent="0.5">
      <c r="A555" s="50"/>
      <c r="B555" s="50"/>
      <c r="C555" s="52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2" customHeight="1" x14ac:dyDescent="0.5">
      <c r="A556" s="50"/>
      <c r="B556" s="50"/>
      <c r="C556" s="52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2" customHeight="1" x14ac:dyDescent="0.5">
      <c r="A557" s="50"/>
      <c r="B557" s="50"/>
      <c r="C557" s="52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2" customHeight="1" x14ac:dyDescent="0.5">
      <c r="A558" s="50"/>
      <c r="B558" s="50"/>
      <c r="C558" s="52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2" customHeight="1" x14ac:dyDescent="0.5">
      <c r="A559" s="50"/>
      <c r="B559" s="50"/>
      <c r="C559" s="52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2" customHeight="1" x14ac:dyDescent="0.5">
      <c r="A560" s="50"/>
      <c r="B560" s="50"/>
      <c r="C560" s="52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2" customHeight="1" x14ac:dyDescent="0.5">
      <c r="A561" s="50"/>
      <c r="B561" s="50"/>
      <c r="C561" s="52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2" customHeight="1" x14ac:dyDescent="0.5">
      <c r="A562" s="50"/>
      <c r="B562" s="50"/>
      <c r="C562" s="52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2" customHeight="1" x14ac:dyDescent="0.5">
      <c r="A563" s="50"/>
      <c r="B563" s="50"/>
      <c r="C563" s="52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2" customHeight="1" x14ac:dyDescent="0.5">
      <c r="A564" s="50"/>
      <c r="B564" s="50"/>
      <c r="C564" s="52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2" customHeight="1" x14ac:dyDescent="0.5">
      <c r="A565" s="50"/>
      <c r="B565" s="50"/>
      <c r="C565" s="52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2" customHeight="1" x14ac:dyDescent="0.5">
      <c r="A566" s="50"/>
      <c r="B566" s="50"/>
      <c r="C566" s="52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2" customHeight="1" x14ac:dyDescent="0.5">
      <c r="A567" s="50"/>
      <c r="B567" s="50"/>
      <c r="C567" s="52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2" customHeight="1" x14ac:dyDescent="0.5">
      <c r="A568" s="50"/>
      <c r="B568" s="50"/>
      <c r="C568" s="52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2" customHeight="1" x14ac:dyDescent="0.5">
      <c r="A569" s="50"/>
      <c r="B569" s="50"/>
      <c r="C569" s="52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2" customHeight="1" x14ac:dyDescent="0.5">
      <c r="A570" s="50"/>
      <c r="B570" s="50"/>
      <c r="C570" s="52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2" customHeight="1" x14ac:dyDescent="0.5">
      <c r="A571" s="50"/>
      <c r="B571" s="50"/>
      <c r="C571" s="52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2" customHeight="1" x14ac:dyDescent="0.5">
      <c r="A572" s="50"/>
      <c r="B572" s="50"/>
      <c r="C572" s="52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2" customHeight="1" x14ac:dyDescent="0.5">
      <c r="A573" s="50"/>
      <c r="B573" s="50"/>
      <c r="C573" s="52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2" customHeight="1" x14ac:dyDescent="0.5">
      <c r="A574" s="50"/>
      <c r="B574" s="50"/>
      <c r="C574" s="52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2" customHeight="1" x14ac:dyDescent="0.5">
      <c r="A575" s="50"/>
      <c r="B575" s="50"/>
      <c r="C575" s="52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2" customHeight="1" x14ac:dyDescent="0.5">
      <c r="A576" s="50"/>
      <c r="B576" s="50"/>
      <c r="C576" s="52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2" customHeight="1" x14ac:dyDescent="0.5">
      <c r="A577" s="50"/>
      <c r="B577" s="50"/>
      <c r="C577" s="52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2" customHeight="1" x14ac:dyDescent="0.5">
      <c r="A578" s="50"/>
      <c r="B578" s="50"/>
      <c r="C578" s="52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2" customHeight="1" x14ac:dyDescent="0.5">
      <c r="A579" s="50"/>
      <c r="B579" s="50"/>
      <c r="C579" s="52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2" customHeight="1" x14ac:dyDescent="0.5">
      <c r="A580" s="50"/>
      <c r="B580" s="50"/>
      <c r="C580" s="52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2" customHeight="1" x14ac:dyDescent="0.5">
      <c r="A581" s="50"/>
      <c r="B581" s="50"/>
      <c r="C581" s="52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2" customHeight="1" x14ac:dyDescent="0.5">
      <c r="A582" s="50"/>
      <c r="B582" s="50"/>
      <c r="C582" s="52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" customHeight="1" x14ac:dyDescent="0.5">
      <c r="A583" s="50"/>
      <c r="B583" s="50"/>
      <c r="C583" s="52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2" customHeight="1" x14ac:dyDescent="0.5">
      <c r="A584" s="50"/>
      <c r="B584" s="50"/>
      <c r="C584" s="52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2" customHeight="1" x14ac:dyDescent="0.5">
      <c r="A585" s="50"/>
      <c r="B585" s="50"/>
      <c r="C585" s="52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2" customHeight="1" x14ac:dyDescent="0.5">
      <c r="A586" s="50"/>
      <c r="B586" s="50"/>
      <c r="C586" s="52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2" customHeight="1" x14ac:dyDescent="0.5">
      <c r="A587" s="50"/>
      <c r="B587" s="50"/>
      <c r="C587" s="52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2" customHeight="1" x14ac:dyDescent="0.5">
      <c r="A588" s="50"/>
      <c r="B588" s="50"/>
      <c r="C588" s="52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2" customHeight="1" x14ac:dyDescent="0.5">
      <c r="A589" s="50"/>
      <c r="B589" s="50"/>
      <c r="C589" s="52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2" customHeight="1" x14ac:dyDescent="0.5">
      <c r="A590" s="50"/>
      <c r="B590" s="50"/>
      <c r="C590" s="52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2" customHeight="1" x14ac:dyDescent="0.5">
      <c r="A591" s="50"/>
      <c r="B591" s="50"/>
      <c r="C591" s="52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2" customHeight="1" x14ac:dyDescent="0.5">
      <c r="A592" s="50"/>
      <c r="B592" s="50"/>
      <c r="C592" s="52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2" customHeight="1" x14ac:dyDescent="0.5">
      <c r="A593" s="50"/>
      <c r="B593" s="50"/>
      <c r="C593" s="52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2" customHeight="1" x14ac:dyDescent="0.5">
      <c r="A594" s="50"/>
      <c r="B594" s="50"/>
      <c r="C594" s="52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2" customHeight="1" x14ac:dyDescent="0.5">
      <c r="A595" s="50"/>
      <c r="B595" s="50"/>
      <c r="C595" s="52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2" customHeight="1" x14ac:dyDescent="0.5">
      <c r="A596" s="50"/>
      <c r="B596" s="50"/>
      <c r="C596" s="52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2" customHeight="1" x14ac:dyDescent="0.5">
      <c r="A597" s="50"/>
      <c r="B597" s="50"/>
      <c r="C597" s="52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2" customHeight="1" x14ac:dyDescent="0.5">
      <c r="A598" s="50"/>
      <c r="B598" s="50"/>
      <c r="C598" s="52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2" customHeight="1" x14ac:dyDescent="0.5">
      <c r="A599" s="50"/>
      <c r="B599" s="50"/>
      <c r="C599" s="52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2" customHeight="1" x14ac:dyDescent="0.5">
      <c r="A600" s="50"/>
      <c r="B600" s="50"/>
      <c r="C600" s="52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2" customHeight="1" x14ac:dyDescent="0.5">
      <c r="A601" s="50"/>
      <c r="B601" s="50"/>
      <c r="C601" s="52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2" customHeight="1" x14ac:dyDescent="0.5">
      <c r="A602" s="50"/>
      <c r="B602" s="50"/>
      <c r="C602" s="52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2" customHeight="1" x14ac:dyDescent="0.5">
      <c r="A603" s="50"/>
      <c r="B603" s="50"/>
      <c r="C603" s="52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2" customHeight="1" x14ac:dyDescent="0.5">
      <c r="A604" s="50"/>
      <c r="B604" s="50"/>
      <c r="C604" s="52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2" customHeight="1" x14ac:dyDescent="0.5">
      <c r="A605" s="50"/>
      <c r="B605" s="50"/>
      <c r="C605" s="52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2" customHeight="1" x14ac:dyDescent="0.5">
      <c r="A606" s="50"/>
      <c r="B606" s="50"/>
      <c r="C606" s="52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2" customHeight="1" x14ac:dyDescent="0.5">
      <c r="A607" s="50"/>
      <c r="B607" s="50"/>
      <c r="C607" s="52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2" customHeight="1" x14ac:dyDescent="0.5">
      <c r="A608" s="50"/>
      <c r="B608" s="50"/>
      <c r="C608" s="52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2" customHeight="1" x14ac:dyDescent="0.5">
      <c r="A609" s="50"/>
      <c r="B609" s="50"/>
      <c r="C609" s="52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2" customHeight="1" x14ac:dyDescent="0.5">
      <c r="A610" s="50"/>
      <c r="B610" s="50"/>
      <c r="C610" s="52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2" customHeight="1" x14ac:dyDescent="0.5">
      <c r="A611" s="50"/>
      <c r="B611" s="50"/>
      <c r="C611" s="52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2" customHeight="1" x14ac:dyDescent="0.5">
      <c r="A612" s="50"/>
      <c r="B612" s="50"/>
      <c r="C612" s="52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2" customHeight="1" x14ac:dyDescent="0.5">
      <c r="A613" s="50"/>
      <c r="B613" s="50"/>
      <c r="C613" s="52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2" customHeight="1" x14ac:dyDescent="0.5">
      <c r="A614" s="50"/>
      <c r="B614" s="50"/>
      <c r="C614" s="52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2" customHeight="1" x14ac:dyDescent="0.5">
      <c r="A615" s="50"/>
      <c r="B615" s="50"/>
      <c r="C615" s="52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2" customHeight="1" x14ac:dyDescent="0.5">
      <c r="A616" s="50"/>
      <c r="B616" s="50"/>
      <c r="C616" s="52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2" customHeight="1" x14ac:dyDescent="0.5">
      <c r="A617" s="50"/>
      <c r="B617" s="50"/>
      <c r="C617" s="52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2" customHeight="1" x14ac:dyDescent="0.5">
      <c r="A618" s="50"/>
      <c r="B618" s="50"/>
      <c r="C618" s="52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2" customHeight="1" x14ac:dyDescent="0.5">
      <c r="A619" s="50"/>
      <c r="B619" s="50"/>
      <c r="C619" s="52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2" customHeight="1" x14ac:dyDescent="0.5">
      <c r="A620" s="50"/>
      <c r="B620" s="50"/>
      <c r="C620" s="52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2" customHeight="1" x14ac:dyDescent="0.5">
      <c r="A621" s="50"/>
      <c r="B621" s="50"/>
      <c r="C621" s="52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2" customHeight="1" x14ac:dyDescent="0.5">
      <c r="A622" s="50"/>
      <c r="B622" s="50"/>
      <c r="C622" s="52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2" customHeight="1" x14ac:dyDescent="0.5">
      <c r="A623" s="50"/>
      <c r="B623" s="50"/>
      <c r="C623" s="52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2" customHeight="1" x14ac:dyDescent="0.5">
      <c r="A624" s="50"/>
      <c r="B624" s="50"/>
      <c r="C624" s="52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2" customHeight="1" x14ac:dyDescent="0.5">
      <c r="A625" s="50"/>
      <c r="B625" s="50"/>
      <c r="C625" s="52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2" customHeight="1" x14ac:dyDescent="0.5">
      <c r="A626" s="50"/>
      <c r="B626" s="50"/>
      <c r="C626" s="52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2" customHeight="1" x14ac:dyDescent="0.5">
      <c r="A627" s="50"/>
      <c r="B627" s="50"/>
      <c r="C627" s="52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2" customHeight="1" x14ac:dyDescent="0.5">
      <c r="A628" s="50"/>
      <c r="B628" s="50"/>
      <c r="C628" s="52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2" customHeight="1" x14ac:dyDescent="0.5">
      <c r="A629" s="50"/>
      <c r="B629" s="50"/>
      <c r="C629" s="52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2" customHeight="1" x14ac:dyDescent="0.5">
      <c r="A630" s="50"/>
      <c r="B630" s="50"/>
      <c r="C630" s="52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2" customHeight="1" x14ac:dyDescent="0.5">
      <c r="A631" s="50"/>
      <c r="B631" s="50"/>
      <c r="C631" s="52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2" customHeight="1" x14ac:dyDescent="0.5">
      <c r="A632" s="50"/>
      <c r="B632" s="50"/>
      <c r="C632" s="52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2" customHeight="1" x14ac:dyDescent="0.5">
      <c r="A633" s="50"/>
      <c r="B633" s="50"/>
      <c r="C633" s="52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2" customHeight="1" x14ac:dyDescent="0.5">
      <c r="A634" s="50"/>
      <c r="B634" s="50"/>
      <c r="C634" s="52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2" customHeight="1" x14ac:dyDescent="0.5">
      <c r="A635" s="50"/>
      <c r="B635" s="50"/>
      <c r="C635" s="52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2" customHeight="1" x14ac:dyDescent="0.5">
      <c r="A636" s="50"/>
      <c r="B636" s="50"/>
      <c r="C636" s="52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2" customHeight="1" x14ac:dyDescent="0.5">
      <c r="A637" s="50"/>
      <c r="B637" s="50"/>
      <c r="C637" s="52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2" customHeight="1" x14ac:dyDescent="0.5">
      <c r="A638" s="50"/>
      <c r="B638" s="50"/>
      <c r="C638" s="52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2" customHeight="1" x14ac:dyDescent="0.5">
      <c r="A639" s="50"/>
      <c r="B639" s="50"/>
      <c r="C639" s="52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2" customHeight="1" x14ac:dyDescent="0.5">
      <c r="A640" s="50"/>
      <c r="B640" s="50"/>
      <c r="C640" s="52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2" customHeight="1" x14ac:dyDescent="0.5">
      <c r="A641" s="50"/>
      <c r="B641" s="50"/>
      <c r="C641" s="52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2" customHeight="1" x14ac:dyDescent="0.5">
      <c r="A642" s="50"/>
      <c r="B642" s="50"/>
      <c r="C642" s="52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2" customHeight="1" x14ac:dyDescent="0.5">
      <c r="A643" s="50"/>
      <c r="B643" s="50"/>
      <c r="C643" s="52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2" customHeight="1" x14ac:dyDescent="0.5">
      <c r="A644" s="50"/>
      <c r="B644" s="50"/>
      <c r="C644" s="52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2" customHeight="1" x14ac:dyDescent="0.5">
      <c r="A645" s="50"/>
      <c r="B645" s="50"/>
      <c r="C645" s="52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2" customHeight="1" x14ac:dyDescent="0.5">
      <c r="A646" s="50"/>
      <c r="B646" s="50"/>
      <c r="C646" s="52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2" customHeight="1" x14ac:dyDescent="0.5">
      <c r="A647" s="50"/>
      <c r="B647" s="50"/>
      <c r="C647" s="52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2" customHeight="1" x14ac:dyDescent="0.5">
      <c r="A648" s="50"/>
      <c r="B648" s="50"/>
      <c r="C648" s="52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2" customHeight="1" x14ac:dyDescent="0.5">
      <c r="A649" s="50"/>
      <c r="B649" s="50"/>
      <c r="C649" s="52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2" customHeight="1" x14ac:dyDescent="0.5">
      <c r="A650" s="50"/>
      <c r="B650" s="50"/>
      <c r="C650" s="52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2" customHeight="1" x14ac:dyDescent="0.5">
      <c r="A651" s="50"/>
      <c r="B651" s="50"/>
      <c r="C651" s="52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2" customHeight="1" x14ac:dyDescent="0.5">
      <c r="A652" s="50"/>
      <c r="B652" s="50"/>
      <c r="C652" s="52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2" customHeight="1" x14ac:dyDescent="0.5">
      <c r="A653" s="50"/>
      <c r="B653" s="50"/>
      <c r="C653" s="52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2" customHeight="1" x14ac:dyDescent="0.5">
      <c r="A654" s="50"/>
      <c r="B654" s="50"/>
      <c r="C654" s="52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2" customHeight="1" x14ac:dyDescent="0.5">
      <c r="A655" s="50"/>
      <c r="B655" s="50"/>
      <c r="C655" s="52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2" customHeight="1" x14ac:dyDescent="0.5">
      <c r="A656" s="50"/>
      <c r="B656" s="50"/>
      <c r="C656" s="52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2" customHeight="1" x14ac:dyDescent="0.5">
      <c r="A657" s="50"/>
      <c r="B657" s="50"/>
      <c r="C657" s="52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2" customHeight="1" x14ac:dyDescent="0.5">
      <c r="A658" s="50"/>
      <c r="B658" s="50"/>
      <c r="C658" s="52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2" customHeight="1" x14ac:dyDescent="0.5">
      <c r="A659" s="50"/>
      <c r="B659" s="50"/>
      <c r="C659" s="52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2" customHeight="1" x14ac:dyDescent="0.5">
      <c r="A660" s="50"/>
      <c r="B660" s="50"/>
      <c r="C660" s="52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2" customHeight="1" x14ac:dyDescent="0.5">
      <c r="A661" s="50"/>
      <c r="B661" s="50"/>
      <c r="C661" s="52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2" customHeight="1" x14ac:dyDescent="0.5">
      <c r="A662" s="50"/>
      <c r="B662" s="50"/>
      <c r="C662" s="52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2" customHeight="1" x14ac:dyDescent="0.5">
      <c r="A663" s="50"/>
      <c r="B663" s="50"/>
      <c r="C663" s="52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2" customHeight="1" x14ac:dyDescent="0.5">
      <c r="A664" s="50"/>
      <c r="B664" s="50"/>
      <c r="C664" s="52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2" customHeight="1" x14ac:dyDescent="0.5">
      <c r="A665" s="50"/>
      <c r="B665" s="50"/>
      <c r="C665" s="52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2" customHeight="1" x14ac:dyDescent="0.5">
      <c r="A666" s="50"/>
      <c r="B666" s="50"/>
      <c r="C666" s="52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2" customHeight="1" x14ac:dyDescent="0.5">
      <c r="A667" s="50"/>
      <c r="B667" s="50"/>
      <c r="C667" s="52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2" customHeight="1" x14ac:dyDescent="0.5">
      <c r="A668" s="50"/>
      <c r="B668" s="50"/>
      <c r="C668" s="52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2" customHeight="1" x14ac:dyDescent="0.5">
      <c r="A669" s="50"/>
      <c r="B669" s="50"/>
      <c r="C669" s="52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2" customHeight="1" x14ac:dyDescent="0.5">
      <c r="A670" s="50"/>
      <c r="B670" s="50"/>
      <c r="C670" s="52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2" customHeight="1" x14ac:dyDescent="0.5">
      <c r="A671" s="50"/>
      <c r="B671" s="50"/>
      <c r="C671" s="52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2" customHeight="1" x14ac:dyDescent="0.5">
      <c r="A672" s="50"/>
      <c r="B672" s="50"/>
      <c r="C672" s="52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2" customHeight="1" x14ac:dyDescent="0.5">
      <c r="A673" s="50"/>
      <c r="B673" s="50"/>
      <c r="C673" s="52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2" customHeight="1" x14ac:dyDescent="0.5">
      <c r="A674" s="50"/>
      <c r="B674" s="50"/>
      <c r="C674" s="52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2" customHeight="1" x14ac:dyDescent="0.5">
      <c r="A675" s="50"/>
      <c r="B675" s="50"/>
      <c r="C675" s="52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2" customHeight="1" x14ac:dyDescent="0.5">
      <c r="A676" s="50"/>
      <c r="B676" s="50"/>
      <c r="C676" s="52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2" customHeight="1" x14ac:dyDescent="0.5">
      <c r="A677" s="50"/>
      <c r="B677" s="50"/>
      <c r="C677" s="52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2" customHeight="1" x14ac:dyDescent="0.5">
      <c r="A678" s="50"/>
      <c r="B678" s="50"/>
      <c r="C678" s="52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2" customHeight="1" x14ac:dyDescent="0.5">
      <c r="A679" s="50"/>
      <c r="B679" s="50"/>
      <c r="C679" s="52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2" customHeight="1" x14ac:dyDescent="0.5">
      <c r="A680" s="50"/>
      <c r="B680" s="50"/>
      <c r="C680" s="52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2" customHeight="1" x14ac:dyDescent="0.5">
      <c r="A681" s="50"/>
      <c r="B681" s="50"/>
      <c r="C681" s="52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2" customHeight="1" x14ac:dyDescent="0.5">
      <c r="A682" s="50"/>
      <c r="B682" s="50"/>
      <c r="C682" s="52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2" customHeight="1" x14ac:dyDescent="0.5">
      <c r="A683" s="50"/>
      <c r="B683" s="50"/>
      <c r="C683" s="52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2" customHeight="1" x14ac:dyDescent="0.5">
      <c r="A684" s="50"/>
      <c r="B684" s="50"/>
      <c r="C684" s="52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2" customHeight="1" x14ac:dyDescent="0.5">
      <c r="A685" s="50"/>
      <c r="B685" s="50"/>
      <c r="C685" s="52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2" customHeight="1" x14ac:dyDescent="0.5">
      <c r="A686" s="50"/>
      <c r="B686" s="50"/>
      <c r="C686" s="52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2" customHeight="1" x14ac:dyDescent="0.5">
      <c r="A687" s="50"/>
      <c r="B687" s="50"/>
      <c r="C687" s="52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2" customHeight="1" x14ac:dyDescent="0.5">
      <c r="A688" s="50"/>
      <c r="B688" s="50"/>
      <c r="C688" s="52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2" customHeight="1" x14ac:dyDescent="0.5">
      <c r="A689" s="50"/>
      <c r="B689" s="50"/>
      <c r="C689" s="52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2" customHeight="1" x14ac:dyDescent="0.5">
      <c r="A690" s="50"/>
      <c r="B690" s="50"/>
      <c r="C690" s="52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2" customHeight="1" x14ac:dyDescent="0.5">
      <c r="A691" s="50"/>
      <c r="B691" s="50"/>
      <c r="C691" s="52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2" customHeight="1" x14ac:dyDescent="0.5">
      <c r="A692" s="50"/>
      <c r="B692" s="50"/>
      <c r="C692" s="52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2" customHeight="1" x14ac:dyDescent="0.5">
      <c r="A693" s="50"/>
      <c r="B693" s="50"/>
      <c r="C693" s="52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2" customHeight="1" x14ac:dyDescent="0.5">
      <c r="A694" s="50"/>
      <c r="B694" s="50"/>
      <c r="C694" s="52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2" customHeight="1" x14ac:dyDescent="0.5">
      <c r="A695" s="50"/>
      <c r="B695" s="50"/>
      <c r="C695" s="52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2" customHeight="1" x14ac:dyDescent="0.5">
      <c r="A696" s="50"/>
      <c r="B696" s="50"/>
      <c r="C696" s="52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2" customHeight="1" x14ac:dyDescent="0.5">
      <c r="A697" s="50"/>
      <c r="B697" s="50"/>
      <c r="C697" s="52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2" customHeight="1" x14ac:dyDescent="0.5">
      <c r="A698" s="50"/>
      <c r="B698" s="50"/>
      <c r="C698" s="52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2" customHeight="1" x14ac:dyDescent="0.5">
      <c r="A699" s="50"/>
      <c r="B699" s="50"/>
      <c r="C699" s="52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2" customHeight="1" x14ac:dyDescent="0.5">
      <c r="A700" s="50"/>
      <c r="B700" s="50"/>
      <c r="C700" s="52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2" customHeight="1" x14ac:dyDescent="0.5">
      <c r="A701" s="50"/>
      <c r="B701" s="50"/>
      <c r="C701" s="52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2" customHeight="1" x14ac:dyDescent="0.5">
      <c r="A702" s="50"/>
      <c r="B702" s="50"/>
      <c r="C702" s="52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2" customHeight="1" x14ac:dyDescent="0.5">
      <c r="A703" s="50"/>
      <c r="B703" s="50"/>
      <c r="C703" s="52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2" customHeight="1" x14ac:dyDescent="0.5">
      <c r="A704" s="50"/>
      <c r="B704" s="50"/>
      <c r="C704" s="52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2" customHeight="1" x14ac:dyDescent="0.5">
      <c r="A705" s="50"/>
      <c r="B705" s="50"/>
      <c r="C705" s="52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2" customHeight="1" x14ac:dyDescent="0.5">
      <c r="A706" s="50"/>
      <c r="B706" s="50"/>
      <c r="C706" s="52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2" customHeight="1" x14ac:dyDescent="0.5">
      <c r="A707" s="50"/>
      <c r="B707" s="50"/>
      <c r="C707" s="52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2" customHeight="1" x14ac:dyDescent="0.5">
      <c r="A708" s="50"/>
      <c r="B708" s="50"/>
      <c r="C708" s="52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2" customHeight="1" x14ac:dyDescent="0.5">
      <c r="A709" s="50"/>
      <c r="B709" s="50"/>
      <c r="C709" s="52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2" customHeight="1" x14ac:dyDescent="0.5">
      <c r="A710" s="50"/>
      <c r="B710" s="50"/>
      <c r="C710" s="52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2" customHeight="1" x14ac:dyDescent="0.5">
      <c r="A711" s="50"/>
      <c r="B711" s="50"/>
      <c r="C711" s="52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2" customHeight="1" x14ac:dyDescent="0.5">
      <c r="A712" s="50"/>
      <c r="B712" s="50"/>
      <c r="C712" s="52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2" customHeight="1" x14ac:dyDescent="0.5">
      <c r="A713" s="50"/>
      <c r="B713" s="50"/>
      <c r="C713" s="52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2" customHeight="1" x14ac:dyDescent="0.5">
      <c r="A714" s="50"/>
      <c r="B714" s="50"/>
      <c r="C714" s="52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2" customHeight="1" x14ac:dyDescent="0.5">
      <c r="A715" s="50"/>
      <c r="B715" s="50"/>
      <c r="C715" s="52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2" customHeight="1" x14ac:dyDescent="0.5">
      <c r="A716" s="50"/>
      <c r="B716" s="50"/>
      <c r="C716" s="52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2" customHeight="1" x14ac:dyDescent="0.5">
      <c r="A717" s="50"/>
      <c r="B717" s="50"/>
      <c r="C717" s="52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2" customHeight="1" x14ac:dyDescent="0.5">
      <c r="A718" s="50"/>
      <c r="B718" s="50"/>
      <c r="C718" s="52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2" customHeight="1" x14ac:dyDescent="0.5">
      <c r="A719" s="50"/>
      <c r="B719" s="50"/>
      <c r="C719" s="52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2" customHeight="1" x14ac:dyDescent="0.5">
      <c r="A720" s="50"/>
      <c r="B720" s="50"/>
      <c r="C720" s="52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2" customHeight="1" x14ac:dyDescent="0.5">
      <c r="A721" s="50"/>
      <c r="B721" s="50"/>
      <c r="C721" s="52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2" customHeight="1" x14ac:dyDescent="0.5">
      <c r="A722" s="50"/>
      <c r="B722" s="50"/>
      <c r="C722" s="52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2" customHeight="1" x14ac:dyDescent="0.5">
      <c r="A723" s="50"/>
      <c r="B723" s="50"/>
      <c r="C723" s="52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2" customHeight="1" x14ac:dyDescent="0.5">
      <c r="A724" s="50"/>
      <c r="B724" s="50"/>
      <c r="C724" s="52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2" customHeight="1" x14ac:dyDescent="0.5">
      <c r="A725" s="50"/>
      <c r="B725" s="50"/>
      <c r="C725" s="52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2" customHeight="1" x14ac:dyDescent="0.5">
      <c r="A726" s="50"/>
      <c r="B726" s="50"/>
      <c r="C726" s="52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2" customHeight="1" x14ac:dyDescent="0.5">
      <c r="A727" s="50"/>
      <c r="B727" s="50"/>
      <c r="C727" s="52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2" customHeight="1" x14ac:dyDescent="0.5">
      <c r="A728" s="50"/>
      <c r="B728" s="50"/>
      <c r="C728" s="52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2" customHeight="1" x14ac:dyDescent="0.5">
      <c r="A729" s="50"/>
      <c r="B729" s="50"/>
      <c r="C729" s="52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2" customHeight="1" x14ac:dyDescent="0.5">
      <c r="A730" s="50"/>
      <c r="B730" s="50"/>
      <c r="C730" s="52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2" customHeight="1" x14ac:dyDescent="0.5">
      <c r="A731" s="50"/>
      <c r="B731" s="50"/>
      <c r="C731" s="52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2" customHeight="1" x14ac:dyDescent="0.5">
      <c r="A732" s="50"/>
      <c r="B732" s="50"/>
      <c r="C732" s="52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2" customHeight="1" x14ac:dyDescent="0.5">
      <c r="A733" s="50"/>
      <c r="B733" s="50"/>
      <c r="C733" s="52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2" customHeight="1" x14ac:dyDescent="0.5">
      <c r="A734" s="50"/>
      <c r="B734" s="50"/>
      <c r="C734" s="52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2" customHeight="1" x14ac:dyDescent="0.5">
      <c r="A735" s="50"/>
      <c r="B735" s="50"/>
      <c r="C735" s="52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2" customHeight="1" x14ac:dyDescent="0.5">
      <c r="A736" s="50"/>
      <c r="B736" s="50"/>
      <c r="C736" s="52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2" customHeight="1" x14ac:dyDescent="0.5">
      <c r="A737" s="50"/>
      <c r="B737" s="50"/>
      <c r="C737" s="52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2" customHeight="1" x14ac:dyDescent="0.5">
      <c r="A738" s="50"/>
      <c r="B738" s="50"/>
      <c r="C738" s="52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2" customHeight="1" x14ac:dyDescent="0.5">
      <c r="A739" s="50"/>
      <c r="B739" s="50"/>
      <c r="C739" s="52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2" customHeight="1" x14ac:dyDescent="0.5">
      <c r="A740" s="50"/>
      <c r="B740" s="50"/>
      <c r="C740" s="52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2" customHeight="1" x14ac:dyDescent="0.5">
      <c r="A741" s="50"/>
      <c r="B741" s="50"/>
      <c r="C741" s="52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2" customHeight="1" x14ac:dyDescent="0.5">
      <c r="A742" s="50"/>
      <c r="B742" s="50"/>
      <c r="C742" s="52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2" customHeight="1" x14ac:dyDescent="0.5">
      <c r="A743" s="50"/>
      <c r="B743" s="50"/>
      <c r="C743" s="52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2" customHeight="1" x14ac:dyDescent="0.5">
      <c r="A744" s="50"/>
      <c r="B744" s="50"/>
      <c r="C744" s="52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2" customHeight="1" x14ac:dyDescent="0.5">
      <c r="A745" s="50"/>
      <c r="B745" s="50"/>
      <c r="C745" s="52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2" customHeight="1" x14ac:dyDescent="0.5">
      <c r="A746" s="50"/>
      <c r="B746" s="50"/>
      <c r="C746" s="52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2" customHeight="1" x14ac:dyDescent="0.5">
      <c r="A747" s="50"/>
      <c r="B747" s="50"/>
      <c r="C747" s="52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2" customHeight="1" x14ac:dyDescent="0.5">
      <c r="A748" s="50"/>
      <c r="B748" s="50"/>
      <c r="C748" s="52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2" customHeight="1" x14ac:dyDescent="0.5">
      <c r="A749" s="50"/>
      <c r="B749" s="50"/>
      <c r="C749" s="52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2" customHeight="1" x14ac:dyDescent="0.5">
      <c r="A750" s="50"/>
      <c r="B750" s="50"/>
      <c r="C750" s="52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2" customHeight="1" x14ac:dyDescent="0.5">
      <c r="A751" s="50"/>
      <c r="B751" s="50"/>
      <c r="C751" s="52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2" customHeight="1" x14ac:dyDescent="0.5">
      <c r="A752" s="50"/>
      <c r="B752" s="50"/>
      <c r="C752" s="52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2" customHeight="1" x14ac:dyDescent="0.5">
      <c r="A753" s="50"/>
      <c r="B753" s="50"/>
      <c r="C753" s="52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2" customHeight="1" x14ac:dyDescent="0.5">
      <c r="A754" s="50"/>
      <c r="B754" s="50"/>
      <c r="C754" s="52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2" customHeight="1" x14ac:dyDescent="0.5">
      <c r="A755" s="50"/>
      <c r="B755" s="50"/>
      <c r="C755" s="52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2" customHeight="1" x14ac:dyDescent="0.5">
      <c r="A756" s="50"/>
      <c r="B756" s="50"/>
      <c r="C756" s="52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2" customHeight="1" x14ac:dyDescent="0.5">
      <c r="A757" s="50"/>
      <c r="B757" s="50"/>
      <c r="C757" s="52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2" customHeight="1" x14ac:dyDescent="0.5">
      <c r="A758" s="50"/>
      <c r="B758" s="50"/>
      <c r="C758" s="52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2" customHeight="1" x14ac:dyDescent="0.5">
      <c r="A759" s="50"/>
      <c r="B759" s="50"/>
      <c r="C759" s="52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2" customHeight="1" x14ac:dyDescent="0.5">
      <c r="A760" s="50"/>
      <c r="B760" s="50"/>
      <c r="C760" s="52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2" customHeight="1" x14ac:dyDescent="0.5">
      <c r="A761" s="50"/>
      <c r="B761" s="50"/>
      <c r="C761" s="52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2" customHeight="1" x14ac:dyDescent="0.5">
      <c r="A762" s="50"/>
      <c r="B762" s="50"/>
      <c r="C762" s="52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2" customHeight="1" x14ac:dyDescent="0.5">
      <c r="A763" s="50"/>
      <c r="B763" s="50"/>
      <c r="C763" s="52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2" customHeight="1" x14ac:dyDescent="0.5">
      <c r="A764" s="50"/>
      <c r="B764" s="50"/>
      <c r="C764" s="52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2" customHeight="1" x14ac:dyDescent="0.5">
      <c r="A765" s="50"/>
      <c r="B765" s="50"/>
      <c r="C765" s="52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2" customHeight="1" x14ac:dyDescent="0.5">
      <c r="A766" s="50"/>
      <c r="B766" s="50"/>
      <c r="C766" s="52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2" customHeight="1" x14ac:dyDescent="0.5">
      <c r="A767" s="50"/>
      <c r="B767" s="50"/>
      <c r="C767" s="52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2" customHeight="1" x14ac:dyDescent="0.5">
      <c r="A768" s="50"/>
      <c r="B768" s="50"/>
      <c r="C768" s="52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2" customHeight="1" x14ac:dyDescent="0.5">
      <c r="A769" s="50"/>
      <c r="B769" s="50"/>
      <c r="C769" s="52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2" customHeight="1" x14ac:dyDescent="0.5">
      <c r="A770" s="50"/>
      <c r="B770" s="50"/>
      <c r="C770" s="52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2" customHeight="1" x14ac:dyDescent="0.5">
      <c r="A771" s="50"/>
      <c r="B771" s="50"/>
      <c r="C771" s="52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2" customHeight="1" x14ac:dyDescent="0.5">
      <c r="A772" s="50"/>
      <c r="B772" s="50"/>
      <c r="C772" s="52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2" customHeight="1" x14ac:dyDescent="0.5">
      <c r="A773" s="50"/>
      <c r="B773" s="50"/>
      <c r="C773" s="52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2" customHeight="1" x14ac:dyDescent="0.5">
      <c r="A774" s="50"/>
      <c r="B774" s="50"/>
      <c r="C774" s="52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2" customHeight="1" x14ac:dyDescent="0.5">
      <c r="A775" s="50"/>
      <c r="B775" s="50"/>
      <c r="C775" s="52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2" customHeight="1" x14ac:dyDescent="0.5">
      <c r="A776" s="50"/>
      <c r="B776" s="50"/>
      <c r="C776" s="52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2" customHeight="1" x14ac:dyDescent="0.5">
      <c r="A777" s="50"/>
      <c r="B777" s="50"/>
      <c r="C777" s="52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2" customHeight="1" x14ac:dyDescent="0.5">
      <c r="A778" s="50"/>
      <c r="B778" s="50"/>
      <c r="C778" s="52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2" customHeight="1" x14ac:dyDescent="0.5">
      <c r="A779" s="50"/>
      <c r="B779" s="50"/>
      <c r="C779" s="52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2" customHeight="1" x14ac:dyDescent="0.5">
      <c r="A780" s="50"/>
      <c r="B780" s="50"/>
      <c r="C780" s="52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2" customHeight="1" x14ac:dyDescent="0.5">
      <c r="A781" s="50"/>
      <c r="B781" s="50"/>
      <c r="C781" s="52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2" customHeight="1" x14ac:dyDescent="0.5">
      <c r="A782" s="50"/>
      <c r="B782" s="50"/>
      <c r="C782" s="52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2" customHeight="1" x14ac:dyDescent="0.5">
      <c r="A783" s="50"/>
      <c r="B783" s="50"/>
      <c r="C783" s="52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2" customHeight="1" x14ac:dyDescent="0.5">
      <c r="A784" s="50"/>
      <c r="B784" s="50"/>
      <c r="C784" s="52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2" customHeight="1" x14ac:dyDescent="0.5">
      <c r="A785" s="50"/>
      <c r="B785" s="50"/>
      <c r="C785" s="52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2" customHeight="1" x14ac:dyDescent="0.5">
      <c r="A786" s="50"/>
      <c r="B786" s="50"/>
      <c r="C786" s="52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2" customHeight="1" x14ac:dyDescent="0.5">
      <c r="A787" s="50"/>
      <c r="B787" s="50"/>
      <c r="C787" s="52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2" customHeight="1" x14ac:dyDescent="0.5">
      <c r="A788" s="50"/>
      <c r="B788" s="50"/>
      <c r="C788" s="52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2" customHeight="1" x14ac:dyDescent="0.5">
      <c r="A789" s="50"/>
      <c r="B789" s="50"/>
      <c r="C789" s="52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2" customHeight="1" x14ac:dyDescent="0.5">
      <c r="A790" s="50"/>
      <c r="B790" s="50"/>
      <c r="C790" s="52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2" customHeight="1" x14ac:dyDescent="0.5">
      <c r="A791" s="50"/>
      <c r="B791" s="50"/>
      <c r="C791" s="52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2" customHeight="1" x14ac:dyDescent="0.5">
      <c r="A792" s="50"/>
      <c r="B792" s="50"/>
      <c r="C792" s="52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2" customHeight="1" x14ac:dyDescent="0.5">
      <c r="A793" s="50"/>
      <c r="B793" s="50"/>
      <c r="C793" s="52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2" customHeight="1" x14ac:dyDescent="0.5">
      <c r="A794" s="50"/>
      <c r="B794" s="50"/>
      <c r="C794" s="52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2" customHeight="1" x14ac:dyDescent="0.5">
      <c r="A795" s="50"/>
      <c r="B795" s="50"/>
      <c r="C795" s="52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2" customHeight="1" x14ac:dyDescent="0.5">
      <c r="A796" s="50"/>
      <c r="B796" s="50"/>
      <c r="C796" s="52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2" customHeight="1" x14ac:dyDescent="0.5">
      <c r="A797" s="50"/>
      <c r="B797" s="50"/>
      <c r="C797" s="52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2" customHeight="1" x14ac:dyDescent="0.5">
      <c r="A798" s="50"/>
      <c r="B798" s="50"/>
      <c r="C798" s="52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2" customHeight="1" x14ac:dyDescent="0.5">
      <c r="A799" s="50"/>
      <c r="B799" s="50"/>
      <c r="C799" s="52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2" customHeight="1" x14ac:dyDescent="0.5">
      <c r="A800" s="50"/>
      <c r="B800" s="50"/>
      <c r="C800" s="52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2" customHeight="1" x14ac:dyDescent="0.5">
      <c r="A801" s="50"/>
      <c r="B801" s="50"/>
      <c r="C801" s="52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2" customHeight="1" x14ac:dyDescent="0.5">
      <c r="A802" s="50"/>
      <c r="B802" s="50"/>
      <c r="C802" s="52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2" customHeight="1" x14ac:dyDescent="0.5">
      <c r="A803" s="50"/>
      <c r="B803" s="50"/>
      <c r="C803" s="52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2" customHeight="1" x14ac:dyDescent="0.5">
      <c r="A804" s="50"/>
      <c r="B804" s="50"/>
      <c r="C804" s="52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2" customHeight="1" x14ac:dyDescent="0.5">
      <c r="A805" s="50"/>
      <c r="B805" s="50"/>
      <c r="C805" s="52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2" customHeight="1" x14ac:dyDescent="0.5">
      <c r="A806" s="50"/>
      <c r="B806" s="50"/>
      <c r="C806" s="52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2" customHeight="1" x14ac:dyDescent="0.5">
      <c r="A807" s="50"/>
      <c r="B807" s="50"/>
      <c r="C807" s="52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2" customHeight="1" x14ac:dyDescent="0.5">
      <c r="A808" s="50"/>
      <c r="B808" s="50"/>
      <c r="C808" s="52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2" customHeight="1" x14ac:dyDescent="0.5">
      <c r="A809" s="50"/>
      <c r="B809" s="50"/>
      <c r="C809" s="52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2" customHeight="1" x14ac:dyDescent="0.5">
      <c r="A810" s="50"/>
      <c r="B810" s="50"/>
      <c r="C810" s="52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2" customHeight="1" x14ac:dyDescent="0.5">
      <c r="A811" s="50"/>
      <c r="B811" s="50"/>
      <c r="C811" s="52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2" customHeight="1" x14ac:dyDescent="0.5">
      <c r="A812" s="50"/>
      <c r="B812" s="50"/>
      <c r="C812" s="52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2" customHeight="1" x14ac:dyDescent="0.5">
      <c r="A813" s="50"/>
      <c r="B813" s="50"/>
      <c r="C813" s="52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2" customHeight="1" x14ac:dyDescent="0.5">
      <c r="A814" s="50"/>
      <c r="B814" s="50"/>
      <c r="C814" s="52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2" customHeight="1" x14ac:dyDescent="0.5">
      <c r="A815" s="50"/>
      <c r="B815" s="50"/>
      <c r="C815" s="52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2" customHeight="1" x14ac:dyDescent="0.5">
      <c r="A816" s="50"/>
      <c r="B816" s="50"/>
      <c r="C816" s="52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2" customHeight="1" x14ac:dyDescent="0.5">
      <c r="A817" s="50"/>
      <c r="B817" s="50"/>
      <c r="C817" s="52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2" customHeight="1" x14ac:dyDescent="0.5">
      <c r="A818" s="50"/>
      <c r="B818" s="50"/>
      <c r="C818" s="52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2" customHeight="1" x14ac:dyDescent="0.5">
      <c r="A819" s="50"/>
      <c r="B819" s="50"/>
      <c r="C819" s="52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2" customHeight="1" x14ac:dyDescent="0.5">
      <c r="A820" s="50"/>
      <c r="B820" s="50"/>
      <c r="C820" s="52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2" customHeight="1" x14ac:dyDescent="0.5">
      <c r="A821" s="50"/>
      <c r="B821" s="50"/>
      <c r="C821" s="52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2" customHeight="1" x14ac:dyDescent="0.5">
      <c r="A822" s="50"/>
      <c r="B822" s="50"/>
      <c r="C822" s="52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2" customHeight="1" x14ac:dyDescent="0.5">
      <c r="A823" s="50"/>
      <c r="B823" s="50"/>
      <c r="C823" s="52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2" customHeight="1" x14ac:dyDescent="0.5">
      <c r="A824" s="50"/>
      <c r="B824" s="50"/>
      <c r="C824" s="52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2" customHeight="1" x14ac:dyDescent="0.5">
      <c r="A825" s="50"/>
      <c r="B825" s="50"/>
      <c r="C825" s="52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2" customHeight="1" x14ac:dyDescent="0.5">
      <c r="A826" s="50"/>
      <c r="B826" s="50"/>
      <c r="C826" s="52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2" customHeight="1" x14ac:dyDescent="0.5">
      <c r="A827" s="50"/>
      <c r="B827" s="50"/>
      <c r="C827" s="52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2" customHeight="1" x14ac:dyDescent="0.5">
      <c r="A828" s="50"/>
      <c r="B828" s="50"/>
      <c r="C828" s="52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2" customHeight="1" x14ac:dyDescent="0.5">
      <c r="A829" s="50"/>
      <c r="B829" s="50"/>
      <c r="C829" s="52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2" customHeight="1" x14ac:dyDescent="0.5">
      <c r="A830" s="50"/>
      <c r="B830" s="50"/>
      <c r="C830" s="52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2" customHeight="1" x14ac:dyDescent="0.5">
      <c r="A831" s="50"/>
      <c r="B831" s="50"/>
      <c r="C831" s="52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2" customHeight="1" x14ac:dyDescent="0.5">
      <c r="A832" s="50"/>
      <c r="B832" s="50"/>
      <c r="C832" s="52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2" customHeight="1" x14ac:dyDescent="0.5">
      <c r="A833" s="50"/>
      <c r="B833" s="50"/>
      <c r="C833" s="52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2" customHeight="1" x14ac:dyDescent="0.5">
      <c r="A834" s="50"/>
      <c r="B834" s="50"/>
      <c r="C834" s="52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2" customHeight="1" x14ac:dyDescent="0.5">
      <c r="A835" s="50"/>
      <c r="B835" s="50"/>
      <c r="C835" s="52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2" customHeight="1" x14ac:dyDescent="0.5">
      <c r="A836" s="50"/>
      <c r="B836" s="50"/>
      <c r="C836" s="52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2" customHeight="1" x14ac:dyDescent="0.5">
      <c r="A837" s="50"/>
      <c r="B837" s="50"/>
      <c r="C837" s="52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2" customHeight="1" x14ac:dyDescent="0.5">
      <c r="A838" s="50"/>
      <c r="B838" s="50"/>
      <c r="C838" s="52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2" customHeight="1" x14ac:dyDescent="0.5">
      <c r="A839" s="50"/>
      <c r="B839" s="50"/>
      <c r="C839" s="52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2" customHeight="1" x14ac:dyDescent="0.5">
      <c r="A840" s="50"/>
      <c r="B840" s="50"/>
      <c r="C840" s="52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2" customHeight="1" x14ac:dyDescent="0.5">
      <c r="A841" s="50"/>
      <c r="B841" s="50"/>
      <c r="C841" s="52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2" customHeight="1" x14ac:dyDescent="0.5">
      <c r="A842" s="50"/>
      <c r="B842" s="50"/>
      <c r="C842" s="52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2" customHeight="1" x14ac:dyDescent="0.5">
      <c r="A843" s="50"/>
      <c r="B843" s="50"/>
      <c r="C843" s="52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2" customHeight="1" x14ac:dyDescent="0.5">
      <c r="A844" s="50"/>
      <c r="B844" s="50"/>
      <c r="C844" s="52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2" customHeight="1" x14ac:dyDescent="0.5">
      <c r="A845" s="50"/>
      <c r="B845" s="50"/>
      <c r="C845" s="52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2" customHeight="1" x14ac:dyDescent="0.5">
      <c r="A846" s="50"/>
      <c r="B846" s="50"/>
      <c r="C846" s="52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2" customHeight="1" x14ac:dyDescent="0.5">
      <c r="A847" s="50"/>
      <c r="B847" s="50"/>
      <c r="C847" s="52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2" customHeight="1" x14ac:dyDescent="0.5">
      <c r="A848" s="50"/>
      <c r="B848" s="50"/>
      <c r="C848" s="52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2" customHeight="1" x14ac:dyDescent="0.5">
      <c r="A849" s="50"/>
      <c r="B849" s="50"/>
      <c r="C849" s="52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2" customHeight="1" x14ac:dyDescent="0.5">
      <c r="A850" s="50"/>
      <c r="B850" s="50"/>
      <c r="C850" s="52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2" customHeight="1" x14ac:dyDescent="0.5">
      <c r="A851" s="50"/>
      <c r="B851" s="50"/>
      <c r="C851" s="52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2" customHeight="1" x14ac:dyDescent="0.5">
      <c r="A852" s="50"/>
      <c r="B852" s="50"/>
      <c r="C852" s="52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2" customHeight="1" x14ac:dyDescent="0.5">
      <c r="A853" s="50"/>
      <c r="B853" s="50"/>
      <c r="C853" s="52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2" customHeight="1" x14ac:dyDescent="0.5">
      <c r="A854" s="50"/>
      <c r="B854" s="50"/>
      <c r="C854" s="52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2" customHeight="1" x14ac:dyDescent="0.5">
      <c r="A855" s="50"/>
      <c r="B855" s="50"/>
      <c r="C855" s="52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2" customHeight="1" x14ac:dyDescent="0.5">
      <c r="A856" s="50"/>
      <c r="B856" s="50"/>
      <c r="C856" s="52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2" customHeight="1" x14ac:dyDescent="0.5">
      <c r="A857" s="50"/>
      <c r="B857" s="50"/>
      <c r="C857" s="52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2" customHeight="1" x14ac:dyDescent="0.5">
      <c r="A858" s="50"/>
      <c r="B858" s="50"/>
      <c r="C858" s="52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2" customHeight="1" x14ac:dyDescent="0.5">
      <c r="A859" s="50"/>
      <c r="B859" s="50"/>
      <c r="C859" s="52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2" customHeight="1" x14ac:dyDescent="0.5">
      <c r="A860" s="50"/>
      <c r="B860" s="50"/>
      <c r="C860" s="52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2" customHeight="1" x14ac:dyDescent="0.5">
      <c r="A861" s="50"/>
      <c r="B861" s="50"/>
      <c r="C861" s="52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2" customHeight="1" x14ac:dyDescent="0.5">
      <c r="A862" s="50"/>
      <c r="B862" s="50"/>
      <c r="C862" s="52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2" customHeight="1" x14ac:dyDescent="0.5">
      <c r="A863" s="50"/>
      <c r="B863" s="50"/>
      <c r="C863" s="52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2" customHeight="1" x14ac:dyDescent="0.5">
      <c r="A864" s="50"/>
      <c r="B864" s="50"/>
      <c r="C864" s="52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2" customHeight="1" x14ac:dyDescent="0.5">
      <c r="A865" s="50"/>
      <c r="B865" s="50"/>
      <c r="C865" s="52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2" customHeight="1" x14ac:dyDescent="0.5">
      <c r="A866" s="50"/>
      <c r="B866" s="50"/>
      <c r="C866" s="52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2" customHeight="1" x14ac:dyDescent="0.5">
      <c r="A867" s="50"/>
      <c r="B867" s="50"/>
      <c r="C867" s="52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2" customHeight="1" x14ac:dyDescent="0.5">
      <c r="A868" s="50"/>
      <c r="B868" s="50"/>
      <c r="C868" s="52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2" customHeight="1" x14ac:dyDescent="0.5">
      <c r="A869" s="50"/>
      <c r="B869" s="50"/>
      <c r="C869" s="52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2" customHeight="1" x14ac:dyDescent="0.5">
      <c r="A870" s="50"/>
      <c r="B870" s="50"/>
      <c r="C870" s="52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2" customHeight="1" x14ac:dyDescent="0.5">
      <c r="A871" s="50"/>
      <c r="B871" s="50"/>
      <c r="C871" s="52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2" customHeight="1" x14ac:dyDescent="0.5">
      <c r="A872" s="50"/>
      <c r="B872" s="50"/>
      <c r="C872" s="52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2" customHeight="1" x14ac:dyDescent="0.5">
      <c r="A873" s="50"/>
      <c r="B873" s="50"/>
      <c r="C873" s="52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2" customHeight="1" x14ac:dyDescent="0.5">
      <c r="A874" s="50"/>
      <c r="B874" s="50"/>
      <c r="C874" s="52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2" customHeight="1" x14ac:dyDescent="0.5">
      <c r="A875" s="50"/>
      <c r="B875" s="50"/>
      <c r="C875" s="52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2" customHeight="1" x14ac:dyDescent="0.5">
      <c r="A876" s="50"/>
      <c r="B876" s="50"/>
      <c r="C876" s="52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2" customHeight="1" x14ac:dyDescent="0.5">
      <c r="A877" s="50"/>
      <c r="B877" s="50"/>
      <c r="C877" s="52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2" customHeight="1" x14ac:dyDescent="0.5">
      <c r="A878" s="50"/>
      <c r="B878" s="50"/>
      <c r="C878" s="52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2" customHeight="1" x14ac:dyDescent="0.5">
      <c r="A879" s="50"/>
      <c r="B879" s="50"/>
      <c r="C879" s="52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2" customHeight="1" x14ac:dyDescent="0.5">
      <c r="A880" s="50"/>
      <c r="B880" s="50"/>
      <c r="C880" s="52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2" customHeight="1" x14ac:dyDescent="0.5">
      <c r="A881" s="50"/>
      <c r="B881" s="50"/>
      <c r="C881" s="52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2" customHeight="1" x14ac:dyDescent="0.5">
      <c r="A882" s="50"/>
      <c r="B882" s="50"/>
      <c r="C882" s="52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2" customHeight="1" x14ac:dyDescent="0.5">
      <c r="A883" s="50"/>
      <c r="B883" s="50"/>
      <c r="C883" s="52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2" customHeight="1" x14ac:dyDescent="0.5">
      <c r="A884" s="50"/>
      <c r="B884" s="50"/>
      <c r="C884" s="52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2" customHeight="1" x14ac:dyDescent="0.5">
      <c r="A885" s="50"/>
      <c r="B885" s="50"/>
      <c r="C885" s="52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2" customHeight="1" x14ac:dyDescent="0.5">
      <c r="A886" s="50"/>
      <c r="B886" s="50"/>
      <c r="C886" s="52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2" customHeight="1" x14ac:dyDescent="0.5">
      <c r="A887" s="50"/>
      <c r="B887" s="50"/>
      <c r="C887" s="52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2" customHeight="1" x14ac:dyDescent="0.5">
      <c r="A888" s="50"/>
      <c r="B888" s="50"/>
      <c r="C888" s="52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2" customHeight="1" x14ac:dyDescent="0.5">
      <c r="A889" s="50"/>
      <c r="B889" s="50"/>
      <c r="C889" s="52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2" customHeight="1" x14ac:dyDescent="0.5">
      <c r="A890" s="50"/>
      <c r="B890" s="50"/>
      <c r="C890" s="52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2" customHeight="1" x14ac:dyDescent="0.5">
      <c r="A891" s="50"/>
      <c r="B891" s="50"/>
      <c r="C891" s="52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2" customHeight="1" x14ac:dyDescent="0.5">
      <c r="A892" s="50"/>
      <c r="B892" s="50"/>
      <c r="C892" s="52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2" customHeight="1" x14ac:dyDescent="0.5">
      <c r="A893" s="50"/>
      <c r="B893" s="50"/>
      <c r="C893" s="52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2" customHeight="1" x14ac:dyDescent="0.5">
      <c r="A894" s="50"/>
      <c r="B894" s="50"/>
      <c r="C894" s="52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2" customHeight="1" x14ac:dyDescent="0.5">
      <c r="A895" s="50"/>
      <c r="B895" s="50"/>
      <c r="C895" s="52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2" customHeight="1" x14ac:dyDescent="0.5">
      <c r="A896" s="50"/>
      <c r="B896" s="50"/>
      <c r="C896" s="52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2" customHeight="1" x14ac:dyDescent="0.5">
      <c r="A897" s="50"/>
      <c r="B897" s="50"/>
      <c r="C897" s="52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2" customHeight="1" x14ac:dyDescent="0.5">
      <c r="A898" s="50"/>
      <c r="B898" s="50"/>
      <c r="C898" s="52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2" customHeight="1" x14ac:dyDescent="0.5">
      <c r="A899" s="50"/>
      <c r="B899" s="50"/>
      <c r="C899" s="52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2" customHeight="1" x14ac:dyDescent="0.5">
      <c r="A900" s="50"/>
      <c r="B900" s="50"/>
      <c r="C900" s="52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2" customHeight="1" x14ac:dyDescent="0.5">
      <c r="A901" s="50"/>
      <c r="B901" s="50"/>
      <c r="C901" s="52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2" customHeight="1" x14ac:dyDescent="0.5">
      <c r="A902" s="50"/>
      <c r="B902" s="50"/>
      <c r="C902" s="52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2" customHeight="1" x14ac:dyDescent="0.5">
      <c r="A903" s="50"/>
      <c r="B903" s="50"/>
      <c r="C903" s="52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2" customHeight="1" x14ac:dyDescent="0.5">
      <c r="A904" s="50"/>
      <c r="B904" s="50"/>
      <c r="C904" s="52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2" customHeight="1" x14ac:dyDescent="0.5">
      <c r="A905" s="50"/>
      <c r="B905" s="50"/>
      <c r="C905" s="52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2" customHeight="1" x14ac:dyDescent="0.5">
      <c r="A906" s="50"/>
      <c r="B906" s="50"/>
      <c r="C906" s="52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2" customHeight="1" x14ac:dyDescent="0.5">
      <c r="A907" s="50"/>
      <c r="B907" s="50"/>
      <c r="C907" s="52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2" customHeight="1" x14ac:dyDescent="0.5">
      <c r="A908" s="50"/>
      <c r="B908" s="50"/>
      <c r="C908" s="52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2" customHeight="1" x14ac:dyDescent="0.5">
      <c r="A909" s="50"/>
      <c r="B909" s="50"/>
      <c r="C909" s="52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2" customHeight="1" x14ac:dyDescent="0.5">
      <c r="A910" s="50"/>
      <c r="B910" s="50"/>
      <c r="C910" s="52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2" customHeight="1" x14ac:dyDescent="0.5">
      <c r="A911" s="50"/>
      <c r="B911" s="50"/>
      <c r="C911" s="52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2" customHeight="1" x14ac:dyDescent="0.5">
      <c r="A912" s="50"/>
      <c r="B912" s="50"/>
      <c r="C912" s="52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2" customHeight="1" x14ac:dyDescent="0.5">
      <c r="A913" s="50"/>
      <c r="B913" s="50"/>
      <c r="C913" s="52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2" customHeight="1" x14ac:dyDescent="0.5">
      <c r="A914" s="50"/>
      <c r="B914" s="50"/>
      <c r="C914" s="52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2" customHeight="1" x14ac:dyDescent="0.5">
      <c r="A915" s="50"/>
      <c r="B915" s="50"/>
      <c r="C915" s="52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2" customHeight="1" x14ac:dyDescent="0.5">
      <c r="A916" s="50"/>
      <c r="B916" s="50"/>
      <c r="C916" s="52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2" customHeight="1" x14ac:dyDescent="0.5">
      <c r="A917" s="50"/>
      <c r="B917" s="50"/>
      <c r="C917" s="52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2" customHeight="1" x14ac:dyDescent="0.5">
      <c r="A918" s="50"/>
      <c r="B918" s="50"/>
      <c r="C918" s="52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2" customHeight="1" x14ac:dyDescent="0.5">
      <c r="A919" s="50"/>
      <c r="B919" s="50"/>
      <c r="C919" s="52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2" customHeight="1" x14ac:dyDescent="0.5">
      <c r="A920" s="50"/>
      <c r="B920" s="50"/>
      <c r="C920" s="52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2" customHeight="1" x14ac:dyDescent="0.5">
      <c r="A921" s="50"/>
      <c r="B921" s="50"/>
      <c r="C921" s="52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2" customHeight="1" x14ac:dyDescent="0.5">
      <c r="A922" s="50"/>
      <c r="B922" s="50"/>
      <c r="C922" s="52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2" customHeight="1" x14ac:dyDescent="0.5">
      <c r="A923" s="50"/>
      <c r="B923" s="50"/>
      <c r="C923" s="52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2" customHeight="1" x14ac:dyDescent="0.5">
      <c r="A924" s="50"/>
      <c r="B924" s="50"/>
      <c r="C924" s="52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2" customHeight="1" x14ac:dyDescent="0.5">
      <c r="A925" s="50"/>
      <c r="B925" s="50"/>
      <c r="C925" s="52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2" customHeight="1" x14ac:dyDescent="0.5">
      <c r="A926" s="50"/>
      <c r="B926" s="50"/>
      <c r="C926" s="52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2" customHeight="1" x14ac:dyDescent="0.5">
      <c r="A927" s="50"/>
      <c r="B927" s="50"/>
      <c r="C927" s="52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2" customHeight="1" x14ac:dyDescent="0.5">
      <c r="A928" s="50"/>
      <c r="B928" s="50"/>
      <c r="C928" s="52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2" customHeight="1" x14ac:dyDescent="0.5">
      <c r="A929" s="50"/>
      <c r="B929" s="50"/>
      <c r="C929" s="52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2" customHeight="1" x14ac:dyDescent="0.5">
      <c r="A930" s="50"/>
      <c r="B930" s="50"/>
      <c r="C930" s="52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2" customHeight="1" x14ac:dyDescent="0.5">
      <c r="A931" s="50"/>
      <c r="B931" s="50"/>
      <c r="C931" s="52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2" customHeight="1" x14ac:dyDescent="0.5">
      <c r="A932" s="50"/>
      <c r="B932" s="50"/>
      <c r="C932" s="52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2" customHeight="1" x14ac:dyDescent="0.5">
      <c r="A933" s="50"/>
      <c r="B933" s="50"/>
      <c r="C933" s="52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2" customHeight="1" x14ac:dyDescent="0.5">
      <c r="A934" s="50"/>
      <c r="B934" s="50"/>
      <c r="C934" s="52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2" customHeight="1" x14ac:dyDescent="0.5">
      <c r="A935" s="50"/>
      <c r="B935" s="50"/>
      <c r="C935" s="52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2" customHeight="1" x14ac:dyDescent="0.5">
      <c r="A936" s="50"/>
      <c r="B936" s="50"/>
      <c r="C936" s="52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2" customHeight="1" x14ac:dyDescent="0.5">
      <c r="A937" s="50"/>
      <c r="B937" s="50"/>
      <c r="C937" s="52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2" customHeight="1" x14ac:dyDescent="0.5">
      <c r="A938" s="50"/>
      <c r="B938" s="50"/>
      <c r="C938" s="52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2" customHeight="1" x14ac:dyDescent="0.5">
      <c r="A939" s="50"/>
      <c r="B939" s="50"/>
      <c r="C939" s="52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2" customHeight="1" x14ac:dyDescent="0.5">
      <c r="A940" s="50"/>
      <c r="B940" s="50"/>
      <c r="C940" s="52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2" customHeight="1" x14ac:dyDescent="0.5">
      <c r="A941" s="50"/>
      <c r="B941" s="50"/>
      <c r="C941" s="52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2" customHeight="1" x14ac:dyDescent="0.5">
      <c r="A942" s="50"/>
      <c r="B942" s="50"/>
      <c r="C942" s="52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2" customHeight="1" x14ac:dyDescent="0.5">
      <c r="A943" s="50"/>
      <c r="B943" s="50"/>
      <c r="C943" s="52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2" customHeight="1" x14ac:dyDescent="0.5">
      <c r="A944" s="50"/>
      <c r="B944" s="50"/>
      <c r="C944" s="52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2" customHeight="1" x14ac:dyDescent="0.5">
      <c r="A945" s="50"/>
      <c r="B945" s="50"/>
      <c r="C945" s="52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2" customHeight="1" x14ac:dyDescent="0.5">
      <c r="A946" s="50"/>
      <c r="B946" s="50"/>
      <c r="C946" s="52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2" customHeight="1" x14ac:dyDescent="0.5">
      <c r="A947" s="50"/>
      <c r="B947" s="50"/>
      <c r="C947" s="52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2" customHeight="1" x14ac:dyDescent="0.5">
      <c r="A948" s="50"/>
      <c r="B948" s="50"/>
      <c r="C948" s="52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2" customHeight="1" x14ac:dyDescent="0.5">
      <c r="A949" s="50"/>
      <c r="B949" s="50"/>
      <c r="C949" s="52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2" customHeight="1" x14ac:dyDescent="0.5">
      <c r="A950" s="50"/>
      <c r="B950" s="50"/>
      <c r="C950" s="52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2" customHeight="1" x14ac:dyDescent="0.5">
      <c r="A951" s="50"/>
      <c r="B951" s="50"/>
      <c r="C951" s="52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2" customHeight="1" x14ac:dyDescent="0.5">
      <c r="A952" s="50"/>
      <c r="B952" s="50"/>
      <c r="C952" s="52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2" customHeight="1" x14ac:dyDescent="0.5">
      <c r="A953" s="50"/>
      <c r="B953" s="50"/>
      <c r="C953" s="52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2" customHeight="1" x14ac:dyDescent="0.5">
      <c r="A954" s="50"/>
      <c r="B954" s="50"/>
      <c r="C954" s="52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2" customHeight="1" x14ac:dyDescent="0.5">
      <c r="A955" s="50"/>
      <c r="B955" s="50"/>
      <c r="C955" s="52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2" customHeight="1" x14ac:dyDescent="0.5">
      <c r="A956" s="50"/>
      <c r="B956" s="50"/>
      <c r="C956" s="52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2" customHeight="1" x14ac:dyDescent="0.5">
      <c r="A957" s="50"/>
      <c r="B957" s="50"/>
      <c r="C957" s="52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2" customHeight="1" x14ac:dyDescent="0.5">
      <c r="A958" s="50"/>
      <c r="B958" s="50"/>
      <c r="C958" s="52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2" customHeight="1" x14ac:dyDescent="0.5">
      <c r="A959" s="50"/>
      <c r="B959" s="50"/>
      <c r="C959" s="52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2" customHeight="1" x14ac:dyDescent="0.5">
      <c r="A960" s="50"/>
      <c r="B960" s="50"/>
      <c r="C960" s="52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2" customHeight="1" x14ac:dyDescent="0.5">
      <c r="A961" s="50"/>
      <c r="B961" s="50"/>
      <c r="C961" s="52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2" customHeight="1" x14ac:dyDescent="0.5">
      <c r="A962" s="50"/>
      <c r="B962" s="50"/>
      <c r="C962" s="52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2" customHeight="1" x14ac:dyDescent="0.5">
      <c r="A963" s="50"/>
      <c r="B963" s="50"/>
      <c r="C963" s="52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2" customHeight="1" x14ac:dyDescent="0.5">
      <c r="A964" s="50"/>
      <c r="B964" s="50"/>
      <c r="C964" s="52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2" customHeight="1" x14ac:dyDescent="0.5">
      <c r="A965" s="50"/>
      <c r="B965" s="50"/>
      <c r="C965" s="52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2" customHeight="1" x14ac:dyDescent="0.5">
      <c r="A966" s="50"/>
      <c r="B966" s="50"/>
      <c r="C966" s="52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2" customHeight="1" x14ac:dyDescent="0.5">
      <c r="A967" s="50"/>
      <c r="B967" s="50"/>
      <c r="C967" s="52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2" customHeight="1" x14ac:dyDescent="0.5">
      <c r="A968" s="50"/>
      <c r="B968" s="50"/>
      <c r="C968" s="52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2" customHeight="1" x14ac:dyDescent="0.5">
      <c r="A969" s="50"/>
      <c r="B969" s="50"/>
      <c r="C969" s="52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2" customHeight="1" x14ac:dyDescent="0.5">
      <c r="A970" s="50"/>
      <c r="B970" s="50"/>
      <c r="C970" s="52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2" customHeight="1" x14ac:dyDescent="0.5">
      <c r="A971" s="50"/>
      <c r="B971" s="50"/>
      <c r="C971" s="52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2" customHeight="1" x14ac:dyDescent="0.5">
      <c r="A972" s="50"/>
      <c r="B972" s="50"/>
      <c r="C972" s="52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2" customHeight="1" x14ac:dyDescent="0.5">
      <c r="A973" s="50"/>
      <c r="B973" s="50"/>
      <c r="C973" s="52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2" customHeight="1" x14ac:dyDescent="0.5">
      <c r="A974" s="50"/>
      <c r="B974" s="50"/>
      <c r="C974" s="52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2" customHeight="1" x14ac:dyDescent="0.5">
      <c r="A975" s="50"/>
      <c r="B975" s="50"/>
      <c r="C975" s="52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2" customHeight="1" x14ac:dyDescent="0.5">
      <c r="A976" s="50"/>
      <c r="B976" s="50"/>
      <c r="C976" s="52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2" customHeight="1" x14ac:dyDescent="0.5">
      <c r="A977" s="50"/>
      <c r="B977" s="50"/>
      <c r="C977" s="52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2" customHeight="1" x14ac:dyDescent="0.5">
      <c r="A978" s="50"/>
      <c r="B978" s="50"/>
      <c r="C978" s="52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2" customHeight="1" x14ac:dyDescent="0.5">
      <c r="A979" s="50"/>
      <c r="B979" s="50"/>
      <c r="C979" s="52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2" customHeight="1" x14ac:dyDescent="0.5">
      <c r="A980" s="50"/>
      <c r="B980" s="50"/>
      <c r="C980" s="52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2" customHeight="1" x14ac:dyDescent="0.5">
      <c r="A981" s="50"/>
      <c r="B981" s="50"/>
      <c r="C981" s="52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2" customHeight="1" x14ac:dyDescent="0.5">
      <c r="A982" s="50"/>
      <c r="B982" s="50"/>
      <c r="C982" s="52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2" customHeight="1" x14ac:dyDescent="0.5">
      <c r="A983" s="50"/>
      <c r="B983" s="50"/>
      <c r="C983" s="52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2" customHeight="1" x14ac:dyDescent="0.5">
      <c r="A984" s="50"/>
      <c r="B984" s="50"/>
      <c r="C984" s="52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2" customHeight="1" x14ac:dyDescent="0.5">
      <c r="A985" s="50"/>
      <c r="B985" s="50"/>
      <c r="C985" s="52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2" customHeight="1" x14ac:dyDescent="0.5">
      <c r="A986" s="50"/>
      <c r="B986" s="50"/>
      <c r="C986" s="52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2" customHeight="1" x14ac:dyDescent="0.5">
      <c r="A987" s="50"/>
      <c r="B987" s="50"/>
      <c r="C987" s="52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2" customHeight="1" x14ac:dyDescent="0.5">
      <c r="A988" s="50"/>
      <c r="B988" s="50"/>
      <c r="C988" s="52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2" customHeight="1" x14ac:dyDescent="0.5">
      <c r="A989" s="50"/>
      <c r="B989" s="50"/>
      <c r="C989" s="52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2" customHeight="1" x14ac:dyDescent="0.5">
      <c r="A990" s="50"/>
      <c r="B990" s="50"/>
      <c r="C990" s="52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2" customHeight="1" x14ac:dyDescent="0.5">
      <c r="A991" s="50"/>
      <c r="B991" s="50"/>
      <c r="C991" s="52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2" customHeight="1" x14ac:dyDescent="0.5">
      <c r="A992" s="50"/>
      <c r="B992" s="50"/>
      <c r="C992" s="52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2" customHeight="1" x14ac:dyDescent="0.5">
      <c r="A993" s="50"/>
      <c r="B993" s="50"/>
      <c r="C993" s="52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2" customHeight="1" x14ac:dyDescent="0.5">
      <c r="A994" s="50"/>
      <c r="B994" s="50"/>
      <c r="C994" s="52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</sheetData>
  <sheetProtection sheet="1" selectLockedCells="1"/>
  <dataValidations count="1">
    <dataValidation type="list" allowBlank="1" showInputMessage="1" showErrorMessage="1" sqref="E30:E52" xr:uid="{7D21FD57-FF1C-47C7-B2A6-99DA16E84D46}">
      <formula1>"--,Yes"</formula1>
    </dataValidation>
  </dataValidations>
  <printOptions horizontalCentered="1" verticalCentered="1"/>
  <pageMargins left="0.5" right="0.5" top="0.5" bottom="0.5" header="0" footer="0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About</vt:lpstr>
      <vt:lpstr>Indiana Cover Crop Table</vt:lpstr>
      <vt:lpstr>Create a Mix</vt:lpstr>
      <vt:lpstr>Seed Quantity and Cost</vt:lpstr>
      <vt:lpstr>Seeding Windows</vt:lpstr>
      <vt:lpstr>Secondary Species</vt:lpstr>
      <vt:lpstr>SpecieCost</vt:lpstr>
      <vt:lpstr>species</vt:lpstr>
      <vt:lpstr>SpeciesCost</vt:lpstr>
      <vt:lpstr>speciestable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Allison</cp:lastModifiedBy>
  <cp:lastPrinted>2024-02-09T17:05:40Z</cp:lastPrinted>
  <dcterms:created xsi:type="dcterms:W3CDTF">2022-09-26T15:49:21Z</dcterms:created>
  <dcterms:modified xsi:type="dcterms:W3CDTF">2024-02-09T17:06:07Z</dcterms:modified>
</cp:coreProperties>
</file>