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queryTables/queryTable1.xml" ContentType="application/vnd.openxmlformats-officedocument.spreadsheetml.queryTable+xml"/>
  <Override PartName="/xl/tables/table1.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5" yWindow="0" windowWidth="26265" windowHeight="12960" activeTab="3"/>
  </bookViews>
  <sheets>
    <sheet name="CO-CPA-32" sheetId="1" r:id="rId1"/>
    <sheet name="Appendix A" sheetId="3" r:id="rId2"/>
    <sheet name="Appendix B" sheetId="7" r:id="rId3"/>
    <sheet name="rawdata_WRCC" sheetId="4" r:id="rId4"/>
    <sheet name="NOAA_Stations" sheetId="8" state="hidden" r:id="rId5"/>
    <sheet name="WETS_Stations" sheetId="5" state="hidden" r:id="rId6"/>
    <sheet name="WRCC_Stations" sheetId="9" state="hidden" r:id="rId7"/>
  </sheets>
  <definedNames>
    <definedName name="_xlnm._FilterDatabase" localSheetId="4" hidden="1">NOAA_Stations!$B$1:$L$1</definedName>
    <definedName name="_xlnm._FilterDatabase" localSheetId="5" hidden="1">WETS_Stations!$A$1:$J$288</definedName>
    <definedName name="County" localSheetId="2">'Appendix B'!$B$4:$B$57</definedName>
    <definedName name="County" comment="Populates the cell County, Colorado.">'CO-CPA-32'!$B$52:$B$115</definedName>
    <definedName name="Export_Output33_1" localSheetId="4">NOAA_Stations!$A$1:$K$3966</definedName>
    <definedName name="MetNotMet" comment="Populates the summary columns for Wetness Signatures critiera either being Met or Not Met.">'CO-CPA-32'!$E$52:$E$54</definedName>
    <definedName name="NOAA_Weather_Station" comment="Populates the cell Data Source.">NOAA_Stations!$D$2:$D$3966</definedName>
    <definedName name="PrecipDataSource" comment="Populates the weather station cell.">'Appendix A'!$C$211:$C$213</definedName>
    <definedName name="_xlnm.Print_Area" localSheetId="1">'Appendix A'!$B$1:$P$209</definedName>
    <definedName name="_xlnm.Print_Area" localSheetId="2">'Appendix B'!$B$1:$M$121</definedName>
    <definedName name="_xlnm.Print_Area" localSheetId="0">'CO-CPA-32'!$B$1:$J$52</definedName>
    <definedName name="sodco" localSheetId="6">WRCC_Stations!$A$2:$K$2484</definedName>
    <definedName name="Wetness_Signatures" comment="Polulates the column for Wetness Signatures. ">'CO-CPA-32'!$F$52:$F$55</definedName>
    <definedName name="WETS_Weather_Station" comment="Populates the cell WETS Station.">WETS_Stations!$B$2:$B$288</definedName>
    <definedName name="WRCC">WRCC_Stations!$A$2:$L$325</definedName>
    <definedName name="WRCC_Weather_Station" comment="Populates the cell Data Source.">WRCC_Stations!$A$2:$A$325</definedName>
    <definedName name="YesNo" comment="Polulates the cell to idenify if the site has hydric soils.">'CO-CPA-32'!$G$52:$G$53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88" i="3" l="1"/>
  <c r="C177" i="3"/>
  <c r="C166" i="3"/>
  <c r="C155" i="3"/>
  <c r="C144" i="3"/>
  <c r="C133" i="3"/>
  <c r="B5" i="4" l="1"/>
  <c r="Y6" i="4"/>
  <c r="C6" i="4"/>
  <c r="D6" i="4"/>
  <c r="E6" i="4"/>
  <c r="F6" i="4"/>
  <c r="G6" i="4"/>
  <c r="H6" i="4"/>
  <c r="I6" i="4"/>
  <c r="J6" i="4"/>
  <c r="K6" i="4"/>
  <c r="L6" i="4"/>
  <c r="M6" i="4"/>
  <c r="N6" i="4"/>
  <c r="O6" i="4"/>
  <c r="P6" i="4"/>
  <c r="Q6" i="4"/>
  <c r="R6" i="4"/>
  <c r="S6" i="4"/>
  <c r="T6" i="4"/>
  <c r="U6" i="4"/>
  <c r="V6" i="4"/>
  <c r="W6" i="4"/>
  <c r="X6" i="4"/>
  <c r="B6" i="4"/>
  <c r="B4" i="4"/>
  <c r="Z6" i="4" l="1"/>
  <c r="C43" i="3"/>
  <c r="B45" i="3" s="1"/>
  <c r="C54" i="3"/>
  <c r="C65" i="3"/>
  <c r="B68" i="3" s="1"/>
  <c r="C76" i="3"/>
  <c r="C87" i="3"/>
  <c r="C111" i="3"/>
  <c r="C122" i="3"/>
  <c r="B125" i="3" s="1"/>
  <c r="B134" i="3"/>
  <c r="B146" i="3"/>
  <c r="B156" i="3"/>
  <c r="C156" i="3" s="1"/>
  <c r="C161" i="3" s="1"/>
  <c r="B167" i="3"/>
  <c r="C199" i="3"/>
  <c r="B200" i="3" s="1"/>
  <c r="E34" i="3"/>
  <c r="D5" i="4"/>
  <c r="F34" i="3" s="1"/>
  <c r="F5" i="4"/>
  <c r="G34" i="3" s="1"/>
  <c r="H5" i="4"/>
  <c r="H34" i="3" s="1"/>
  <c r="J5" i="4"/>
  <c r="I34" i="3" s="1"/>
  <c r="L5" i="4"/>
  <c r="J34" i="3" s="1"/>
  <c r="N5" i="4"/>
  <c r="K34" i="3" s="1"/>
  <c r="P5" i="4"/>
  <c r="L34" i="3" s="1"/>
  <c r="R5" i="4"/>
  <c r="M34" i="3" s="1"/>
  <c r="T5" i="4"/>
  <c r="N34" i="3" s="1"/>
  <c r="V5" i="4"/>
  <c r="O34" i="3" s="1"/>
  <c r="X5" i="4"/>
  <c r="P34" i="3" s="1"/>
  <c r="S36" i="3"/>
  <c r="E33" i="3"/>
  <c r="D4" i="4"/>
  <c r="F33" i="3" s="1"/>
  <c r="F4" i="4"/>
  <c r="G33" i="3" s="1"/>
  <c r="H4" i="4"/>
  <c r="H33" i="3" s="1"/>
  <c r="J4" i="4"/>
  <c r="I33" i="3" s="1"/>
  <c r="L4" i="4"/>
  <c r="J33" i="3" s="1"/>
  <c r="N4" i="4"/>
  <c r="K33" i="3" s="1"/>
  <c r="P4" i="4"/>
  <c r="L33" i="3" s="1"/>
  <c r="R4" i="4"/>
  <c r="M33" i="3" s="1"/>
  <c r="T4" i="4"/>
  <c r="N33" i="3" s="1"/>
  <c r="V4" i="4"/>
  <c r="O33" i="3" s="1"/>
  <c r="X4" i="4"/>
  <c r="P33" i="3" s="1"/>
  <c r="I17" i="3"/>
  <c r="C17" i="3"/>
  <c r="C214" i="3"/>
  <c r="B215" i="3" s="1"/>
  <c r="C218" i="3"/>
  <c r="H199" i="3"/>
  <c r="H188" i="3"/>
  <c r="H177" i="3"/>
  <c r="H166" i="3"/>
  <c r="H155" i="3"/>
  <c r="H144" i="3"/>
  <c r="H133" i="3"/>
  <c r="H122" i="3"/>
  <c r="H111" i="3"/>
  <c r="H87" i="3"/>
  <c r="H76" i="3"/>
  <c r="H65" i="3"/>
  <c r="H54" i="3"/>
  <c r="H43" i="3"/>
  <c r="H6" i="1"/>
  <c r="C203" i="3"/>
  <c r="C192" i="3"/>
  <c r="C181" i="3"/>
  <c r="C170" i="3"/>
  <c r="C159" i="3"/>
  <c r="C148" i="3"/>
  <c r="C137" i="3"/>
  <c r="C126" i="3"/>
  <c r="C115" i="3"/>
  <c r="C91" i="3"/>
  <c r="C80" i="3"/>
  <c r="C69" i="3"/>
  <c r="C58" i="3"/>
  <c r="C47" i="3"/>
  <c r="G161" i="3" l="1"/>
  <c r="E161" i="3"/>
  <c r="B157" i="3"/>
  <c r="C157" i="3" s="1"/>
  <c r="C162" i="3" s="1"/>
  <c r="B158" i="3"/>
  <c r="E158" i="3" s="1"/>
  <c r="B216" i="3"/>
  <c r="C216" i="3" s="1"/>
  <c r="C221" i="3" s="1"/>
  <c r="G221" i="3" s="1"/>
  <c r="C215" i="3"/>
  <c r="C220" i="3" s="1"/>
  <c r="E215" i="3"/>
  <c r="I220" i="3" s="1"/>
  <c r="B217" i="3"/>
  <c r="E217" i="3" s="1"/>
  <c r="B46" i="3"/>
  <c r="E46" i="3" s="1"/>
  <c r="E156" i="3"/>
  <c r="I161" i="3" s="1"/>
  <c r="B44" i="3"/>
  <c r="E44" i="3" s="1"/>
  <c r="E167" i="3"/>
  <c r="C167" i="3"/>
  <c r="C172" i="3" s="1"/>
  <c r="E200" i="3"/>
  <c r="I205" i="3" s="1"/>
  <c r="K205" i="3" s="1"/>
  <c r="M205" i="3" s="1"/>
  <c r="P205" i="3" s="1"/>
  <c r="C200" i="3"/>
  <c r="C205" i="3" s="1"/>
  <c r="C45" i="3"/>
  <c r="C50" i="3" s="1"/>
  <c r="E45" i="3"/>
  <c r="B202" i="3"/>
  <c r="B201" i="3"/>
  <c r="B169" i="3"/>
  <c r="B168" i="3"/>
  <c r="B135" i="3"/>
  <c r="B136" i="3"/>
  <c r="M16" i="3"/>
  <c r="E68" i="3"/>
  <c r="C68" i="3"/>
  <c r="C73" i="3" s="1"/>
  <c r="E125" i="3"/>
  <c r="C125" i="3"/>
  <c r="C130" i="3" s="1"/>
  <c r="B190" i="3"/>
  <c r="B189" i="3"/>
  <c r="B191" i="3"/>
  <c r="B178" i="3"/>
  <c r="B180" i="3"/>
  <c r="B179" i="3"/>
  <c r="E146" i="3"/>
  <c r="C146" i="3"/>
  <c r="C151" i="3" s="1"/>
  <c r="E134" i="3"/>
  <c r="C134" i="3"/>
  <c r="C139" i="3" s="1"/>
  <c r="B88" i="3"/>
  <c r="B90" i="3"/>
  <c r="B89" i="3"/>
  <c r="B77" i="3"/>
  <c r="B79" i="3"/>
  <c r="B78" i="3"/>
  <c r="B66" i="3"/>
  <c r="B67" i="3"/>
  <c r="B123" i="3"/>
  <c r="B124" i="3"/>
  <c r="B113" i="3"/>
  <c r="B112" i="3"/>
  <c r="B114" i="3"/>
  <c r="B147" i="3"/>
  <c r="B145" i="3"/>
  <c r="B56" i="3"/>
  <c r="B55" i="3"/>
  <c r="B57" i="3"/>
  <c r="G220" i="3"/>
  <c r="E220" i="3"/>
  <c r="E157" i="3" l="1"/>
  <c r="I162" i="3" s="1"/>
  <c r="K161" i="3"/>
  <c r="M161" i="3" s="1"/>
  <c r="P161" i="3" s="1"/>
  <c r="I172" i="3"/>
  <c r="I73" i="3"/>
  <c r="C158" i="3"/>
  <c r="C163" i="3" s="1"/>
  <c r="K220" i="3"/>
  <c r="M220" i="3" s="1"/>
  <c r="P220" i="3" s="1"/>
  <c r="I151" i="3"/>
  <c r="I139" i="3"/>
  <c r="I130" i="3"/>
  <c r="C46" i="3"/>
  <c r="C51" i="3" s="1"/>
  <c r="E51" i="3" s="1"/>
  <c r="C44" i="3"/>
  <c r="C49" i="3" s="1"/>
  <c r="E49" i="3" s="1"/>
  <c r="I50" i="3"/>
  <c r="E216" i="3"/>
  <c r="I221" i="3" s="1"/>
  <c r="C217" i="3"/>
  <c r="C222" i="3" s="1"/>
  <c r="E222" i="3" s="1"/>
  <c r="E221" i="3"/>
  <c r="E201" i="3"/>
  <c r="I206" i="3" s="1"/>
  <c r="K206" i="3" s="1"/>
  <c r="M206" i="3" s="1"/>
  <c r="P206" i="3" s="1"/>
  <c r="C201" i="3"/>
  <c r="C206" i="3" s="1"/>
  <c r="E205" i="3"/>
  <c r="G205" i="3"/>
  <c r="C135" i="3"/>
  <c r="C140" i="3" s="1"/>
  <c r="E135" i="3"/>
  <c r="E202" i="3"/>
  <c r="I207" i="3" s="1"/>
  <c r="K207" i="3" s="1"/>
  <c r="M207" i="3" s="1"/>
  <c r="P207" i="3" s="1"/>
  <c r="C202" i="3"/>
  <c r="C207" i="3" s="1"/>
  <c r="C136" i="3"/>
  <c r="C141" i="3" s="1"/>
  <c r="E136" i="3"/>
  <c r="E168" i="3"/>
  <c r="C168" i="3"/>
  <c r="C173" i="3" s="1"/>
  <c r="G172" i="3"/>
  <c r="E172" i="3"/>
  <c r="E169" i="3"/>
  <c r="C169" i="3"/>
  <c r="C174" i="3" s="1"/>
  <c r="E50" i="3"/>
  <c r="G50" i="3"/>
  <c r="C55" i="3"/>
  <c r="C60" i="3" s="1"/>
  <c r="E55" i="3"/>
  <c r="I60" i="3" s="1"/>
  <c r="C147" i="3"/>
  <c r="C152" i="3" s="1"/>
  <c r="E147" i="3"/>
  <c r="C189" i="3"/>
  <c r="C194" i="3" s="1"/>
  <c r="E189" i="3"/>
  <c r="I194" i="3" s="1"/>
  <c r="K194" i="3" s="1"/>
  <c r="M194" i="3" s="1"/>
  <c r="P194" i="3" s="1"/>
  <c r="C56" i="3"/>
  <c r="C61" i="3" s="1"/>
  <c r="E56" i="3"/>
  <c r="C114" i="3"/>
  <c r="C119" i="3" s="1"/>
  <c r="E114" i="3"/>
  <c r="I119" i="3" s="1"/>
  <c r="C67" i="3"/>
  <c r="C72" i="3" s="1"/>
  <c r="E67" i="3"/>
  <c r="C77" i="3"/>
  <c r="C82" i="3" s="1"/>
  <c r="E77" i="3"/>
  <c r="G139" i="3"/>
  <c r="E139" i="3"/>
  <c r="C179" i="3"/>
  <c r="C184" i="3" s="1"/>
  <c r="E179" i="3"/>
  <c r="G162" i="3"/>
  <c r="E162" i="3"/>
  <c r="C190" i="3"/>
  <c r="C195" i="3" s="1"/>
  <c r="E190" i="3"/>
  <c r="I195" i="3" s="1"/>
  <c r="K195" i="3" s="1"/>
  <c r="M195" i="3" s="1"/>
  <c r="P195" i="3" s="1"/>
  <c r="C79" i="3"/>
  <c r="C84" i="3" s="1"/>
  <c r="E79" i="3"/>
  <c r="C88" i="3"/>
  <c r="C93" i="3" s="1"/>
  <c r="E88" i="3"/>
  <c r="C112" i="3"/>
  <c r="C117" i="3" s="1"/>
  <c r="E112" i="3"/>
  <c r="E124" i="3"/>
  <c r="C124" i="3"/>
  <c r="C129" i="3" s="1"/>
  <c r="C66" i="3"/>
  <c r="C71" i="3" s="1"/>
  <c r="E66" i="3"/>
  <c r="C89" i="3"/>
  <c r="C94" i="3" s="1"/>
  <c r="E89" i="3"/>
  <c r="C180" i="3"/>
  <c r="C185" i="3" s="1"/>
  <c r="E180" i="3"/>
  <c r="G130" i="3"/>
  <c r="E130" i="3"/>
  <c r="G73" i="3"/>
  <c r="E73" i="3"/>
  <c r="C57" i="3"/>
  <c r="C62" i="3" s="1"/>
  <c r="E57" i="3"/>
  <c r="C145" i="3"/>
  <c r="C150" i="3" s="1"/>
  <c r="E145" i="3"/>
  <c r="C113" i="3"/>
  <c r="C118" i="3" s="1"/>
  <c r="E113" i="3"/>
  <c r="C123" i="3"/>
  <c r="C128" i="3" s="1"/>
  <c r="E123" i="3"/>
  <c r="E78" i="3"/>
  <c r="C78" i="3"/>
  <c r="C83" i="3" s="1"/>
  <c r="C90" i="3"/>
  <c r="C95" i="3" s="1"/>
  <c r="E90" i="3"/>
  <c r="G151" i="3"/>
  <c r="E151" i="3"/>
  <c r="C178" i="3"/>
  <c r="C183" i="3" s="1"/>
  <c r="E178" i="3"/>
  <c r="C191" i="3"/>
  <c r="C196" i="3" s="1"/>
  <c r="E191" i="3"/>
  <c r="I196" i="3" s="1"/>
  <c r="K196" i="3" s="1"/>
  <c r="M196" i="3" s="1"/>
  <c r="P196" i="3" s="1"/>
  <c r="I183" i="3" l="1"/>
  <c r="I95" i="3"/>
  <c r="I185" i="3"/>
  <c r="I84" i="3"/>
  <c r="G49" i="3"/>
  <c r="I184" i="3"/>
  <c r="I82" i="3"/>
  <c r="K73" i="3"/>
  <c r="M73" i="3" s="1"/>
  <c r="P73" i="3" s="1"/>
  <c r="I71" i="3"/>
  <c r="I174" i="3"/>
  <c r="I173" i="3"/>
  <c r="K172" i="3"/>
  <c r="M172" i="3" s="1"/>
  <c r="P172" i="3" s="1"/>
  <c r="I150" i="3"/>
  <c r="I163" i="3"/>
  <c r="K162" i="3"/>
  <c r="M162" i="3" s="1"/>
  <c r="P162" i="3" s="1"/>
  <c r="G51" i="3"/>
  <c r="I83" i="3"/>
  <c r="I72" i="3"/>
  <c r="I61" i="3"/>
  <c r="I152" i="3"/>
  <c r="G222" i="3"/>
  <c r="E163" i="3"/>
  <c r="G163" i="3"/>
  <c r="I118" i="3"/>
  <c r="K151" i="3"/>
  <c r="M151" i="3" s="1"/>
  <c r="P151" i="3" s="1"/>
  <c r="K221" i="3"/>
  <c r="M221" i="3" s="1"/>
  <c r="P221" i="3" s="1"/>
  <c r="K130" i="3"/>
  <c r="M130" i="3" s="1"/>
  <c r="P130" i="3" s="1"/>
  <c r="K50" i="3"/>
  <c r="M50" i="3" s="1"/>
  <c r="P50" i="3" s="1"/>
  <c r="K139" i="3"/>
  <c r="M139" i="3" s="1"/>
  <c r="P139" i="3" s="1"/>
  <c r="I141" i="3"/>
  <c r="I140" i="3"/>
  <c r="I117" i="3"/>
  <c r="I129" i="3"/>
  <c r="I128" i="3"/>
  <c r="I94" i="3"/>
  <c r="I93" i="3"/>
  <c r="I62" i="3"/>
  <c r="I51" i="3"/>
  <c r="I49" i="3"/>
  <c r="K49" i="3" s="1"/>
  <c r="M49" i="3" s="1"/>
  <c r="P49" i="3" s="1"/>
  <c r="I222" i="3"/>
  <c r="P208" i="3"/>
  <c r="G173" i="3"/>
  <c r="E173" i="3"/>
  <c r="E141" i="3"/>
  <c r="G141" i="3"/>
  <c r="E140" i="3"/>
  <c r="G140" i="3"/>
  <c r="E206" i="3"/>
  <c r="G206" i="3"/>
  <c r="G174" i="3"/>
  <c r="E174" i="3"/>
  <c r="E207" i="3"/>
  <c r="G207" i="3"/>
  <c r="G128" i="3"/>
  <c r="E128" i="3"/>
  <c r="E117" i="3"/>
  <c r="G117" i="3"/>
  <c r="E119" i="3"/>
  <c r="G119" i="3"/>
  <c r="E60" i="3"/>
  <c r="G60" i="3"/>
  <c r="G129" i="3"/>
  <c r="E129" i="3"/>
  <c r="E118" i="3"/>
  <c r="G118" i="3"/>
  <c r="K118" i="3" s="1"/>
  <c r="M118" i="3" s="1"/>
  <c r="P118" i="3" s="1"/>
  <c r="E62" i="3"/>
  <c r="G62" i="3"/>
  <c r="E185" i="3"/>
  <c r="G185" i="3"/>
  <c r="E94" i="3"/>
  <c r="G94" i="3"/>
  <c r="E93" i="3"/>
  <c r="G93" i="3"/>
  <c r="E195" i="3"/>
  <c r="G195" i="3"/>
  <c r="E184" i="3"/>
  <c r="G184" i="3"/>
  <c r="G82" i="3"/>
  <c r="E82" i="3"/>
  <c r="E61" i="3"/>
  <c r="G61" i="3"/>
  <c r="E152" i="3"/>
  <c r="G152" i="3"/>
  <c r="E183" i="3"/>
  <c r="G183" i="3"/>
  <c r="E95" i="3"/>
  <c r="G95" i="3"/>
  <c r="G150" i="3"/>
  <c r="E150" i="3"/>
  <c r="E71" i="3"/>
  <c r="G71" i="3"/>
  <c r="E84" i="3"/>
  <c r="G84" i="3"/>
  <c r="K84" i="3" s="1"/>
  <c r="M84" i="3" s="1"/>
  <c r="P84" i="3" s="1"/>
  <c r="E72" i="3"/>
  <c r="G72" i="3"/>
  <c r="E194" i="3"/>
  <c r="G194" i="3"/>
  <c r="G83" i="3"/>
  <c r="E83" i="3"/>
  <c r="E196" i="3"/>
  <c r="G196" i="3"/>
  <c r="P197" i="3"/>
  <c r="K185" i="3" l="1"/>
  <c r="M185" i="3" s="1"/>
  <c r="P185" i="3" s="1"/>
  <c r="K183" i="3"/>
  <c r="M183" i="3" s="1"/>
  <c r="P183" i="3" s="1"/>
  <c r="K184" i="3"/>
  <c r="M184" i="3" s="1"/>
  <c r="P184" i="3" s="1"/>
  <c r="K95" i="3"/>
  <c r="M95" i="3" s="1"/>
  <c r="P95" i="3" s="1"/>
  <c r="K61" i="3"/>
  <c r="M61" i="3" s="1"/>
  <c r="P61" i="3" s="1"/>
  <c r="K60" i="3"/>
  <c r="M60" i="3" s="1"/>
  <c r="P60" i="3" s="1"/>
  <c r="K51" i="3"/>
  <c r="M51" i="3" s="1"/>
  <c r="P51" i="3" s="1"/>
  <c r="K173" i="3"/>
  <c r="M173" i="3" s="1"/>
  <c r="P173" i="3" s="1"/>
  <c r="K174" i="3"/>
  <c r="M174" i="3" s="1"/>
  <c r="P174" i="3" s="1"/>
  <c r="K152" i="3"/>
  <c r="M152" i="3" s="1"/>
  <c r="P152" i="3" s="1"/>
  <c r="K163" i="3"/>
  <c r="M163" i="3" s="1"/>
  <c r="P163" i="3" s="1"/>
  <c r="P164" i="3" s="1"/>
  <c r="K83" i="3"/>
  <c r="M83" i="3" s="1"/>
  <c r="P83" i="3" s="1"/>
  <c r="K82" i="3"/>
  <c r="M82" i="3" s="1"/>
  <c r="P82" i="3" s="1"/>
  <c r="K150" i="3"/>
  <c r="M150" i="3" s="1"/>
  <c r="P150" i="3" s="1"/>
  <c r="P153" i="3" s="1"/>
  <c r="D24" i="1" s="1"/>
  <c r="K72" i="3"/>
  <c r="M72" i="3" s="1"/>
  <c r="P72" i="3" s="1"/>
  <c r="K71" i="3"/>
  <c r="M71" i="3" s="1"/>
  <c r="P71" i="3" s="1"/>
  <c r="K222" i="3"/>
  <c r="M222" i="3" s="1"/>
  <c r="P222" i="3" s="1"/>
  <c r="P223" i="3" s="1"/>
  <c r="D8" i="1" s="1"/>
  <c r="K119" i="3"/>
  <c r="M119" i="3" s="1"/>
  <c r="P119" i="3" s="1"/>
  <c r="K128" i="3"/>
  <c r="M128" i="3" s="1"/>
  <c r="P128" i="3" s="1"/>
  <c r="K141" i="3"/>
  <c r="M141" i="3" s="1"/>
  <c r="P141" i="3" s="1"/>
  <c r="K62" i="3"/>
  <c r="M62" i="3" s="1"/>
  <c r="P62" i="3" s="1"/>
  <c r="K129" i="3"/>
  <c r="M129" i="3" s="1"/>
  <c r="P129" i="3" s="1"/>
  <c r="K93" i="3"/>
  <c r="M93" i="3" s="1"/>
  <c r="P93" i="3" s="1"/>
  <c r="K117" i="3"/>
  <c r="M117" i="3" s="1"/>
  <c r="P117" i="3" s="1"/>
  <c r="K94" i="3"/>
  <c r="M94" i="3" s="1"/>
  <c r="P94" i="3" s="1"/>
  <c r="K140" i="3"/>
  <c r="M140" i="3" s="1"/>
  <c r="P140" i="3" s="1"/>
  <c r="P52" i="3"/>
  <c r="D16" i="1" s="1"/>
  <c r="D29" i="1"/>
  <c r="C209" i="3"/>
  <c r="D28" i="1"/>
  <c r="C198" i="3"/>
  <c r="P186" i="3" l="1"/>
  <c r="C187" i="3" s="1"/>
  <c r="P63" i="3"/>
  <c r="D17" i="1" s="1"/>
  <c r="P175" i="3"/>
  <c r="C176" i="3" s="1"/>
  <c r="P85" i="3"/>
  <c r="D19" i="1" s="1"/>
  <c r="P19" i="1" s="1"/>
  <c r="P74" i="3"/>
  <c r="D18" i="1" s="1"/>
  <c r="P131" i="3"/>
  <c r="C132" i="3" s="1"/>
  <c r="C165" i="3"/>
  <c r="D25" i="1"/>
  <c r="C64" i="3"/>
  <c r="C154" i="3"/>
  <c r="P120" i="3"/>
  <c r="C121" i="3" s="1"/>
  <c r="P142" i="3"/>
  <c r="D23" i="1" s="1"/>
  <c r="P96" i="3"/>
  <c r="C53" i="3"/>
  <c r="K29" i="1"/>
  <c r="O29" i="1"/>
  <c r="U29" i="1"/>
  <c r="R29" i="1"/>
  <c r="V29" i="1"/>
  <c r="Q29" i="1"/>
  <c r="N29" i="1"/>
  <c r="S29" i="1"/>
  <c r="T29" i="1"/>
  <c r="L29" i="1"/>
  <c r="M29" i="1"/>
  <c r="P29" i="1"/>
  <c r="L17" i="1"/>
  <c r="S17" i="1"/>
  <c r="Q17" i="1"/>
  <c r="M17" i="1"/>
  <c r="K17" i="1"/>
  <c r="N17" i="1"/>
  <c r="T17" i="1"/>
  <c r="U17" i="1"/>
  <c r="P17" i="1"/>
  <c r="V17" i="1"/>
  <c r="R17" i="1"/>
  <c r="O17" i="1"/>
  <c r="N28" i="1"/>
  <c r="O28" i="1"/>
  <c r="P28" i="1"/>
  <c r="S28" i="1"/>
  <c r="M28" i="1"/>
  <c r="R28" i="1"/>
  <c r="T28" i="1"/>
  <c r="U28" i="1"/>
  <c r="V28" i="1"/>
  <c r="K28" i="1"/>
  <c r="Q28" i="1"/>
  <c r="L28" i="1"/>
  <c r="L24" i="1"/>
  <c r="N24" i="1"/>
  <c r="O24" i="1"/>
  <c r="P24" i="1"/>
  <c r="S24" i="1"/>
  <c r="Q24" i="1"/>
  <c r="K24" i="1"/>
  <c r="T24" i="1"/>
  <c r="U24" i="1"/>
  <c r="M24" i="1"/>
  <c r="R24" i="1"/>
  <c r="V24" i="1"/>
  <c r="S19" i="1" l="1"/>
  <c r="D27" i="1"/>
  <c r="R27" i="1" s="1"/>
  <c r="O19" i="1"/>
  <c r="L19" i="1"/>
  <c r="K19" i="1"/>
  <c r="U27" i="1"/>
  <c r="N27" i="1"/>
  <c r="L27" i="1"/>
  <c r="D26" i="1"/>
  <c r="P26" i="1" s="1"/>
  <c r="N19" i="1"/>
  <c r="V19" i="1"/>
  <c r="Q19" i="1"/>
  <c r="C86" i="3"/>
  <c r="T19" i="1"/>
  <c r="R19" i="1"/>
  <c r="M19" i="1"/>
  <c r="U19" i="1"/>
  <c r="D22" i="1"/>
  <c r="N22" i="1" s="1"/>
  <c r="C75" i="3"/>
  <c r="T25" i="1"/>
  <c r="S25" i="1"/>
  <c r="U25" i="1"/>
  <c r="O25" i="1"/>
  <c r="M25" i="1"/>
  <c r="N25" i="1"/>
  <c r="K25" i="1"/>
  <c r="L25" i="1"/>
  <c r="V25" i="1"/>
  <c r="P25" i="1"/>
  <c r="Q25" i="1"/>
  <c r="R25" i="1"/>
  <c r="C143" i="3"/>
  <c r="D21" i="1"/>
  <c r="O21" i="1" s="1"/>
  <c r="P18" i="1"/>
  <c r="S18" i="1"/>
  <c r="Q18" i="1"/>
  <c r="L18" i="1"/>
  <c r="R18" i="1"/>
  <c r="K18" i="1"/>
  <c r="N18" i="1"/>
  <c r="V18" i="1"/>
  <c r="M18" i="1"/>
  <c r="O18" i="1"/>
  <c r="T18" i="1"/>
  <c r="U18" i="1"/>
  <c r="D20" i="1"/>
  <c r="C97" i="3"/>
  <c r="K16" i="1"/>
  <c r="L16" i="1"/>
  <c r="P16" i="1"/>
  <c r="V16" i="1"/>
  <c r="T16" i="1"/>
  <c r="R16" i="1"/>
  <c r="M16" i="1"/>
  <c r="N16" i="1"/>
  <c r="U16" i="1"/>
  <c r="S16" i="1"/>
  <c r="O16" i="1"/>
  <c r="Q16" i="1"/>
  <c r="V27" i="1" l="1"/>
  <c r="K27" i="1"/>
  <c r="S27" i="1"/>
  <c r="O27" i="1"/>
  <c r="T27" i="1"/>
  <c r="Q27" i="1"/>
  <c r="M27" i="1"/>
  <c r="P27" i="1"/>
  <c r="N26" i="1"/>
  <c r="T26" i="1"/>
  <c r="L26" i="1"/>
  <c r="M26" i="1"/>
  <c r="Q26" i="1"/>
  <c r="O26" i="1"/>
  <c r="T22" i="1"/>
  <c r="R26" i="1"/>
  <c r="S26" i="1"/>
  <c r="K26" i="1"/>
  <c r="Q22" i="1"/>
  <c r="U26" i="1"/>
  <c r="V26" i="1"/>
  <c r="L22" i="1"/>
  <c r="S22" i="1"/>
  <c r="M22" i="1"/>
  <c r="R22" i="1"/>
  <c r="V22" i="1"/>
  <c r="U22" i="1"/>
  <c r="O22" i="1"/>
  <c r="K22" i="1"/>
  <c r="P22" i="1"/>
  <c r="Q21" i="1"/>
  <c r="U21" i="1"/>
  <c r="P21" i="1"/>
  <c r="M21" i="1"/>
  <c r="S21" i="1"/>
  <c r="L21" i="1"/>
  <c r="K21" i="1"/>
  <c r="N21" i="1"/>
  <c r="T21" i="1"/>
  <c r="R21" i="1"/>
  <c r="V21" i="1"/>
  <c r="R23" i="1"/>
  <c r="O23" i="1"/>
  <c r="K23" i="1"/>
  <c r="N23" i="1"/>
  <c r="V23" i="1"/>
  <c r="Q23" i="1"/>
  <c r="S23" i="1"/>
  <c r="T23" i="1"/>
  <c r="L23" i="1"/>
  <c r="M23" i="1"/>
  <c r="P23" i="1"/>
  <c r="U23" i="1"/>
  <c r="N20" i="1"/>
  <c r="M20" i="1"/>
  <c r="U20" i="1"/>
  <c r="O20" i="1"/>
  <c r="V20" i="1"/>
  <c r="K20" i="1"/>
  <c r="L20" i="1"/>
  <c r="P20" i="1"/>
  <c r="S20" i="1"/>
  <c r="T20" i="1"/>
  <c r="R20" i="1"/>
  <c r="Q20" i="1"/>
  <c r="L30" i="1" l="1"/>
  <c r="L31" i="1" s="1"/>
  <c r="F32" i="1" s="1"/>
  <c r="P30" i="1"/>
  <c r="P31" i="1" s="1"/>
  <c r="J32" i="1" s="1"/>
  <c r="O30" i="1"/>
  <c r="O31" i="1" s="1"/>
  <c r="I32" i="1" s="1"/>
  <c r="U30" i="1"/>
  <c r="U31" i="1" s="1"/>
  <c r="I31" i="1" s="1"/>
  <c r="F30" i="1"/>
  <c r="Q30" i="1"/>
  <c r="Q31" i="1" s="1"/>
  <c r="E31" i="1" s="1"/>
  <c r="M30" i="1"/>
  <c r="R30" i="1"/>
  <c r="R31" i="1" s="1"/>
  <c r="F31" i="1" s="1"/>
  <c r="T30" i="1"/>
  <c r="T31" i="1" s="1"/>
  <c r="H31" i="1" s="1"/>
  <c r="K30" i="1"/>
  <c r="K31" i="1" s="1"/>
  <c r="E32" i="1" s="1"/>
  <c r="S30" i="1"/>
  <c r="S31" i="1" s="1"/>
  <c r="G31" i="1" s="1"/>
  <c r="V30" i="1"/>
  <c r="V31" i="1" s="1"/>
  <c r="J31" i="1" s="1"/>
  <c r="N30" i="1"/>
  <c r="E30" i="1" l="1"/>
  <c r="J30" i="1"/>
  <c r="I30" i="1"/>
  <c r="N31" i="1"/>
  <c r="H32" i="1" s="1"/>
  <c r="H30" i="1"/>
  <c r="M31" i="1"/>
  <c r="G32" i="1" s="1"/>
  <c r="G30" i="1"/>
</calcChain>
</file>

<file path=xl/connections.xml><?xml version="1.0" encoding="utf-8"?>
<connections xmlns="http://schemas.openxmlformats.org/spreadsheetml/2006/main">
  <connection id="1" name="Export_Output33" type="6" refreshedVersion="5" background="1" saveData="1">
    <textPr codePage="437" sourceFile="C:\Users\chanda.pettie\Desktop\WCC - NEW POLICY ITEMS\Export_Output33.txt" comma="1">
      <textFields count="22">
        <textField/>
        <textField/>
        <textField/>
        <textField/>
        <textField/>
        <textField/>
        <textField/>
        <textField/>
        <textField/>
        <textField/>
        <textField/>
        <textField/>
        <textField/>
        <textField/>
        <textField/>
        <textField/>
        <textField/>
        <textField/>
        <textField/>
        <textField/>
        <textField/>
        <textField/>
      </textFields>
    </textPr>
  </connection>
  <connection id="2" name="sodco.html" type="6" refreshedVersion="0" background="1" saveData="1">
    <textPr fileType="mac" sourceFile="Macintosh HD:Users:chandapettie:Downloads:sodco.html" delimited="0">
      <textFields count="12">
        <textField/>
        <textField position="30"/>
        <textField position="47"/>
        <textField position="64"/>
        <textField position="72"/>
        <textField position="81"/>
        <textField position="85"/>
        <textField position="88"/>
        <textField position="91"/>
        <textField position="96"/>
        <textField position="99"/>
        <textField position="102"/>
      </textFields>
    </textPr>
  </connection>
</connections>
</file>

<file path=xl/sharedStrings.xml><?xml version="1.0" encoding="utf-8"?>
<sst xmlns="http://schemas.openxmlformats.org/spreadsheetml/2006/main" count="31759" uniqueCount="10119">
  <si>
    <t>National Food Security Act, Wetland Conservation Compliance</t>
  </si>
  <si>
    <t>County, CO:</t>
  </si>
  <si>
    <t>Site 1</t>
  </si>
  <si>
    <t>Site 2</t>
  </si>
  <si>
    <t>Site 3</t>
  </si>
  <si>
    <t>Site 4</t>
  </si>
  <si>
    <t>Site 5</t>
  </si>
  <si>
    <t>Site 6</t>
  </si>
  <si>
    <t>Probability of Normal Years with Wetness Signature:</t>
  </si>
  <si>
    <t>NAIP, Infrared, etc.</t>
  </si>
  <si>
    <t>B7</t>
  </si>
  <si>
    <t>C9</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</si>
  <si>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</si>
  <si>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</si>
  <si>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</si>
  <si>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</si>
  <si>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</si>
  <si>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</si>
  <si>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</si>
  <si>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</si>
  <si>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</si>
  <si>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</si>
  <si>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</si>
  <si>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</si>
  <si>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</si>
  <si>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</si>
  <si>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</si>
  <si>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</si>
  <si>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</si>
  <si>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</si>
  <si>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</si>
  <si>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</si>
  <si>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</si>
  <si>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</si>
  <si>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</si>
  <si>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</si>
  <si>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</si>
  <si>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</si>
  <si>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</si>
  <si>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</si>
  <si>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</si>
  <si>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</si>
  <si>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</si>
  <si>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</si>
  <si>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</si>
  <si>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</si>
  <si>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</si>
  <si>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</si>
  <si>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</si>
  <si>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</si>
  <si>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</si>
  <si>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</si>
  <si>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</si>
  <si>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</si>
  <si>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</si>
  <si>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</si>
  <si>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</si>
  <si>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</si>
  <si>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</si>
  <si>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</si>
  <si>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</si>
  <si>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</si>
  <si>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</si>
  <si>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</si>
  <si>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</si>
  <si>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</si>
  <si>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</si>
  <si>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</si>
  <si>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</si>
  <si>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</si>
  <si>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</si>
  <si>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</si>
  <si>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</si>
  <si>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</si>
  <si>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Yes</t>
  </si>
  <si>
    <t>No</t>
  </si>
  <si>
    <t>Tract/Field(s):</t>
  </si>
  <si>
    <t>Agency Expert:</t>
  </si>
  <si>
    <t>WETS Table:</t>
  </si>
  <si>
    <t>Rainfall Climatic Conditions Documentation</t>
  </si>
  <si>
    <t>Form CO-CPA-32</t>
  </si>
  <si>
    <t>Form CO-CPA-32, Appendix A</t>
  </si>
  <si>
    <t>Imagery Date:</t>
  </si>
  <si>
    <t>Month</t>
  </si>
  <si>
    <t>&lt; 30% chance</t>
  </si>
  <si>
    <t>&gt; 30% chance</t>
  </si>
  <si>
    <r>
      <t>Condition Value</t>
    </r>
    <r>
      <rPr>
        <vertAlign val="superscript"/>
        <sz val="8"/>
        <color theme="1"/>
        <rFont val="Calibri"/>
        <family val="2"/>
        <scheme val="minor"/>
      </rPr>
      <t>3]</t>
    </r>
  </si>
  <si>
    <r>
      <t>Month Weight</t>
    </r>
    <r>
      <rPr>
        <vertAlign val="superscript"/>
        <sz val="8"/>
        <color theme="1"/>
        <rFont val="Calibri"/>
        <family val="2"/>
        <scheme val="minor"/>
      </rPr>
      <t>4]</t>
    </r>
  </si>
  <si>
    <r>
      <t>Product</t>
    </r>
    <r>
      <rPr>
        <vertAlign val="superscript"/>
        <sz val="8"/>
        <color theme="1"/>
        <rFont val="Calibri"/>
        <family val="2"/>
        <scheme val="minor"/>
      </rPr>
      <t>5]</t>
    </r>
  </si>
  <si>
    <t>1st Prior Month</t>
  </si>
  <si>
    <t>2nd Prior Month</t>
  </si>
  <si>
    <t>3rd Prior Month</t>
  </si>
  <si>
    <t>SUM</t>
  </si>
  <si>
    <r>
      <t>RESULTS</t>
    </r>
    <r>
      <rPr>
        <vertAlign val="superscript"/>
        <sz val="9"/>
        <color theme="1"/>
        <rFont val="Calibri"/>
        <family val="2"/>
        <scheme val="minor"/>
      </rPr>
      <t>6]</t>
    </r>
    <r>
      <rPr>
        <b/>
        <sz val="11"/>
        <color theme="1"/>
        <rFont val="Calibri"/>
        <family val="2"/>
        <scheme val="minor"/>
      </rPr>
      <t>:</t>
    </r>
  </si>
  <si>
    <r>
      <t>Rainfall Percentile</t>
    </r>
    <r>
      <rPr>
        <vertAlign val="superscript"/>
        <sz val="8"/>
        <color theme="1"/>
        <rFont val="Calibri"/>
        <family val="2"/>
        <scheme val="minor"/>
      </rPr>
      <t>1]</t>
    </r>
  </si>
  <si>
    <t>Jan</t>
  </si>
  <si>
    <t>Feb.</t>
  </si>
  <si>
    <t>March</t>
  </si>
  <si>
    <t>April</t>
  </si>
  <si>
    <t>May</t>
  </si>
  <si>
    <t>June</t>
  </si>
  <si>
    <t>July</t>
  </si>
  <si>
    <t>Aug.</t>
  </si>
  <si>
    <t xml:space="preserve">Sept. </t>
  </si>
  <si>
    <t xml:space="preserve">Oct. </t>
  </si>
  <si>
    <t>Nov.</t>
  </si>
  <si>
    <t>Dec.</t>
  </si>
  <si>
    <t>Annual</t>
  </si>
  <si>
    <t>YEAR</t>
  </si>
  <si>
    <t>08001</t>
  </si>
  <si>
    <t>08003</t>
  </si>
  <si>
    <t>BRIGHTON 3 SE, CO0950</t>
  </si>
  <si>
    <t>FIPS</t>
  </si>
  <si>
    <t>BYERS 5 ENE, CO1179</t>
  </si>
  <si>
    <t xml:space="preserve">NORTHGLENN, CO5984  </t>
  </si>
  <si>
    <t>ALAMOSA SAN LUIS AP, CO061</t>
  </si>
  <si>
    <t>5/27 to  9/20</t>
  </si>
  <si>
    <t>ALAMOSA 2S, CO0128</t>
  </si>
  <si>
    <t xml:space="preserve">GREAT SAND DUNES NAT, CO3541 </t>
  </si>
  <si>
    <t>WAVERLY 1W, CO8860</t>
  </si>
  <si>
    <t>DENVER CENTENNIAL AP, CO067</t>
  </si>
  <si>
    <t>08005</t>
  </si>
  <si>
    <t>CHERRY CREEK DAM, CO1547</t>
  </si>
  <si>
    <t xml:space="preserve">08005  </t>
  </si>
  <si>
    <t>ARBOLES 1W, CO0310</t>
  </si>
  <si>
    <t>08007</t>
  </si>
  <si>
    <t xml:space="preserve">PAGOSA SPRINGS 2W, CO6259 </t>
  </si>
  <si>
    <t>PAGOSA SPRINGS 6 WNW, CO6263</t>
  </si>
  <si>
    <t>SPRINGFIELD COMANCHE, CO028</t>
  </si>
  <si>
    <t>08009</t>
  </si>
  <si>
    <t>SPRINGFIELD 6 WSW, CO086</t>
  </si>
  <si>
    <t xml:space="preserve">08009 </t>
  </si>
  <si>
    <t xml:space="preserve">CAMPO 7 S, CO1268 </t>
  </si>
  <si>
    <t>WALSH 1 W, CO8793</t>
  </si>
  <si>
    <t xml:space="preserve">08009  </t>
  </si>
  <si>
    <t>4/17 to 10/16</t>
  </si>
  <si>
    <t>JOHN MARTIN DAM, CO4388</t>
  </si>
  <si>
    <t xml:space="preserve">08011 </t>
  </si>
  <si>
    <t>LAS ANIMAS, CO4834</t>
  </si>
  <si>
    <t>4/16 to 10/17</t>
  </si>
  <si>
    <t xml:space="preserve">BOULDER 14 W, CO075 </t>
  </si>
  <si>
    <t>08013</t>
  </si>
  <si>
    <t>BOULDER, CO0848</t>
  </si>
  <si>
    <t>4/21 to 10/10</t>
  </si>
  <si>
    <t xml:space="preserve">GROSS RSVR, CO3629 </t>
  </si>
  <si>
    <t>BUENA VISTA 2 SSE, CO005</t>
  </si>
  <si>
    <t>08015</t>
  </si>
  <si>
    <t>BUENA VISTA 2 S, CO1071</t>
  </si>
  <si>
    <t>5/17 to  9/28</t>
  </si>
  <si>
    <t>SALIDA, CO7370</t>
  </si>
  <si>
    <t xml:space="preserve">08015 </t>
  </si>
  <si>
    <t>ARAPAHOE 14N, CO0301</t>
  </si>
  <si>
    <t xml:space="preserve">08017 </t>
  </si>
  <si>
    <t>ARAPAHOE, CO0304</t>
  </si>
  <si>
    <t>ARAPAHOE 12 S, CO0306</t>
  </si>
  <si>
    <t>08017</t>
  </si>
  <si>
    <t>CHEYENNE WELLS, CO1564</t>
  </si>
  <si>
    <t>4/24 to 10/15</t>
  </si>
  <si>
    <t>KIT CARSON, CO4603</t>
  </si>
  <si>
    <t>4/27 to 10/10</t>
  </si>
  <si>
    <t>KIT CARSON 9NNE, CO4606</t>
  </si>
  <si>
    <t>WILD HORSE 6N, CO9058</t>
  </si>
  <si>
    <t>WILD HORSE 11SSE, CO9060</t>
  </si>
  <si>
    <t>CABIN CREEK, CO1186</t>
  </si>
  <si>
    <t xml:space="preserve">08019 </t>
  </si>
  <si>
    <t>6/ 8 to  9/16</t>
  </si>
  <si>
    <t>GEORGETOWN, CO3261</t>
  </si>
  <si>
    <t>08019</t>
  </si>
  <si>
    <t xml:space="preserve">LAWSON, CO4877   </t>
  </si>
  <si>
    <t>MANASSA, CO5322</t>
  </si>
  <si>
    <t>08021</t>
  </si>
  <si>
    <t>5/26 to  9/21</t>
  </si>
  <si>
    <t xml:space="preserve">BLANCA 4 NW, CO0776 </t>
  </si>
  <si>
    <t>08023</t>
  </si>
  <si>
    <t>5/18 to  9/25</t>
  </si>
  <si>
    <t xml:space="preserve">CHAMA, CO1520 </t>
  </si>
  <si>
    <t>ORDWAY 2 ENE, CO6131</t>
  </si>
  <si>
    <t>08025</t>
  </si>
  <si>
    <t xml:space="preserve">WESTCLIFFE, CO8931 </t>
  </si>
  <si>
    <t>08027</t>
  </si>
  <si>
    <t>6/ 3 to  9/17</t>
  </si>
  <si>
    <t>CEDAREDGE 3 E, CO1443</t>
  </si>
  <si>
    <t>08029</t>
  </si>
  <si>
    <t>DELTA 3E, CO2196</t>
  </si>
  <si>
    <t>PAONIA 1 SW, CO6306</t>
  </si>
  <si>
    <t>4/29 to 10/20</t>
  </si>
  <si>
    <t>DENVER INTL AP, CO017</t>
  </si>
  <si>
    <t>08031</t>
  </si>
  <si>
    <t>DENVER STAPLETON, CO062</t>
  </si>
  <si>
    <t>4/19 to 10/14</t>
  </si>
  <si>
    <t>DENVER 1 SW 7NEWS, CO2213</t>
  </si>
  <si>
    <t>DENVER METRO ST CLG, CO2215</t>
  </si>
  <si>
    <t>DENVER WATER DEPT, CO2223</t>
  </si>
  <si>
    <t xml:space="preserve">DENVER MUSEUM, CO2228 </t>
  </si>
  <si>
    <t xml:space="preserve">08031  </t>
  </si>
  <si>
    <t>MARSTON FLTR PLT, CO5402</t>
  </si>
  <si>
    <t xml:space="preserve">08031 </t>
  </si>
  <si>
    <t>DOVE CREEK, CO2342</t>
  </si>
  <si>
    <t>08033</t>
  </si>
  <si>
    <t>CASTLE ROCK, CO1401</t>
  </si>
  <si>
    <t>08035</t>
  </si>
  <si>
    <t>5/ 6 to  9/29</t>
  </si>
  <si>
    <t>LARKSPUR 4 NW, CO4825</t>
  </si>
  <si>
    <t xml:space="preserve">PARKER, CO6323 </t>
  </si>
  <si>
    <t xml:space="preserve">ROXBOROUGH SP, CO7249 </t>
  </si>
  <si>
    <t>SEDALIA 4 SSE, CO7510</t>
  </si>
  <si>
    <t xml:space="preserve">08035 </t>
  </si>
  <si>
    <t>STRONTIA SPRINGS DAM, CO8022</t>
  </si>
  <si>
    <t>RED CLIFF PASS, CO038</t>
  </si>
  <si>
    <t>08037</t>
  </si>
  <si>
    <t>EAGLE CO AP, CO063</t>
  </si>
  <si>
    <t xml:space="preserve">08037 </t>
  </si>
  <si>
    <t>5/24 to  9/17</t>
  </si>
  <si>
    <t xml:space="preserve">EAGLE 13 SSE, CO098  </t>
  </si>
  <si>
    <t>VAIL, CO8575</t>
  </si>
  <si>
    <t xml:space="preserve">ELIZABETH 2NW, CO2631 </t>
  </si>
  <si>
    <t xml:space="preserve">08039 </t>
  </si>
  <si>
    <t>MATHESON 8 SE, CO5427</t>
  </si>
  <si>
    <t>LIMON HASS RCH, CO6438</t>
  </si>
  <si>
    <t>08039</t>
  </si>
  <si>
    <t>COLORADO SPRINGS MUNI AP, CO037</t>
  </si>
  <si>
    <t xml:space="preserve">08041 </t>
  </si>
  <si>
    <t xml:space="preserve">BULLSEYE AUX AIRFIELD, CO068 </t>
  </si>
  <si>
    <t>08041</t>
  </si>
  <si>
    <t xml:space="preserve">BLACK FOREST 6WNW, CO0756 </t>
  </si>
  <si>
    <t>CO SPRINGS FD COMPLEX, CO1780</t>
  </si>
  <si>
    <t xml:space="preserve">08041  </t>
  </si>
  <si>
    <t>COLORADO SPRINGS FIRE STN 18, CO1781</t>
  </si>
  <si>
    <t>COLORADO SPRINGS FIRE STN 19, CO1782</t>
  </si>
  <si>
    <t xml:space="preserve">COLORADO SPRINGS FIRE STN 20, CO1784 </t>
  </si>
  <si>
    <t>EASTONVILLE 2 NNW, CO2494</t>
  </si>
  <si>
    <t xml:space="preserve">ELLICOTT 7S, CO2668  </t>
  </si>
  <si>
    <t>MONUMENT 1SSE, CO5732</t>
  </si>
  <si>
    <t>CANON CITY, CO1294</t>
  </si>
  <si>
    <t>08043</t>
  </si>
  <si>
    <t>4/17 to 10/18</t>
  </si>
  <si>
    <t xml:space="preserve">GUFFEY 9 SE, CO3652 </t>
  </si>
  <si>
    <t xml:space="preserve">08043 </t>
  </si>
  <si>
    <t xml:space="preserve">GLENWOOD SPGS #2, CO009 </t>
  </si>
  <si>
    <t xml:space="preserve">08045 </t>
  </si>
  <si>
    <t>RIFLE GARFIELD COUNTY AP, CO016</t>
  </si>
  <si>
    <t>RIFLE, CO069</t>
  </si>
  <si>
    <t>ALTENBERN, CO0214</t>
  </si>
  <si>
    <t>5/15 to  9/30</t>
  </si>
  <si>
    <t>RIFLE 3ENE, CO7033</t>
  </si>
  <si>
    <t xml:space="preserve">08045  </t>
  </si>
  <si>
    <t xml:space="preserve">SHOSHONE, CO7618 </t>
  </si>
  <si>
    <t>ROLLINSVILLE 0.1 N, CO1COG</t>
  </si>
  <si>
    <t>08047</t>
  </si>
  <si>
    <t xml:space="preserve">LACK HAWK 2.1 NNE, CO1COG </t>
  </si>
  <si>
    <t xml:space="preserve">08047 </t>
  </si>
  <si>
    <t xml:space="preserve">BLACK HAWK 3.8 E, CO1COG </t>
  </si>
  <si>
    <t>BLACK HAWK 2.9 NNE, CO1COG</t>
  </si>
  <si>
    <t>FRASER, CO3116</t>
  </si>
  <si>
    <t>08049</t>
  </si>
  <si>
    <t xml:space="preserve">GRAND LAKE 1 NW, CO3496 </t>
  </si>
  <si>
    <t>6/22 to  8/31</t>
  </si>
  <si>
    <t>GRAND LAKE 6 SSW, CO3500</t>
  </si>
  <si>
    <t xml:space="preserve">6/ 6 to  9/14 </t>
  </si>
  <si>
    <t xml:space="preserve">KREMMLING, CO4664 </t>
  </si>
  <si>
    <t>5/28 to  9/13</t>
  </si>
  <si>
    <t xml:space="preserve">WILLIAMS FORK DAM, CO9096 </t>
  </si>
  <si>
    <t>WINTER PARK, CO9175</t>
  </si>
  <si>
    <t xml:space="preserve">TAYLOR PARK, CO006 </t>
  </si>
  <si>
    <t>08051</t>
  </si>
  <si>
    <t>6/12 to  9/10</t>
  </si>
  <si>
    <t>BLUE MESA LAKE, CO0797</t>
  </si>
  <si>
    <t xml:space="preserve">COCHETOPA CREEK, CO1713 </t>
  </si>
  <si>
    <t>6/10 to  9/10</t>
  </si>
  <si>
    <t>CRESTED BUTTE, CO1959</t>
  </si>
  <si>
    <t xml:space="preserve">GUNNISON 3 SW, CO3662 </t>
  </si>
  <si>
    <t>LAKE CITY, CO4734</t>
  </si>
  <si>
    <t>08053</t>
  </si>
  <si>
    <t>6/ 9 to  9/17</t>
  </si>
  <si>
    <t>LAKE CITY NO 2, CO4735</t>
  </si>
  <si>
    <t xml:space="preserve">08053 </t>
  </si>
  <si>
    <t>PIEDRA GRD STN, CO6456</t>
  </si>
  <si>
    <t xml:space="preserve">RIO GRANDE RSVR, CO7050 </t>
  </si>
  <si>
    <t xml:space="preserve">SHEEP MTN, CO7572 </t>
  </si>
  <si>
    <t xml:space="preserve">08055 </t>
  </si>
  <si>
    <t>WALSENBURG 1 NW, CO8781</t>
  </si>
  <si>
    <t>08055</t>
  </si>
  <si>
    <t>GOULD 4 SE S F SP, CO3446</t>
  </si>
  <si>
    <t>08057</t>
  </si>
  <si>
    <t xml:space="preserve">WALDEN, CO8756 </t>
  </si>
  <si>
    <t>6/14 to  8/29</t>
  </si>
  <si>
    <t>CHEESMAN, CO1528</t>
  </si>
  <si>
    <t xml:space="preserve">08059 </t>
  </si>
  <si>
    <t>5/24 to  9/21</t>
  </si>
  <si>
    <t>COAL CREEK CANYON, CO1681</t>
  </si>
  <si>
    <t>08059</t>
  </si>
  <si>
    <t xml:space="preserve">EVERGREEN, CO2790 </t>
  </si>
  <si>
    <t xml:space="preserve">5/16 to  9/23 </t>
  </si>
  <si>
    <t xml:space="preserve">GOLDEN 3SW, CO3387 </t>
  </si>
  <si>
    <t>INTER CANYON, CO4293</t>
  </si>
  <si>
    <t>KASSLER, CO4452</t>
  </si>
  <si>
    <t>4/26 to 10/11</t>
  </si>
  <si>
    <t>LAKEWOOD, CO4762</t>
  </si>
  <si>
    <t>4/28 to 10/ 9</t>
  </si>
  <si>
    <t>RALSTON RSVR, CO6816</t>
  </si>
  <si>
    <t>WHEAT RIDGE 2, CO8995</t>
  </si>
  <si>
    <t xml:space="preserve">EADS 16 ENE, CO078 </t>
  </si>
  <si>
    <t>08061</t>
  </si>
  <si>
    <t xml:space="preserve">EADS, CO2446 </t>
  </si>
  <si>
    <t xml:space="preserve">HASWELL, CO3828 </t>
  </si>
  <si>
    <t>SHERIDAN LAKE, CO7582</t>
  </si>
  <si>
    <t xml:space="preserve">SHERIDAN LAKE 4E, CO7586 </t>
  </si>
  <si>
    <t xml:space="preserve">BURLINGTON CARSON AP, CO026 </t>
  </si>
  <si>
    <t>08063</t>
  </si>
  <si>
    <t>STRATTON, CO053</t>
  </si>
  <si>
    <t>BURLINGTON, CO1121</t>
  </si>
  <si>
    <t>FLAGLER 1S, CO2932</t>
  </si>
  <si>
    <t>FLAGLER 16NNW, CO2933</t>
  </si>
  <si>
    <t>STRATTON, CO5801</t>
  </si>
  <si>
    <t>SEIBERT, CO7519</t>
  </si>
  <si>
    <t>LEADVILLE LAKE CO AP, CO009</t>
  </si>
  <si>
    <t>08065</t>
  </si>
  <si>
    <t>CLIMAX, CO1660</t>
  </si>
  <si>
    <t xml:space="preserve">08065 </t>
  </si>
  <si>
    <t>SUGARLOAF RSVR, CO8064</t>
  </si>
  <si>
    <t>TWIN LAKES RSVR, CO8501</t>
  </si>
  <si>
    <t>6/ 4 to  9/14</t>
  </si>
  <si>
    <t>DURANGO LA PLATA CO AP, CO005</t>
  </si>
  <si>
    <t>08067</t>
  </si>
  <si>
    <t>VALLECITO DAM, CO008</t>
  </si>
  <si>
    <t xml:space="preserve">08067 </t>
  </si>
  <si>
    <t xml:space="preserve">5/26 to  9/25 </t>
  </si>
  <si>
    <t xml:space="preserve">DURANGO, CO2441  </t>
  </si>
  <si>
    <t xml:space="preserve">FT LEWIS, CO3016 </t>
  </si>
  <si>
    <t>5/30 to  9/27</t>
  </si>
  <si>
    <t>IGNACIO 8E, CO4254</t>
  </si>
  <si>
    <t xml:space="preserve">LEMON DAM, CO4934 </t>
  </si>
  <si>
    <t>VALLECITO RESERVOIR, CO8590</t>
  </si>
  <si>
    <t xml:space="preserve">08067  </t>
  </si>
  <si>
    <t>FT COLLINS LOVELAND AP, CO035</t>
  </si>
  <si>
    <t xml:space="preserve">08069 </t>
  </si>
  <si>
    <t>FT COLLINS, CO047</t>
  </si>
  <si>
    <t>08069</t>
  </si>
  <si>
    <t xml:space="preserve">BUCKHORN MTN 1 E, CO1060 </t>
  </si>
  <si>
    <t xml:space="preserve">DRAKE, CO2354 </t>
  </si>
  <si>
    <t xml:space="preserve">ESTES PARK 1 SSE, CO2761 </t>
  </si>
  <si>
    <t>FLATIRON RESERVOIR, CO2934</t>
  </si>
  <si>
    <t>FT COLLINS 4 E, CO3006</t>
  </si>
  <si>
    <t>FT COLLINS 9 NW, CO3007</t>
  </si>
  <si>
    <t>HOHNHOLZ RCH, CO4054</t>
  </si>
  <si>
    <t>HOURGLASS RSVR, CO4135</t>
  </si>
  <si>
    <t xml:space="preserve">LOVELAND 2 N, CO5236 </t>
  </si>
  <si>
    <t>RUSTIC 9 WSW, CO7296</t>
  </si>
  <si>
    <t>VIRGINIA DALE 7 ENE, CO8690</t>
  </si>
  <si>
    <t>WATERDALE, CO8839</t>
  </si>
  <si>
    <t xml:space="preserve">TRINIDAD PERRY STOKES AP, CO070 </t>
  </si>
  <si>
    <t>08071</t>
  </si>
  <si>
    <t>4/22 to 10/15</t>
  </si>
  <si>
    <t xml:space="preserve">KIM 9 WSW, CO091 </t>
  </si>
  <si>
    <t xml:space="preserve">08071 </t>
  </si>
  <si>
    <t xml:space="preserve">AGUILAR 18 WSW, CO0105 </t>
  </si>
  <si>
    <t xml:space="preserve">KIM 15 NNE, CO4538 </t>
  </si>
  <si>
    <t xml:space="preserve">KIM 10SSE, CO4546  </t>
  </si>
  <si>
    <t xml:space="preserve">TRINIDAD, CO8429  </t>
  </si>
  <si>
    <t xml:space="preserve"> 4/26 to 10/13</t>
  </si>
  <si>
    <t xml:space="preserve">TRINIDAD LAKE, CO8436 </t>
  </si>
  <si>
    <t xml:space="preserve">LIMON WSMO, CO010  </t>
  </si>
  <si>
    <t xml:space="preserve">08073 </t>
  </si>
  <si>
    <t>GENOA, CO3258</t>
  </si>
  <si>
    <t>HUGO 1 NW, CO4172</t>
  </si>
  <si>
    <t xml:space="preserve">KARVAL, CO4444 </t>
  </si>
  <si>
    <t xml:space="preserve">08073  </t>
  </si>
  <si>
    <t>ORDWAY 21 N, CO6136</t>
  </si>
  <si>
    <t>08073</t>
  </si>
  <si>
    <t xml:space="preserve">CROOK, CO1996  </t>
  </si>
  <si>
    <t xml:space="preserve">08075  </t>
  </si>
  <si>
    <t xml:space="preserve">FLEMING 3 SW, CO2947 </t>
  </si>
  <si>
    <t xml:space="preserve">08075 </t>
  </si>
  <si>
    <t>LEROY 9 WSW, CO4945</t>
  </si>
  <si>
    <t>08075</t>
  </si>
  <si>
    <t xml:space="preserve">STERLING, CO7950 </t>
  </si>
  <si>
    <t xml:space="preserve">GRAND JUNCTION WALKER FLD, CO066 </t>
  </si>
  <si>
    <t>08077</t>
  </si>
  <si>
    <t xml:space="preserve"> 4/10 to 10/31</t>
  </si>
  <si>
    <t>GRAND JUNCTION 9 W, CO076</t>
  </si>
  <si>
    <t xml:space="preserve">08077 </t>
  </si>
  <si>
    <t xml:space="preserve">BONHAM RSVR, CO0825  </t>
  </si>
  <si>
    <t>COLLBRAN 2 SW, CO1743</t>
  </si>
  <si>
    <t>COLORADO NM, CO1772</t>
  </si>
  <si>
    <t>4/19 to 10/26</t>
  </si>
  <si>
    <t xml:space="preserve">FRUITA, CO3146  </t>
  </si>
  <si>
    <t xml:space="preserve">08077   </t>
  </si>
  <si>
    <t xml:space="preserve">4/28 to 10/11 </t>
  </si>
  <si>
    <t xml:space="preserve">GATEWAY, CO3246 </t>
  </si>
  <si>
    <t>GLADE PARK 17 W, CO3307</t>
  </si>
  <si>
    <t>GRAND JUNCTION WFO, CO3486</t>
  </si>
  <si>
    <t>GRAND JUNCTION 6 ESE, CO3489</t>
  </si>
  <si>
    <t>4/ 7 to 10/24</t>
  </si>
  <si>
    <t>PALISADE, CO6266</t>
  </si>
  <si>
    <t>CREEDE WTP, CO1948</t>
  </si>
  <si>
    <t xml:space="preserve">08079 </t>
  </si>
  <si>
    <t>HERMIT 7 ESE, CO3951</t>
  </si>
  <si>
    <t>6/29 to  8/30</t>
  </si>
  <si>
    <t>08079</t>
  </si>
  <si>
    <t>SANTA MARIA RSVR, CO7450</t>
  </si>
  <si>
    <t>CRAIG MOFFAT COUNTY AP, CO046</t>
  </si>
  <si>
    <t>08081</t>
  </si>
  <si>
    <t>DINOSAUR 2 E, CO082</t>
  </si>
  <si>
    <t xml:space="preserve">08081 </t>
  </si>
  <si>
    <t>CRAIG 30 N, CO099</t>
  </si>
  <si>
    <t>BROWNS PARK STORE, CO1018</t>
  </si>
  <si>
    <t>CRAIG 4 SW, CO1932</t>
  </si>
  <si>
    <t>DINOSAUR NM, CO2286</t>
  </si>
  <si>
    <t>HAMILTON, CO3738</t>
  </si>
  <si>
    <t>HAMILTON 1SSE, CO3742</t>
  </si>
  <si>
    <t>MASSADONA, CO5420</t>
  </si>
  <si>
    <t xml:space="preserve">MASSADONA 3 E, CO5422 </t>
  </si>
  <si>
    <t>MAYBELL, CO5446</t>
  </si>
  <si>
    <t xml:space="preserve">CORTEZ 8 SE, CO061 </t>
  </si>
  <si>
    <t>08083</t>
  </si>
  <si>
    <t>CORTEZ MONTEZUMA COUNTY AP, CO069</t>
  </si>
  <si>
    <t xml:space="preserve">MANCOS, CO5327 </t>
  </si>
  <si>
    <t>MESA VERDE NP, CO5531</t>
  </si>
  <si>
    <t>5/ 5 to 10/18</t>
  </si>
  <si>
    <t xml:space="preserve">YELLOW JACKET 4 NE, CO9278 </t>
  </si>
  <si>
    <t xml:space="preserve">MONTROSE REGIONAL AP, CO013 </t>
  </si>
  <si>
    <t>08085</t>
  </si>
  <si>
    <t xml:space="preserve">MONTROSE 11 ENE, CO060 </t>
  </si>
  <si>
    <t>BLACK CANYON GUNNISON, CO0754</t>
  </si>
  <si>
    <t xml:space="preserve">CIMARRON, CO1609 </t>
  </si>
  <si>
    <t>6/ 1 to  9/17</t>
  </si>
  <si>
    <t xml:space="preserve">MONTROSE #2, CO5722 </t>
  </si>
  <si>
    <t>4/23 to 10/18</t>
  </si>
  <si>
    <t>FT MORGAN, CO3038</t>
  </si>
  <si>
    <t>08087</t>
  </si>
  <si>
    <t>4/16 to 10/13</t>
  </si>
  <si>
    <t>WOODROW 6 NNE, CO9213</t>
  </si>
  <si>
    <t>LA JUNTA 17 WSW, CO063</t>
  </si>
  <si>
    <t>08089</t>
  </si>
  <si>
    <t>LA JUNTA MUNI AP, CO067</t>
  </si>
  <si>
    <t>4/11 to 10/22</t>
  </si>
  <si>
    <t>ROCKY FORD 1 ESE, CO089</t>
  </si>
  <si>
    <t>CHERAW 1 N, CO1539</t>
  </si>
  <si>
    <t>CORTEZ, CO1886</t>
  </si>
  <si>
    <t>5/ 8 to 10/11</t>
  </si>
  <si>
    <t xml:space="preserve">FOWLER 1 SE, CO3079 </t>
  </si>
  <si>
    <t xml:space="preserve">08089 </t>
  </si>
  <si>
    <t>LA JUNTA, CO4724</t>
  </si>
  <si>
    <t xml:space="preserve">08089  </t>
  </si>
  <si>
    <t>LA JUNTA 20 S, CO4726</t>
  </si>
  <si>
    <t>ROCKY FORD 2 SE, CO7167</t>
  </si>
  <si>
    <t>4/19 to 10/10</t>
  </si>
  <si>
    <t>OURAY #2, CO6205</t>
  </si>
  <si>
    <t>RIDGWAY, CO7020</t>
  </si>
  <si>
    <t>08091</t>
  </si>
  <si>
    <t>ANTERO RSVR, CO0263</t>
  </si>
  <si>
    <t>08093</t>
  </si>
  <si>
    <t>BAILEY, CO0454</t>
  </si>
  <si>
    <t xml:space="preserve">08093 </t>
  </si>
  <si>
    <t>5/30 to  9/13</t>
  </si>
  <si>
    <t>FAIRPLAY S PARK RD, CO2816</t>
  </si>
  <si>
    <t xml:space="preserve">08093  </t>
  </si>
  <si>
    <t>GRANT, CO3530</t>
  </si>
  <si>
    <t xml:space="preserve">5/31 to  9/16 </t>
  </si>
  <si>
    <t>LAKE GEORGE 8 SW, CO4742</t>
  </si>
  <si>
    <t>5/25 to  9/24</t>
  </si>
  <si>
    <t xml:space="preserve">HOLYOKE, CO4082 </t>
  </si>
  <si>
    <t>08095</t>
  </si>
  <si>
    <t>4/24 to 10/11</t>
  </si>
  <si>
    <t xml:space="preserve">ASPEN PITKIN CO AP, CO073 </t>
  </si>
  <si>
    <t>08097</t>
  </si>
  <si>
    <t>ASPEN 1 SW, CO0372</t>
  </si>
  <si>
    <t xml:space="preserve">08097 </t>
  </si>
  <si>
    <t xml:space="preserve">MEREDITH, CO5507 </t>
  </si>
  <si>
    <t xml:space="preserve">LAMAR MUNI AP, CO013 </t>
  </si>
  <si>
    <t xml:space="preserve">08099 </t>
  </si>
  <si>
    <t>HOLLY, CO4076</t>
  </si>
  <si>
    <t>08099</t>
  </si>
  <si>
    <t>HOLLY 1NW, CO4078</t>
  </si>
  <si>
    <t xml:space="preserve">LAMAR, CO4770  </t>
  </si>
  <si>
    <t xml:space="preserve">4/13 to 10/16 </t>
  </si>
  <si>
    <t>PUEBLO MEM AP, CO058</t>
  </si>
  <si>
    <t xml:space="preserve">08101 </t>
  </si>
  <si>
    <t>4/19 to 10/12</t>
  </si>
  <si>
    <t>BOONE 6 SSW, CO0837</t>
  </si>
  <si>
    <t>08101</t>
  </si>
  <si>
    <t>BOONE 9NNW, CO0839</t>
  </si>
  <si>
    <t>MOUNTAIN PK ENVIRONMENTAL CTR, CO5795</t>
  </si>
  <si>
    <t>PUEBLO RSVR, CO6765</t>
  </si>
  <si>
    <t>4/17 to 10/12</t>
  </si>
  <si>
    <t xml:space="preserve">RYE 1 SW, CO7317  </t>
  </si>
  <si>
    <t xml:space="preserve">TACONY 13 SE, CO8157 </t>
  </si>
  <si>
    <t>4/22 to 10/11</t>
  </si>
  <si>
    <t>MEEKER AIRPORT, CO050</t>
  </si>
  <si>
    <t>08103</t>
  </si>
  <si>
    <t xml:space="preserve">MEEKER 15 W, CO094  </t>
  </si>
  <si>
    <t xml:space="preserve">08103 </t>
  </si>
  <si>
    <t xml:space="preserve">RIFLE 23 NW, CO096 </t>
  </si>
  <si>
    <t xml:space="preserve">MEEKER, CO5484  </t>
  </si>
  <si>
    <t xml:space="preserve">RANGELY 1 E, CO6832  </t>
  </si>
  <si>
    <t>CENTER A 4 SSW, CO084</t>
  </si>
  <si>
    <t>08105</t>
  </si>
  <si>
    <t>CENTER 4 SSW, CO1458</t>
  </si>
  <si>
    <t>5/20 to  9/23</t>
  </si>
  <si>
    <t>DEL NORTE 2E, CO2184</t>
  </si>
  <si>
    <t>DEL NORTE 6 W, CO2186</t>
  </si>
  <si>
    <t>MONTE VISTA 2W, CO5706</t>
  </si>
  <si>
    <t xml:space="preserve">08105 </t>
  </si>
  <si>
    <t>HAYDEN, CO3867</t>
  </si>
  <si>
    <t>08107</t>
  </si>
  <si>
    <t>5/16 to  9/23</t>
  </si>
  <si>
    <t xml:space="preserve">OAK CREEK 7WSW, CO6040  </t>
  </si>
  <si>
    <t>STEAMBOAT SPRINGS, CO7936</t>
  </si>
  <si>
    <t>6/ 3 to  9/11</t>
  </si>
  <si>
    <t>YAMPA, CO9265</t>
  </si>
  <si>
    <t>6/ 4 to  9/16</t>
  </si>
  <si>
    <t>SAGUACHE 2 WNW, CO079</t>
  </si>
  <si>
    <t xml:space="preserve">08109 </t>
  </si>
  <si>
    <t xml:space="preserve">SILVERTON, CO7656 </t>
  </si>
  <si>
    <t>08111</t>
  </si>
  <si>
    <t xml:space="preserve">6/25 to  8/30 </t>
  </si>
  <si>
    <t>NORWOOD, CO6012</t>
  </si>
  <si>
    <t xml:space="preserve">08113 </t>
  </si>
  <si>
    <t>5/21 to  9/30</t>
  </si>
  <si>
    <t xml:space="preserve">NORWOOD NO 2, CO6013 </t>
  </si>
  <si>
    <t>08113</t>
  </si>
  <si>
    <t>PLACERVILLE, CO6520</t>
  </si>
  <si>
    <t>PLACERVILLE, CO6524</t>
  </si>
  <si>
    <t xml:space="preserve">TELLURIDE 4 WNW, CO8204 </t>
  </si>
  <si>
    <t xml:space="preserve">6/11 to  9/15 </t>
  </si>
  <si>
    <t>JULESBURG, CO4413</t>
  </si>
  <si>
    <t>08115</t>
  </si>
  <si>
    <t>SEDGWICK 5 S, CO7515</t>
  </si>
  <si>
    <t>DILLON 1 E, CO005</t>
  </si>
  <si>
    <t>08117</t>
  </si>
  <si>
    <t xml:space="preserve">BRECKENRIDGE, CO0909 </t>
  </si>
  <si>
    <t xml:space="preserve">08117 </t>
  </si>
  <si>
    <t>GREEN MT DAM, CO3592</t>
  </si>
  <si>
    <t>5/22 to  9/13</t>
  </si>
  <si>
    <t>COLORADO SPRINGS 23 NW, CO007</t>
  </si>
  <si>
    <t>08119</t>
  </si>
  <si>
    <t>WOODLAND PARK 14 WSW, CO088</t>
  </si>
  <si>
    <t>CRIPPLE CREEK 3NNW, CO1977</t>
  </si>
  <si>
    <t>FLORISSANT FOSSL BED, CO1978</t>
  </si>
  <si>
    <t>DIVIDE 4 NW, CO2294</t>
  </si>
  <si>
    <t>AKRON WASHINGTON CO AP, CO015</t>
  </si>
  <si>
    <t xml:space="preserve">08121 </t>
  </si>
  <si>
    <t xml:space="preserve"> 4/24 to 10/11</t>
  </si>
  <si>
    <t xml:space="preserve">AKRON A 4 E, CO092 </t>
  </si>
  <si>
    <t>08121</t>
  </si>
  <si>
    <t xml:space="preserve">GENOA 35 N, CO093 </t>
  </si>
  <si>
    <t xml:space="preserve">AKRON 4 E, CO0109 </t>
  </si>
  <si>
    <t>LINDON 5 WNW, CO5025</t>
  </si>
  <si>
    <t>SHAW 4 ENE, CO7560</t>
  </si>
  <si>
    <t>YUMA 10 NW, CO9297</t>
  </si>
  <si>
    <t>GREELEY WELD CO AP, CO051</t>
  </si>
  <si>
    <t>08123</t>
  </si>
  <si>
    <t xml:space="preserve">NUNN 7 NNE, CO074 </t>
  </si>
  <si>
    <t xml:space="preserve">08123 </t>
  </si>
  <si>
    <t xml:space="preserve">BRIGGSDALE, CO0945 </t>
  </si>
  <si>
    <t xml:space="preserve">GREELEY UNC, CO3553 </t>
  </si>
  <si>
    <t xml:space="preserve">4/17 to 10/10 </t>
  </si>
  <si>
    <t>NEW RAYMER 21 N, CO5934</t>
  </si>
  <si>
    <t>STRATTON 24 N, CO083</t>
  </si>
  <si>
    <t>08125</t>
  </si>
  <si>
    <t xml:space="preserve">BONNY DAM 2NE, CO0834 </t>
  </si>
  <si>
    <t>4/23 to 10/12</t>
  </si>
  <si>
    <t>CLARKVILLE 1N, CO1620</t>
  </si>
  <si>
    <t>IDALIA, CO4242</t>
  </si>
  <si>
    <t xml:space="preserve">08125 </t>
  </si>
  <si>
    <t>JOES, CO4380</t>
  </si>
  <si>
    <t>VERNON 4E, CO8613</t>
  </si>
  <si>
    <t>WRAY, CO9243</t>
  </si>
  <si>
    <t>WRAY 19N, CO9246</t>
  </si>
  <si>
    <t>YUMA, CO9295</t>
  </si>
  <si>
    <t>Source</t>
  </si>
  <si>
    <t>http://agacis.rcc-acis.org/</t>
  </si>
  <si>
    <t>4/24 to 10/7</t>
  </si>
  <si>
    <t>5/ 1 to 10/2</t>
  </si>
  <si>
    <t>5/14 to 10/3</t>
  </si>
  <si>
    <t xml:space="preserve">5/ 4 to 10/3 </t>
  </si>
  <si>
    <t xml:space="preserve">4/20 to 10/9 </t>
  </si>
  <si>
    <t xml:space="preserve"> 5/ 6 to 10/1</t>
  </si>
  <si>
    <t xml:space="preserve">6/21 to  9/1 </t>
  </si>
  <si>
    <t>6/15 to  9/9</t>
  </si>
  <si>
    <t xml:space="preserve"> 4/26 to 10/9 </t>
  </si>
  <si>
    <t xml:space="preserve"> 5/ 3 to 10/4</t>
  </si>
  <si>
    <t>6/25 to  9/5</t>
  </si>
  <si>
    <t>6/22 to  9/4</t>
  </si>
  <si>
    <t>6/14 to  9/6</t>
  </si>
  <si>
    <t>4/17 to 10/8</t>
  </si>
  <si>
    <t>4/30 to 10/7</t>
  </si>
  <si>
    <t xml:space="preserve"> 5/ 4 to 10/5 </t>
  </si>
  <si>
    <t>4/29 to 10/8</t>
  </si>
  <si>
    <t xml:space="preserve"> 4/22 to 10/9</t>
  </si>
  <si>
    <t>4/ 4 to 11/4</t>
  </si>
  <si>
    <t>5/ 5 to 10/6</t>
  </si>
  <si>
    <t>6/15 to  9/7</t>
  </si>
  <si>
    <t>6/17 to  9/1</t>
  </si>
  <si>
    <t>5/15 to 10/2</t>
  </si>
  <si>
    <t>4/24 to 10/9</t>
  </si>
  <si>
    <t>6/21 to  9/5</t>
  </si>
  <si>
    <t>5/ 1 to 10/6</t>
  </si>
  <si>
    <t>5/ 2 to 10/3</t>
  </si>
  <si>
    <t>Feb</t>
  </si>
  <si>
    <t>Mar</t>
  </si>
  <si>
    <t>Apr</t>
  </si>
  <si>
    <t>Jun</t>
  </si>
  <si>
    <t>Jul</t>
  </si>
  <si>
    <t>Aug</t>
  </si>
  <si>
    <t>Sep</t>
  </si>
  <si>
    <t>Oct</t>
  </si>
  <si>
    <t>Nov</t>
  </si>
  <si>
    <t>Dec</t>
  </si>
  <si>
    <t>Note</t>
  </si>
  <si>
    <t>Growing season is defined as  the 50 chance probability for temperatures greater 28 degree F.</t>
  </si>
  <si>
    <r>
      <t>Grow_Seas</t>
    </r>
    <r>
      <rPr>
        <sz val="7"/>
        <color theme="1"/>
        <rFont val="Calibri"/>
        <family val="2"/>
        <scheme val="minor"/>
      </rPr>
      <t/>
    </r>
  </si>
  <si>
    <t>Elev_ft</t>
  </si>
  <si>
    <t>Long</t>
  </si>
  <si>
    <t>Lat</t>
  </si>
  <si>
    <t>WETS_Station</t>
  </si>
  <si>
    <t>Lat/Long:</t>
  </si>
  <si>
    <t>Selected Precipitation Data Source:</t>
  </si>
  <si>
    <t>Data Source:</t>
  </si>
  <si>
    <t>Station Name:</t>
  </si>
  <si>
    <t>WRCC_Weather_Station</t>
  </si>
  <si>
    <t>Source:</t>
  </si>
  <si>
    <t>auto</t>
  </si>
  <si>
    <t>manual</t>
  </si>
  <si>
    <r>
      <rPr>
        <b/>
        <sz val="10"/>
        <color theme="1"/>
        <rFont val="Calibri"/>
        <family val="2"/>
        <scheme val="minor"/>
      </rPr>
      <t>Wetness Signature</t>
    </r>
    <r>
      <rPr>
        <vertAlign val="superscript"/>
        <sz val="8"/>
        <color theme="1"/>
        <rFont val="Calibri"/>
        <family val="2"/>
        <scheme val="minor"/>
      </rPr>
      <t>4]</t>
    </r>
  </si>
  <si>
    <r>
      <rPr>
        <b/>
        <sz val="10"/>
        <color theme="1"/>
        <rFont val="Calibri"/>
        <family val="2"/>
        <scheme val="minor"/>
      </rPr>
      <t>Image Date</t>
    </r>
    <r>
      <rPr>
        <vertAlign val="superscript"/>
        <sz val="8"/>
        <color theme="1"/>
        <rFont val="Calibri"/>
        <family val="2"/>
        <scheme val="minor"/>
      </rPr>
      <t>2]</t>
    </r>
  </si>
  <si>
    <r>
      <rPr>
        <b/>
        <sz val="10"/>
        <color theme="1"/>
        <rFont val="Calibri"/>
        <family val="2"/>
        <scheme val="minor"/>
      </rPr>
      <t>Image Source</t>
    </r>
    <r>
      <rPr>
        <vertAlign val="superscript"/>
        <sz val="8"/>
        <color theme="1"/>
        <rFont val="Calibri"/>
        <family val="2"/>
        <scheme val="minor"/>
      </rPr>
      <t>1]</t>
    </r>
  </si>
  <si>
    <t xml:space="preserve">          Remotely Sensed Wetland Hydrology</t>
  </si>
  <si>
    <t xml:space="preserve"> </t>
  </si>
  <si>
    <t>Documentation Record</t>
  </si>
  <si>
    <t>Form CO-CPA-32, Appendix B</t>
  </si>
  <si>
    <t>II. Historical NAIP Aerial Photography (GIS Server: 2005, 2009, 2011 and 2013)</t>
  </si>
  <si>
    <t>This is a time slide image, where multiple years can be viewed if the ArcMap time slide feature is used.  Otherwise, the 2nd oldest imagery will be displayed.</t>
  </si>
  <si>
    <t>Locate where the local Farm Service Agency (FSA) maintains the historic crop compliance imagery; usually in FSA’s or NRCS’s storage area in a box or slide binders. These are the 35mm slides, not the large imagery in the map bins.  Find the appropriate 35mm slides, digitize them, and then geo-reference them for use.</t>
  </si>
  <si>
    <r>
      <t xml:space="preserve">Step 2. On the base imagery, find static reference points (i.e. intersection of a fence line/road, stock tank or a building) that will correspond to points on the new image. At least three points will be needed.  Place a </t>
    </r>
    <r>
      <rPr>
        <sz val="11"/>
        <color theme="3"/>
        <rFont val="Calibri"/>
        <family val="2"/>
        <scheme val="minor"/>
      </rPr>
      <t>Marker</t>
    </r>
    <r>
      <rPr>
        <sz val="11"/>
        <rFont val="Calibri"/>
        <family val="2"/>
        <scheme val="minor"/>
      </rPr>
      <t xml:space="preserve"> at these points (markers are found on the drawing toolbar).</t>
    </r>
  </si>
  <si>
    <r>
      <t xml:space="preserve">Step 3. In the georeferencing toolbar, make sure Layer is set to the new image. Use the dropdown box to change the image if needed.  Select </t>
    </r>
    <r>
      <rPr>
        <sz val="11"/>
        <color theme="3"/>
        <rFont val="Calibri"/>
        <family val="2"/>
        <scheme val="minor"/>
      </rPr>
      <t>Georeferencing</t>
    </r>
    <r>
      <rPr>
        <sz val="11"/>
        <rFont val="Calibri"/>
        <family val="2"/>
        <scheme val="minor"/>
      </rPr>
      <t xml:space="preserve">, </t>
    </r>
    <r>
      <rPr>
        <sz val="11"/>
        <color theme="3"/>
        <rFont val="Calibri"/>
        <family val="2"/>
        <scheme val="minor"/>
      </rPr>
      <t>Fit to Display</t>
    </r>
    <r>
      <rPr>
        <sz val="11"/>
        <rFont val="Calibri"/>
        <family val="2"/>
        <scheme val="minor"/>
      </rPr>
      <t xml:space="preserve">. </t>
    </r>
  </si>
  <si>
    <r>
      <t xml:space="preserve">Step 5. Once satisfied, select </t>
    </r>
    <r>
      <rPr>
        <sz val="11"/>
        <color theme="3"/>
        <rFont val="Calibri"/>
        <family val="2"/>
        <scheme val="minor"/>
      </rPr>
      <t>Georeferencing</t>
    </r>
    <r>
      <rPr>
        <sz val="11"/>
        <rFont val="Calibri"/>
        <family val="2"/>
        <scheme val="minor"/>
      </rPr>
      <t xml:space="preserve">, </t>
    </r>
    <r>
      <rPr>
        <sz val="11"/>
        <color theme="3"/>
        <rFont val="Calibri"/>
        <family val="2"/>
        <scheme val="minor"/>
      </rPr>
      <t>Update Georeferencing</t>
    </r>
    <r>
      <rPr>
        <sz val="11"/>
        <rFont val="Calibri"/>
        <family val="2"/>
        <scheme val="minor"/>
      </rPr>
      <t>. Delete the markers.</t>
    </r>
  </si>
  <si>
    <t xml:space="preserve">The National Aerial Photography Program (NAPP) is high-elevation photography.  </t>
  </si>
  <si>
    <t>Table 1. NAIP Imagery Available by County</t>
  </si>
  <si>
    <t>ADAMS</t>
  </si>
  <si>
    <t>X</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</si>
  <si>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</si>
  <si>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</si>
  <si>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</si>
  <si>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</si>
  <si>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</si>
  <si>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</si>
  <si>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</si>
  <si>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</si>
  <si>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</si>
  <si>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</si>
  <si>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</si>
  <si>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</si>
  <si>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</si>
  <si>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</si>
  <si>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</si>
  <si>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</si>
  <si>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</si>
  <si>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</si>
  <si>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</si>
  <si>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</si>
  <si>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</si>
  <si>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</si>
  <si>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</si>
  <si>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</si>
  <si>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</si>
  <si>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</si>
  <si>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</si>
  <si>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</si>
  <si>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</si>
  <si>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</si>
  <si>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</si>
  <si>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</si>
  <si>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</si>
  <si>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</si>
  <si>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</si>
  <si>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</si>
  <si>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</si>
  <si>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</si>
  <si>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</si>
  <si>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</si>
  <si>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</si>
  <si>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</si>
  <si>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</si>
  <si>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</si>
  <si>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</si>
  <si>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</si>
  <si>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</si>
  <si>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</si>
  <si>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</si>
  <si>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</si>
  <si>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</si>
  <si>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</si>
  <si>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</si>
  <si>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</si>
  <si>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</si>
  <si>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</si>
  <si>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</si>
  <si>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</si>
  <si>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</si>
  <si>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</si>
  <si>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</si>
  <si>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</si>
  <si>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r>
      <t>Wetland Hydrology Indicator B7 (Met/Not Met)</t>
    </r>
    <r>
      <rPr>
        <vertAlign val="superscript"/>
        <sz val="8"/>
        <color theme="1"/>
        <rFont val="Calibri"/>
        <family val="2"/>
        <scheme val="minor"/>
      </rPr>
      <t>6]</t>
    </r>
    <r>
      <rPr>
        <b/>
        <sz val="10"/>
        <color theme="1"/>
        <rFont val="Calibri"/>
        <family val="2"/>
        <scheme val="minor"/>
      </rPr>
      <t>:</t>
    </r>
  </si>
  <si>
    <r>
      <t>Wetland Hydrology Indicator C9 (Met/Not Met)</t>
    </r>
    <r>
      <rPr>
        <vertAlign val="superscript"/>
        <sz val="8"/>
        <color theme="1"/>
        <rFont val="Calibri"/>
        <family val="2"/>
        <scheme val="minor"/>
      </rPr>
      <t>6]</t>
    </r>
    <r>
      <rPr>
        <b/>
        <sz val="10"/>
        <color theme="1"/>
        <rFont val="Calibri"/>
        <family val="2"/>
        <scheme val="minor"/>
      </rPr>
      <t>:</t>
    </r>
  </si>
  <si>
    <t>Precipitation Data from the Western Regional Climate Center</t>
  </si>
  <si>
    <t>WETS not avail</t>
  </si>
  <si>
    <t>NRCS Guidance: Obtaining Historical Aerial Imagery</t>
  </si>
  <si>
    <r>
      <rPr>
        <sz val="11"/>
        <rFont val="Calibri"/>
        <family val="2"/>
        <scheme val="minor"/>
      </rPr>
      <t>To use the Time Slide Feature.  In the</t>
    </r>
    <r>
      <rPr>
        <sz val="11"/>
        <color theme="3"/>
        <rFont val="Calibri"/>
        <family val="2"/>
        <scheme val="minor"/>
      </rPr>
      <t xml:space="preserve"> Layer’s Properties</t>
    </r>
    <r>
      <rPr>
        <sz val="11"/>
        <rFont val="Calibri"/>
        <family val="2"/>
        <scheme val="minor"/>
      </rPr>
      <t xml:space="preserve">, go to the </t>
    </r>
    <r>
      <rPr>
        <sz val="11"/>
        <color theme="3"/>
        <rFont val="Calibri"/>
        <family val="2"/>
        <scheme val="minor"/>
      </rPr>
      <t>Time tab</t>
    </r>
    <r>
      <rPr>
        <sz val="11"/>
        <rFont val="Calibri"/>
        <family val="2"/>
        <scheme val="minor"/>
      </rPr>
      <t>.  Click the radio button to “Enable time on this layer”, and set the Time Field to Year_ts.  Then click the button to “Calculate”.  This may take some time, be patient.  When done, click “OK”.</t>
    </r>
  </si>
  <si>
    <t xml:space="preserve">a. Find the Appropriate 35mm Slides. The Wetland Legacy Tools (found on NFSAM Agency Experts SharePoint) will help specify the location in each office, in most cases.  This can be a time-consuming venture, but is essential because this is often the only imagery available for determining the 1985 baseline.  The imagery from 1985-2002 is also critical for determining wetland signatures. </t>
  </si>
  <si>
    <t xml:space="preserve">c. Geo-reference Scanned Images.  In order for the imagery to be useful, the imagery will need to be geo-reference so that it can be used in ArcMap (similar to how NAIP imagery is geo-referenced). </t>
  </si>
  <si>
    <t>Large printed maps. Generally found in either FSA or NRCS service center in the map drawers. The Wetland Legacy Tools (found on NFSAM Agency Experts SharePoint) will help specify the location in each office, in most cases.  Scan the image on the copier to a .pdf format and then covert the .pdf to a .jpeg.  Follow the geo-referencing steps in Section IV (c).</t>
  </si>
  <si>
    <t xml:space="preserve">County </t>
  </si>
  <si>
    <r>
      <t xml:space="preserve">Step 4. Select </t>
    </r>
    <r>
      <rPr>
        <sz val="11"/>
        <color theme="3"/>
        <rFont val="Calibri"/>
        <family val="2"/>
        <scheme val="minor"/>
      </rPr>
      <t>Add Control Points</t>
    </r>
    <r>
      <rPr>
        <sz val="11"/>
        <rFont val="Calibri"/>
        <family val="2"/>
        <scheme val="minor"/>
      </rPr>
      <t xml:space="preserve"> from the georeferencing toolbar. Click first on the new image’s reference point, then on the corresponding marker. The image will shift. Repeat this with all the points until the image fits perfectly.  If you need to start over, select </t>
    </r>
    <r>
      <rPr>
        <sz val="11"/>
        <color theme="3"/>
        <rFont val="Calibri"/>
        <family val="2"/>
        <scheme val="minor"/>
      </rPr>
      <t>Georeferencing</t>
    </r>
    <r>
      <rPr>
        <sz val="11"/>
        <rFont val="Calibri"/>
        <family val="2"/>
        <scheme val="minor"/>
      </rPr>
      <t xml:space="preserve">, </t>
    </r>
    <r>
      <rPr>
        <sz val="11"/>
        <color theme="3"/>
        <rFont val="Calibri"/>
        <family val="2"/>
        <scheme val="minor"/>
      </rPr>
      <t>Delete Control Points</t>
    </r>
    <r>
      <rPr>
        <sz val="11"/>
        <rFont val="Calibri"/>
        <family val="2"/>
        <scheme val="minor"/>
      </rPr>
      <t>.</t>
    </r>
  </si>
  <si>
    <t>Step 1. In ArcMap, add the file as a layer.  Use Add Data (do not use Insert-Picture).  A message box will display saying “this raster data source does not have pyramids”, click “Yes”.</t>
  </si>
  <si>
    <r>
      <t>Monthly Rainfall</t>
    </r>
    <r>
      <rPr>
        <vertAlign val="superscript"/>
        <sz val="8"/>
        <color theme="1"/>
        <rFont val="Calibri"/>
        <family val="2"/>
        <scheme val="minor"/>
      </rPr>
      <t xml:space="preserve">2] </t>
    </r>
  </si>
  <si>
    <t>Elev. (ft.):</t>
  </si>
  <si>
    <t xml:space="preserve">This imagery provides the highest resolution.  Other formats of the same imagery, such as ArcMap’s basemaps, have been condensed with quality of resolution lost.  Use the baseman only if GIS Services is not available. </t>
  </si>
  <si>
    <r>
      <rPr>
        <sz val="11"/>
        <rFont val="Calibri"/>
        <family val="2"/>
      </rPr>
      <t xml:space="preserve">The 2004 and 2006 imagery was not included in the GIS Server.  To obtain this imagery, download from the </t>
    </r>
    <r>
      <rPr>
        <sz val="11"/>
        <color theme="10"/>
        <rFont val="Calibri"/>
        <family val="2"/>
      </rPr>
      <t>USDA Geospatial Data Gateway</t>
    </r>
    <r>
      <rPr>
        <sz val="11"/>
        <rFont val="Calibri"/>
        <family val="2"/>
      </rPr>
      <t xml:space="preserve"> (https://gdg.sc.egov.usda.gov).  Once downloaded, it’s recommended to maintain a copy on your C:\drive for future reference.  See Table 1 for availability by county.</t>
    </r>
  </si>
  <si>
    <t>Digital Library. USGS offers NHPP digital products stored in Tagged Image File Format (TIFF). These products can be downloaded through Earth Explorer or GloVis or USDA  Aerial Photography Field Office (APFO). Follow the geo-referencing steps in Section IV (c).</t>
  </si>
  <si>
    <r>
      <t xml:space="preserve">• To obtain the date of the imagery: use the select feature arrow to click on the map on or near the wetland delineation area.  Open the imageries </t>
    </r>
    <r>
      <rPr>
        <sz val="11"/>
        <color theme="3"/>
        <rFont val="Calibri"/>
        <family val="2"/>
        <scheme val="minor"/>
      </rPr>
      <t>Attributes Table</t>
    </r>
    <r>
      <rPr>
        <sz val="11"/>
        <rFont val="Calibri"/>
        <family val="2"/>
        <scheme val="minor"/>
      </rPr>
      <t xml:space="preserve">.  On the bottom bar, select the icon for </t>
    </r>
    <r>
      <rPr>
        <sz val="11"/>
        <color theme="3"/>
        <rFont val="Calibri"/>
        <family val="2"/>
        <scheme val="minor"/>
      </rPr>
      <t>Show Selected Records</t>
    </r>
    <r>
      <rPr>
        <sz val="11"/>
        <rFont val="Calibri"/>
        <family val="2"/>
        <scheme val="minor"/>
      </rPr>
      <t>.  The record that displays, will have the date the image was taken under the column named QQDate.  Record this date.  Note: different areas of the map may have different dates.</t>
    </r>
  </si>
  <si>
    <r>
      <rPr>
        <b/>
        <sz val="11"/>
        <rFont val="Calibri"/>
        <family val="2"/>
        <scheme val="minor"/>
      </rPr>
      <t>I. Current NAIP Aerial Imagery (GIS Server: 2015).</t>
    </r>
    <r>
      <rPr>
        <sz val="11"/>
        <rFont val="Calibri"/>
        <family val="2"/>
        <scheme val="minor"/>
      </rPr>
      <t xml:space="preserve">  National Agricultural Imagery Program (NAIP)</t>
    </r>
  </si>
  <si>
    <t>• To obtain the date of the imagery: use the same process as provided in Section I.</t>
  </si>
  <si>
    <r>
      <rPr>
        <sz val="11"/>
        <rFont val="Calibri"/>
        <family val="2"/>
      </rPr>
      <t xml:space="preserve">An alternative to using the Time Slider feature is to download from </t>
    </r>
    <r>
      <rPr>
        <sz val="11"/>
        <color theme="10"/>
        <rFont val="Calibri"/>
        <family val="2"/>
      </rPr>
      <t xml:space="preserve">USDA Geospatial Data Gateway </t>
    </r>
    <r>
      <rPr>
        <sz val="11"/>
        <rFont val="Calibri"/>
        <family val="2"/>
      </rPr>
      <t>(https://gdg.sc.egov.usda.gov).</t>
    </r>
  </si>
  <si>
    <t xml:space="preserve">• To obtain the date of the imagery: review the county-level metadata.  </t>
  </si>
  <si>
    <t xml:space="preserve">• To obtain the date of the imagery: each slide, or box of slides, or flight record should contain the date.  </t>
  </si>
  <si>
    <t>neg.</t>
  </si>
  <si>
    <t>altered</t>
  </si>
  <si>
    <t>NOTES</t>
  </si>
  <si>
    <r>
      <t>Wetness Condition</t>
    </r>
    <r>
      <rPr>
        <vertAlign val="superscript"/>
        <sz val="8"/>
        <color theme="1"/>
        <rFont val="Calibri"/>
        <family val="2"/>
        <scheme val="minor"/>
      </rPr>
      <t>3]</t>
    </r>
  </si>
  <si>
    <r>
      <rPr>
        <b/>
        <sz val="10"/>
        <color theme="1"/>
        <rFont val="Calibri"/>
        <family val="2"/>
        <scheme val="minor"/>
      </rPr>
      <t>Climatic Condition</t>
    </r>
    <r>
      <rPr>
        <vertAlign val="superscript"/>
        <sz val="8"/>
        <color theme="1"/>
        <rFont val="Calibri"/>
        <family val="2"/>
        <scheme val="minor"/>
      </rPr>
      <t>3]</t>
    </r>
  </si>
  <si>
    <t>MoreInfo</t>
  </si>
  <si>
    <t>StatID</t>
  </si>
  <si>
    <t>StatName</t>
  </si>
  <si>
    <t>DataSource</t>
  </si>
  <si>
    <t>Div</t>
  </si>
  <si>
    <t>WD</t>
  </si>
  <si>
    <t>County</t>
  </si>
  <si>
    <t>LatDecDeg</t>
  </si>
  <si>
    <t>LongDecDeg</t>
  </si>
  <si>
    <t>Temperatur</t>
  </si>
  <si>
    <t>Precip</t>
  </si>
  <si>
    <t>http://cdss.state.co.us/onlineTools/Pages/ClimateStation.aspx</t>
  </si>
  <si>
    <t>USC00051017</t>
  </si>
  <si>
    <t>BROWNS PARK REFUGE</t>
  </si>
  <si>
    <t>NOAA</t>
  </si>
  <si>
    <t>1966-1997</t>
  </si>
  <si>
    <t>USC00050102</t>
  </si>
  <si>
    <t>AGUILAR 1 SE</t>
  </si>
  <si>
    <t>1980-2006</t>
  </si>
  <si>
    <t>USC00051060</t>
  </si>
  <si>
    <t>BUCKHORN MTN 1 E</t>
  </si>
  <si>
    <t>1988-2015</t>
  </si>
  <si>
    <t>USC00051071</t>
  </si>
  <si>
    <t>BUENA VISTA</t>
  </si>
  <si>
    <t>1905-2015</t>
  </si>
  <si>
    <t>1899-2015</t>
  </si>
  <si>
    <t>USC00050109</t>
  </si>
  <si>
    <t>AKRON 4 E</t>
  </si>
  <si>
    <t>1893-2015</t>
  </si>
  <si>
    <t>USC00051121</t>
  </si>
  <si>
    <t>BURLINGTON 4 S</t>
  </si>
  <si>
    <t>1903-2015</t>
  </si>
  <si>
    <t>USC00051126</t>
  </si>
  <si>
    <t>BURLINGTON 12 NNE</t>
  </si>
  <si>
    <t>1948-1951</t>
  </si>
  <si>
    <t>USC00051131</t>
  </si>
  <si>
    <t>BURLINGTON 8 SE</t>
  </si>
  <si>
    <t>AKRON 1 N</t>
  </si>
  <si>
    <t>1937-1999</t>
  </si>
  <si>
    <t>USC00051157</t>
  </si>
  <si>
    <t>BUTLER RANCH</t>
  </si>
  <si>
    <t>1951-1977</t>
  </si>
  <si>
    <t>USC00051179</t>
  </si>
  <si>
    <t>BYERS 5 ENE</t>
  </si>
  <si>
    <t>1930-2015</t>
  </si>
  <si>
    <t>USC00051186</t>
  </si>
  <si>
    <t>CABIN CREEK</t>
  </si>
  <si>
    <t>1968-2015</t>
  </si>
  <si>
    <t>USC00050125</t>
  </si>
  <si>
    <t>1906-1949</t>
  </si>
  <si>
    <t>USC00051268</t>
  </si>
  <si>
    <t>CAMPO 7 S</t>
  </si>
  <si>
    <t>1970-2015</t>
  </si>
  <si>
    <t>1954-2015</t>
  </si>
  <si>
    <t>USC00051278</t>
  </si>
  <si>
    <t>MITCHELL 22 E</t>
  </si>
  <si>
    <t>1951-1954</t>
  </si>
  <si>
    <t>USC00051294</t>
  </si>
  <si>
    <t>CANON CITY</t>
  </si>
  <si>
    <t>USW00023061</t>
  </si>
  <si>
    <t>ALAMOSA SAN LUIS VALLEY RGNL</t>
  </si>
  <si>
    <t>1948-2015</t>
  </si>
  <si>
    <t>USC00051342</t>
  </si>
  <si>
    <t>CARIBOU RANCH</t>
  </si>
  <si>
    <t>1962-1970</t>
  </si>
  <si>
    <t>USC00051384</t>
  </si>
  <si>
    <t>CASCADE</t>
  </si>
  <si>
    <t>1910-1948</t>
  </si>
  <si>
    <t>1906-1958</t>
  </si>
  <si>
    <t>USC00051401</t>
  </si>
  <si>
    <t>CASTLE ROCK</t>
  </si>
  <si>
    <t>USC00051440</t>
  </si>
  <si>
    <t>CEDAREDGE</t>
  </si>
  <si>
    <t>1898-1994</t>
  </si>
  <si>
    <t>USC00051458</t>
  </si>
  <si>
    <t>CENTER 4 SSW</t>
  </si>
  <si>
    <t>1941-2015</t>
  </si>
  <si>
    <t>USC00051528</t>
  </si>
  <si>
    <t>CHEESMAN</t>
  </si>
  <si>
    <t>1902-2015</t>
  </si>
  <si>
    <t>USC00051539</t>
  </si>
  <si>
    <t>CHERAW 1 N</t>
  </si>
  <si>
    <t>1994-2015</t>
  </si>
  <si>
    <t>USC00051547</t>
  </si>
  <si>
    <t>CHERRY CREEK DAM</t>
  </si>
  <si>
    <t>1951-2003</t>
  </si>
  <si>
    <t>USC00051564</t>
  </si>
  <si>
    <t>CHEYENNE WELLS</t>
  </si>
  <si>
    <t>1897-2015</t>
  </si>
  <si>
    <t>USC00051570</t>
  </si>
  <si>
    <t>CHIMNEY ROCK</t>
  </si>
  <si>
    <t>1961-1962</t>
  </si>
  <si>
    <t>USC00051586</t>
  </si>
  <si>
    <t>CHIVINGTON</t>
  </si>
  <si>
    <t>1893-1954</t>
  </si>
  <si>
    <t>USC00051609</t>
  </si>
  <si>
    <t>CIMARRON</t>
  </si>
  <si>
    <t>1951-2015</t>
  </si>
  <si>
    <t>USC00051660</t>
  </si>
  <si>
    <t>CLIMAX</t>
  </si>
  <si>
    <t>1895-2015</t>
  </si>
  <si>
    <t>USC00051681</t>
  </si>
  <si>
    <t>COAL CREEK CANYON</t>
  </si>
  <si>
    <t>USC00051693</t>
  </si>
  <si>
    <t>COALDALE</t>
  </si>
  <si>
    <t>USC00051698</t>
  </si>
  <si>
    <t>COALDALE 2 SW</t>
  </si>
  <si>
    <t>1963-1964</t>
  </si>
  <si>
    <t>USC00051713</t>
  </si>
  <si>
    <t>COCHETOPA CREEK</t>
  </si>
  <si>
    <t>1947-2015</t>
  </si>
  <si>
    <t>1909-2015</t>
  </si>
  <si>
    <t>USC00051741</t>
  </si>
  <si>
    <t>COLLBRAN</t>
  </si>
  <si>
    <t>1900-1999</t>
  </si>
  <si>
    <t>1893-1999</t>
  </si>
  <si>
    <t>USC00051745</t>
  </si>
  <si>
    <t>COLLBRAN 3 ENE</t>
  </si>
  <si>
    <t>1968-1970</t>
  </si>
  <si>
    <t>USC00051772</t>
  </si>
  <si>
    <t>COLORADO NATL MONUMENT</t>
  </si>
  <si>
    <t>1940-2015</t>
  </si>
  <si>
    <t>USW00093037</t>
  </si>
  <si>
    <t>COLORADO SPRINGS MUNI AP</t>
  </si>
  <si>
    <t>USC00051792</t>
  </si>
  <si>
    <t>COLUMBINE</t>
  </si>
  <si>
    <t>1942-1943</t>
  </si>
  <si>
    <t>1909-1949</t>
  </si>
  <si>
    <t>USC00051816</t>
  </si>
  <si>
    <t>CONEJOS 3 NNW</t>
  </si>
  <si>
    <t>1904-1960</t>
  </si>
  <si>
    <t>USC00050183</t>
  </si>
  <si>
    <t>ALLENSPARK 2 NNW</t>
  </si>
  <si>
    <t>1944-1993</t>
  </si>
  <si>
    <t>USC00050185</t>
  </si>
  <si>
    <t>ALLENSPARK 1 NW</t>
  </si>
  <si>
    <t>1994-2004</t>
  </si>
  <si>
    <t>USC00051886</t>
  </si>
  <si>
    <t>CORTEZ</t>
  </si>
  <si>
    <t>1911-2015</t>
  </si>
  <si>
    <t>USC00051928</t>
  </si>
  <si>
    <t>CRAIG</t>
  </si>
  <si>
    <t>1910-1976</t>
  </si>
  <si>
    <t>1894-1976</t>
  </si>
  <si>
    <t>USC00051932</t>
  </si>
  <si>
    <t>CRAIG 4 SW</t>
  </si>
  <si>
    <t>1977-2015</t>
  </si>
  <si>
    <t>USC00051939</t>
  </si>
  <si>
    <t>CREEDE</t>
  </si>
  <si>
    <t>1994-2006</t>
  </si>
  <si>
    <t>1978-2006</t>
  </si>
  <si>
    <t>USC00051944</t>
  </si>
  <si>
    <t>1990-1993</t>
  </si>
  <si>
    <t>1983-1993</t>
  </si>
  <si>
    <t>USC00051946</t>
  </si>
  <si>
    <t>CREEDE 1 W</t>
  </si>
  <si>
    <t>1989-1990</t>
  </si>
  <si>
    <t>USC00051959</t>
  </si>
  <si>
    <t>CRESTED BUTTE</t>
  </si>
  <si>
    <t>1910-2015</t>
  </si>
  <si>
    <t>USC00051964</t>
  </si>
  <si>
    <t>CRESTONE 1 SE</t>
  </si>
  <si>
    <t>1982-2015</t>
  </si>
  <si>
    <t>USC00051973</t>
  </si>
  <si>
    <t>CRIPPLE CREEK</t>
  </si>
  <si>
    <t>1896-2003</t>
  </si>
  <si>
    <t>USC00051978</t>
  </si>
  <si>
    <t>FLORISSANT FOSSL BED</t>
  </si>
  <si>
    <t>USC00052000</t>
  </si>
  <si>
    <t>CROWDER RANCH</t>
  </si>
  <si>
    <t>1980-1982</t>
  </si>
  <si>
    <t>1980-1983</t>
  </si>
  <si>
    <t>USC00052040</t>
  </si>
  <si>
    <t>CUCHARAS DAM</t>
  </si>
  <si>
    <t>USC00052048</t>
  </si>
  <si>
    <t>CUMBRES</t>
  </si>
  <si>
    <t>1893-1951</t>
  </si>
  <si>
    <t>USC00052121</t>
  </si>
  <si>
    <t>DE BEQUE</t>
  </si>
  <si>
    <t>USC00050214</t>
  </si>
  <si>
    <t>ALTENBERN</t>
  </si>
  <si>
    <t>1958-2015</t>
  </si>
  <si>
    <t>USC00052162</t>
  </si>
  <si>
    <t>DEER TRAIL</t>
  </si>
  <si>
    <t>1893-1893</t>
  </si>
  <si>
    <t>1893-2001</t>
  </si>
  <si>
    <t>USC00052178</t>
  </si>
  <si>
    <t>DELHI</t>
  </si>
  <si>
    <t>1923-1980</t>
  </si>
  <si>
    <t>USC00052184</t>
  </si>
  <si>
    <t>DEL NORTE 2 E</t>
  </si>
  <si>
    <t>USC00052192</t>
  </si>
  <si>
    <t>USW00003017</t>
  </si>
  <si>
    <t>DENVER INTL AP</t>
  </si>
  <si>
    <t>1995-2015</t>
  </si>
  <si>
    <t>USW00023062</t>
  </si>
  <si>
    <t>DENVER STAPLETON INT'L ARPT</t>
  </si>
  <si>
    <t>USW00093002</t>
  </si>
  <si>
    <t>DENVER WSO CITY</t>
  </si>
  <si>
    <t>1921-1974</t>
  </si>
  <si>
    <t>USC00050228</t>
  </si>
  <si>
    <t>AMES</t>
  </si>
  <si>
    <t>1914-1986</t>
  </si>
  <si>
    <t>USC00052281</t>
  </si>
  <si>
    <t>DILLON 1 E</t>
  </si>
  <si>
    <t>USC00052286</t>
  </si>
  <si>
    <t>DINOSAUR NATL MONUMNT</t>
  </si>
  <si>
    <t>1965-2015</t>
  </si>
  <si>
    <t>USC00052312</t>
  </si>
  <si>
    <t>DOHERTY RANCH</t>
  </si>
  <si>
    <t>1939-1980</t>
  </si>
  <si>
    <t>USC00052326</t>
  </si>
  <si>
    <t>1908-2005</t>
  </si>
  <si>
    <t>USC00050242</t>
  </si>
  <si>
    <t>AMY</t>
  </si>
  <si>
    <t>1939-1973</t>
  </si>
  <si>
    <t>USC00052432</t>
  </si>
  <si>
    <t>DURANGO</t>
  </si>
  <si>
    <t>1894-1991</t>
  </si>
  <si>
    <t>USC00052441</t>
  </si>
  <si>
    <t>DURANGO WATER RESOURCES</t>
  </si>
  <si>
    <t>1991-2015</t>
  </si>
  <si>
    <t>USC00052446</t>
  </si>
  <si>
    <t>EADS</t>
  </si>
  <si>
    <t>1907-2015</t>
  </si>
  <si>
    <t>USW00023063</t>
  </si>
  <si>
    <t>EAGLE COUNTY AP</t>
  </si>
  <si>
    <t>1904-2015</t>
  </si>
  <si>
    <t>USC00052494</t>
  </si>
  <si>
    <t>EASTONVILLE 2 NNW</t>
  </si>
  <si>
    <t>2010-2015</t>
  </si>
  <si>
    <t>1956-2015</t>
  </si>
  <si>
    <t>USC00052496</t>
  </si>
  <si>
    <t>EASTONVILLE 2 NNE</t>
  </si>
  <si>
    <t>1956-1966</t>
  </si>
  <si>
    <t>USC00052501</t>
  </si>
  <si>
    <t>EASTONVILLE 6 WSW</t>
  </si>
  <si>
    <t>USC00052535</t>
  </si>
  <si>
    <t>ECKLEY</t>
  </si>
  <si>
    <t>USC00052557</t>
  </si>
  <si>
    <t>EDGEWATER</t>
  </si>
  <si>
    <t>1908-1962</t>
  </si>
  <si>
    <t>USC00050258</t>
  </si>
  <si>
    <t>ANTERO JUNCTION 3 NN</t>
  </si>
  <si>
    <t>1966-1966</t>
  </si>
  <si>
    <t>1966-1968</t>
  </si>
  <si>
    <t>USC00052593</t>
  </si>
  <si>
    <t>1962-1980</t>
  </si>
  <si>
    <t>USC00052595</t>
  </si>
  <si>
    <t>ELBERT 2 WNW</t>
  </si>
  <si>
    <t>USC00052597</t>
  </si>
  <si>
    <t>ELBERT 3 SE</t>
  </si>
  <si>
    <t>USC00052598</t>
  </si>
  <si>
    <t>ELBERT 4 SSW</t>
  </si>
  <si>
    <t>USC00052601</t>
  </si>
  <si>
    <t>ELBERT 5 SW</t>
  </si>
  <si>
    <t>USC00052603</t>
  </si>
  <si>
    <t>ELBERT 8 SW</t>
  </si>
  <si>
    <t>USC00052624</t>
  </si>
  <si>
    <t>ELECTRA LAKE</t>
  </si>
  <si>
    <t>1959-1976</t>
  </si>
  <si>
    <t>USC00050263</t>
  </si>
  <si>
    <t>ANTERO RESERVOIR</t>
  </si>
  <si>
    <t>1961-2015</t>
  </si>
  <si>
    <t>USC00052633</t>
  </si>
  <si>
    <t>ELK CREEK</t>
  </si>
  <si>
    <t>USC00052731</t>
  </si>
  <si>
    <t>ERIE</t>
  </si>
  <si>
    <t>1946-1950</t>
  </si>
  <si>
    <t>USC00052759</t>
  </si>
  <si>
    <t>ESTES PARK</t>
  </si>
  <si>
    <t>1896-1994</t>
  </si>
  <si>
    <t>1896-2001</t>
  </si>
  <si>
    <t>USC00052790</t>
  </si>
  <si>
    <t>EVERGREEN</t>
  </si>
  <si>
    <t>USC00052795</t>
  </si>
  <si>
    <t>EVERGREEN 2 SW</t>
  </si>
  <si>
    <t>USC00052803</t>
  </si>
  <si>
    <t>EVERSOLL RANCH</t>
  </si>
  <si>
    <t>1944-1966</t>
  </si>
  <si>
    <t>1943-1966</t>
  </si>
  <si>
    <t>USC00052814</t>
  </si>
  <si>
    <t>FAIRPLAY</t>
  </si>
  <si>
    <t>1954-1966</t>
  </si>
  <si>
    <t>FAIRPLAY 2</t>
  </si>
  <si>
    <t>1964-1964</t>
  </si>
  <si>
    <t>USC00052880</t>
  </si>
  <si>
    <t>FERNDALE RANCH</t>
  </si>
  <si>
    <t>1941-1960</t>
  </si>
  <si>
    <t>USC00052932</t>
  </si>
  <si>
    <t>FLAGLER 5 NNE</t>
  </si>
  <si>
    <t>1919-2015</t>
  </si>
  <si>
    <t>USC00052944</t>
  </si>
  <si>
    <t>FLEMING</t>
  </si>
  <si>
    <t>1894-1998</t>
  </si>
  <si>
    <t>USC00052955</t>
  </si>
  <si>
    <t>FLORENCE</t>
  </si>
  <si>
    <t>1909-1950</t>
  </si>
  <si>
    <t>USC00052965</t>
  </si>
  <si>
    <t>FLORISSANT FOSSIL BED</t>
  </si>
  <si>
    <t>1989-2015</t>
  </si>
  <si>
    <t>USC00052997</t>
  </si>
  <si>
    <t>FORDER 8 S</t>
  </si>
  <si>
    <t>1932-1979</t>
  </si>
  <si>
    <t>USW00094015</t>
  </si>
  <si>
    <t>FORT CARSON BUTTS AAF</t>
  </si>
  <si>
    <t>1967-2003</t>
  </si>
  <si>
    <t>1969-2003</t>
  </si>
  <si>
    <t>USC00053005</t>
  </si>
  <si>
    <t>FORT COLLINS</t>
  </si>
  <si>
    <t>1949-2015</t>
  </si>
  <si>
    <t>USC00053006</t>
  </si>
  <si>
    <t>FORT COLLINS 4 E</t>
  </si>
  <si>
    <t>USC00050301</t>
  </si>
  <si>
    <t>ARAPAHOE 14 N</t>
  </si>
  <si>
    <t>1992-2007</t>
  </si>
  <si>
    <t>USC00053016</t>
  </si>
  <si>
    <t>FORT LEWIS</t>
  </si>
  <si>
    <t>1917-2015</t>
  </si>
  <si>
    <t>1915-2015</t>
  </si>
  <si>
    <t>USC00053027</t>
  </si>
  <si>
    <t>FORT LUPTON 2 SE</t>
  </si>
  <si>
    <t>1919-1976</t>
  </si>
  <si>
    <t>USC00053038</t>
  </si>
  <si>
    <t>FORT MORGAN</t>
  </si>
  <si>
    <t>1896-2015</t>
  </si>
  <si>
    <t>USC00050304</t>
  </si>
  <si>
    <t>USC00053063</t>
  </si>
  <si>
    <t>FOUNTAIN</t>
  </si>
  <si>
    <t>1943-1997</t>
  </si>
  <si>
    <t>USC00053068</t>
  </si>
  <si>
    <t>FOUNTAIN 6 NNE</t>
  </si>
  <si>
    <t>1943-1943</t>
  </si>
  <si>
    <t>1931-1959</t>
  </si>
  <si>
    <t>USC00050307</t>
  </si>
  <si>
    <t>ARBOLES</t>
  </si>
  <si>
    <t>1957-1963</t>
  </si>
  <si>
    <t>USC00053079</t>
  </si>
  <si>
    <t>FOWLER 1 SE</t>
  </si>
  <si>
    <t>USC00053113</t>
  </si>
  <si>
    <t>FRASER</t>
  </si>
  <si>
    <t>1909-1974</t>
  </si>
  <si>
    <t>1908-1974</t>
  </si>
  <si>
    <t>USC00053116</t>
  </si>
  <si>
    <t>USC00053138</t>
  </si>
  <si>
    <t>FROZE CREEK</t>
  </si>
  <si>
    <t>1948-1948</t>
  </si>
  <si>
    <t>USC00053146</t>
  </si>
  <si>
    <t>FRUITA 1 W</t>
  </si>
  <si>
    <t>1893-2012</t>
  </si>
  <si>
    <t>USC00053222</t>
  </si>
  <si>
    <t>GARDNER</t>
  </si>
  <si>
    <t>1939-1971</t>
  </si>
  <si>
    <t>USC00053246</t>
  </si>
  <si>
    <t>GATEWAY 1 SE</t>
  </si>
  <si>
    <t>USC00053258</t>
  </si>
  <si>
    <t>GENOA</t>
  </si>
  <si>
    <t>USC00053261</t>
  </si>
  <si>
    <t>GEORGETOWN</t>
  </si>
  <si>
    <t>USC00053310</t>
  </si>
  <si>
    <t>GLADE PARK STORE</t>
  </si>
  <si>
    <t>1911-1968</t>
  </si>
  <si>
    <t>USC00053331</t>
  </si>
  <si>
    <t>GLEN COMFORT</t>
  </si>
  <si>
    <t>1995-1999</t>
  </si>
  <si>
    <t>USC00053340</t>
  </si>
  <si>
    <t>GLENDEVEY</t>
  </si>
  <si>
    <t>1917-1920</t>
  </si>
  <si>
    <t>1917-1958</t>
  </si>
  <si>
    <t>USC00053345</t>
  </si>
  <si>
    <t>GLEN MAR</t>
  </si>
  <si>
    <t>1947-1951</t>
  </si>
  <si>
    <t>USC00053359</t>
  </si>
  <si>
    <t>GLENWOOD SPGS #2</t>
  </si>
  <si>
    <t>USC00053423</t>
  </si>
  <si>
    <t>GORE PASS RANCH</t>
  </si>
  <si>
    <t>USC00050343</t>
  </si>
  <si>
    <t>AROYA 6 NE</t>
  </si>
  <si>
    <t>1944-1947</t>
  </si>
  <si>
    <t>1940-1972</t>
  </si>
  <si>
    <t>USC00053463</t>
  </si>
  <si>
    <t>GRAFT 2NNE</t>
  </si>
  <si>
    <t>1941-1942</t>
  </si>
  <si>
    <t>1941-1949</t>
  </si>
  <si>
    <t>USC00053477</t>
  </si>
  <si>
    <t>GRANADA</t>
  </si>
  <si>
    <t>USC00050348</t>
  </si>
  <si>
    <t>ARRIBA</t>
  </si>
  <si>
    <t>1907-1958</t>
  </si>
  <si>
    <t>USW00023066</t>
  </si>
  <si>
    <t>GRAND JUNCTION WALKER FIELD</t>
  </si>
  <si>
    <t>1900-2015</t>
  </si>
  <si>
    <t>USC00053489</t>
  </si>
  <si>
    <t>GRAND JUNCTION 6 ESE</t>
  </si>
  <si>
    <t>1962-2015</t>
  </si>
  <si>
    <t>USC00053496</t>
  </si>
  <si>
    <t>GRAND LAKE 1 NW</t>
  </si>
  <si>
    <t>1939-2015</t>
  </si>
  <si>
    <t>USC00053500</t>
  </si>
  <si>
    <t>GRAND LAKE 6 SSW</t>
  </si>
  <si>
    <t>USC00053508</t>
  </si>
  <si>
    <t>GRAND VALLEY</t>
  </si>
  <si>
    <t>1904-1981</t>
  </si>
  <si>
    <t>USC00053530</t>
  </si>
  <si>
    <t>GRANT</t>
  </si>
  <si>
    <t>1963-2015</t>
  </si>
  <si>
    <t>USC00053538</t>
  </si>
  <si>
    <t>GREAT DIVIDE</t>
  </si>
  <si>
    <t>USC00050354</t>
  </si>
  <si>
    <t>DINOSAUR NATL MON</t>
  </si>
  <si>
    <t>1963-1965</t>
  </si>
  <si>
    <t>1948-1965</t>
  </si>
  <si>
    <t>USC00053541</t>
  </si>
  <si>
    <t>GREAT SAND DUNES N M</t>
  </si>
  <si>
    <t>1950-2015</t>
  </si>
  <si>
    <t>USC00053546</t>
  </si>
  <si>
    <t>GREELEY</t>
  </si>
  <si>
    <t>1893-1967</t>
  </si>
  <si>
    <t>USC00053553</t>
  </si>
  <si>
    <t>GREELEY UNC</t>
  </si>
  <si>
    <t>1967-2015</t>
  </si>
  <si>
    <t>USC00053570</t>
  </si>
  <si>
    <t>GREENLAND</t>
  </si>
  <si>
    <t>1978-1981</t>
  </si>
  <si>
    <t>USC00053579</t>
  </si>
  <si>
    <t>GREENLAND 9 SE</t>
  </si>
  <si>
    <t>USC00053584</t>
  </si>
  <si>
    <t>GREENLAND 6 NE</t>
  </si>
  <si>
    <t>USC00053592</t>
  </si>
  <si>
    <t>GREEN MT DAM</t>
  </si>
  <si>
    <t>1939-2008</t>
  </si>
  <si>
    <t>USC00053609</t>
  </si>
  <si>
    <t>GREYSTONE</t>
  </si>
  <si>
    <t>1937-1962</t>
  </si>
  <si>
    <t>USC00053629</t>
  </si>
  <si>
    <t>GROSS RESERVOIR</t>
  </si>
  <si>
    <t>1978-2015</t>
  </si>
  <si>
    <t>USC00053643</t>
  </si>
  <si>
    <t>GROVER 10 W</t>
  </si>
  <si>
    <t>1893-1970</t>
  </si>
  <si>
    <t>USC00053654</t>
  </si>
  <si>
    <t>GUFFEY</t>
  </si>
  <si>
    <t>1948-1950</t>
  </si>
  <si>
    <t>USC00053655</t>
  </si>
  <si>
    <t>GUFFEY 5 N</t>
  </si>
  <si>
    <t>1942-1942</t>
  </si>
  <si>
    <t>1940-1950</t>
  </si>
  <si>
    <t>USC00053656</t>
  </si>
  <si>
    <t>GUFFEY 10 SE</t>
  </si>
  <si>
    <t>1950-2006</t>
  </si>
  <si>
    <t>USC00053662</t>
  </si>
  <si>
    <t>GUNNISON 3 SW</t>
  </si>
  <si>
    <t>USC00050370</t>
  </si>
  <si>
    <t>ASPEN</t>
  </si>
  <si>
    <t>1914-1979</t>
  </si>
  <si>
    <t>1899-1979</t>
  </si>
  <si>
    <t>USC00050372</t>
  </si>
  <si>
    <t>ASPEN 1 SW</t>
  </si>
  <si>
    <t>1980-2015</t>
  </si>
  <si>
    <t>USC00053738</t>
  </si>
  <si>
    <t>HAMILTON</t>
  </si>
  <si>
    <t>1947-2007</t>
  </si>
  <si>
    <t>USC00053783</t>
  </si>
  <si>
    <t>HARMON RANCH</t>
  </si>
  <si>
    <t>1944-1959</t>
  </si>
  <si>
    <t>USC00050381</t>
  </si>
  <si>
    <t>ATKINSON RANCH</t>
  </si>
  <si>
    <t>1948-1949</t>
  </si>
  <si>
    <t>USC00053811</t>
  </si>
  <si>
    <t>HARTSEL</t>
  </si>
  <si>
    <t>1909-1966</t>
  </si>
  <si>
    <t>USC00053828</t>
  </si>
  <si>
    <t>HASWELL</t>
  </si>
  <si>
    <t>1971-1971</t>
  </si>
  <si>
    <t>1922-2015</t>
  </si>
  <si>
    <t>USC00053850</t>
  </si>
  <si>
    <t>HAWTHORNE</t>
  </si>
  <si>
    <t>1909-1913</t>
  </si>
  <si>
    <t>1908-1976</t>
  </si>
  <si>
    <t>USC00053867</t>
  </si>
  <si>
    <t>HAYDEN</t>
  </si>
  <si>
    <t>USC00053951</t>
  </si>
  <si>
    <t>HERMIT 7 ESE</t>
  </si>
  <si>
    <t>1920-2015</t>
  </si>
  <si>
    <t>USC00053975</t>
  </si>
  <si>
    <t>HIAWATHA</t>
  </si>
  <si>
    <t>1953-1957</t>
  </si>
  <si>
    <t>USC00053982</t>
  </si>
  <si>
    <t>HIGBEE 2 SW</t>
  </si>
  <si>
    <t>1906-1980</t>
  </si>
  <si>
    <t>USC00050405</t>
  </si>
  <si>
    <t>AVON</t>
  </si>
  <si>
    <t>1981-1989</t>
  </si>
  <si>
    <t>USC00054054</t>
  </si>
  <si>
    <t>HOHNHOLZ RANCH</t>
  </si>
  <si>
    <t>1985-2015</t>
  </si>
  <si>
    <t>USC00054076</t>
  </si>
  <si>
    <t>HOLLY</t>
  </si>
  <si>
    <t>1894-2015</t>
  </si>
  <si>
    <t>USC00054082</t>
  </si>
  <si>
    <t>HOLYOKE</t>
  </si>
  <si>
    <t>USC00054129</t>
  </si>
  <si>
    <t>HOT SULPHUR SPRINGS</t>
  </si>
  <si>
    <t>1941-1981</t>
  </si>
  <si>
    <t>USC00054135</t>
  </si>
  <si>
    <t>HOURGLASS RESERVOIR</t>
  </si>
  <si>
    <t>USC00054155</t>
  </si>
  <si>
    <t>HOYT</t>
  </si>
  <si>
    <t>USC00054172</t>
  </si>
  <si>
    <t>HUGO 1 NW</t>
  </si>
  <si>
    <t>USC00054234</t>
  </si>
  <si>
    <t>IDAHO SPRINGS</t>
  </si>
  <si>
    <t>1893-1974</t>
  </si>
  <si>
    <t>USC00054242</t>
  </si>
  <si>
    <t>IDALIA</t>
  </si>
  <si>
    <t>USC00054250</t>
  </si>
  <si>
    <t>IGNACIO 1 N</t>
  </si>
  <si>
    <t>1914-1993</t>
  </si>
  <si>
    <t>1909-1993</t>
  </si>
  <si>
    <t>USC00054270</t>
  </si>
  <si>
    <t>INDEPENDENCE PASS</t>
  </si>
  <si>
    <t>1947-1980</t>
  </si>
  <si>
    <t>USC00054293</t>
  </si>
  <si>
    <t>INTER CANYON</t>
  </si>
  <si>
    <t>USC00054346</t>
  </si>
  <si>
    <t>JAROSO</t>
  </si>
  <si>
    <t>1939-1949</t>
  </si>
  <si>
    <t>1893-1949</t>
  </si>
  <si>
    <t>USC00050437</t>
  </si>
  <si>
    <t>AYER RANCH</t>
  </si>
  <si>
    <t>1944-1970</t>
  </si>
  <si>
    <t>USC00054380</t>
  </si>
  <si>
    <t>JOES 2 SE</t>
  </si>
  <si>
    <t>USC00054388</t>
  </si>
  <si>
    <t>JOHN MARTIN DAM</t>
  </si>
  <si>
    <t>USC00054397</t>
  </si>
  <si>
    <t>JONES PASS 2 E</t>
  </si>
  <si>
    <t>1961-1973</t>
  </si>
  <si>
    <t>USC00054413</t>
  </si>
  <si>
    <t>JULESBURG</t>
  </si>
  <si>
    <t>USC00054444</t>
  </si>
  <si>
    <t>KARVAL</t>
  </si>
  <si>
    <t>USC00054452</t>
  </si>
  <si>
    <t>KASSLER</t>
  </si>
  <si>
    <t>1918-2015</t>
  </si>
  <si>
    <t>USC00054460</t>
  </si>
  <si>
    <t>KAUFFMAN 4 SSE</t>
  </si>
  <si>
    <t>1936-1987</t>
  </si>
  <si>
    <t>USC00054512</t>
  </si>
  <si>
    <t>KEYSTONE 5 E</t>
  </si>
  <si>
    <t>1994-1997</t>
  </si>
  <si>
    <t>USC00054538</t>
  </si>
  <si>
    <t>KIM 15 NNE</t>
  </si>
  <si>
    <t>USC00050454</t>
  </si>
  <si>
    <t>BAILEY</t>
  </si>
  <si>
    <t>1901-2015</t>
  </si>
  <si>
    <t>USC00054542</t>
  </si>
  <si>
    <t>KIM 5 SW</t>
  </si>
  <si>
    <t>USC00054546</t>
  </si>
  <si>
    <t>KIM 10 SSE</t>
  </si>
  <si>
    <t>USC00054584</t>
  </si>
  <si>
    <t>KIOWA 5 SE</t>
  </si>
  <si>
    <t>1956-1967</t>
  </si>
  <si>
    <t>USC00054585</t>
  </si>
  <si>
    <t>KIOWA 4 SW</t>
  </si>
  <si>
    <t>USC00054592</t>
  </si>
  <si>
    <t>KIRK</t>
  </si>
  <si>
    <t>1949-1953</t>
  </si>
  <si>
    <t>USC00054603</t>
  </si>
  <si>
    <t>USC00054614</t>
  </si>
  <si>
    <t>KLINE 3W</t>
  </si>
  <si>
    <t>USC00054664</t>
  </si>
  <si>
    <t>KREMMLING</t>
  </si>
  <si>
    <t>1908-2015</t>
  </si>
  <si>
    <t>USC00054684</t>
  </si>
  <si>
    <t>KUTCH</t>
  </si>
  <si>
    <t>1941-1951</t>
  </si>
  <si>
    <t>USC00054686</t>
  </si>
  <si>
    <t>KUTCH 6 SSE</t>
  </si>
  <si>
    <t>1980-1985</t>
  </si>
  <si>
    <t>USW00023067</t>
  </si>
  <si>
    <t>LA JUNTA MUNICIPAL AP</t>
  </si>
  <si>
    <t>1945-2015</t>
  </si>
  <si>
    <t>USC00054724</t>
  </si>
  <si>
    <t>LA JUNTA 1 S</t>
  </si>
  <si>
    <t>USC00054726</t>
  </si>
  <si>
    <t>LA JUNTA 20 S</t>
  </si>
  <si>
    <t>USC00054734</t>
  </si>
  <si>
    <t>LAKE CITY</t>
  </si>
  <si>
    <t>1905-2010</t>
  </si>
  <si>
    <t>USC00054742</t>
  </si>
  <si>
    <t>LAKE GEORGE 8 SW</t>
  </si>
  <si>
    <t>1960-2015</t>
  </si>
  <si>
    <t>USC00054750</t>
  </si>
  <si>
    <t>LAKE MORAINE</t>
  </si>
  <si>
    <t>1894-2009</t>
  </si>
  <si>
    <t>1894-1963</t>
  </si>
  <si>
    <t>USC00054762</t>
  </si>
  <si>
    <t>LAKEWOOD</t>
  </si>
  <si>
    <t>USC00054770</t>
  </si>
  <si>
    <t>LAMAR</t>
  </si>
  <si>
    <t>USC00054834</t>
  </si>
  <si>
    <t>USC00054856</t>
  </si>
  <si>
    <t>LAST CHANCE</t>
  </si>
  <si>
    <t>1964-1965</t>
  </si>
  <si>
    <t>USC00054865</t>
  </si>
  <si>
    <t>LA VETA</t>
  </si>
  <si>
    <t>1963-1971</t>
  </si>
  <si>
    <t>USC00054870</t>
  </si>
  <si>
    <t>LA VETA PASS</t>
  </si>
  <si>
    <t>1922-1939</t>
  </si>
  <si>
    <t>1909-1954</t>
  </si>
  <si>
    <t>LEADVILLE</t>
  </si>
  <si>
    <t>1948-1982</t>
  </si>
  <si>
    <t>USW00093009</t>
  </si>
  <si>
    <t>LEADVILLE LAKE COUNTY AP</t>
  </si>
  <si>
    <t>USC00054934</t>
  </si>
  <si>
    <t>LEMON DAM</t>
  </si>
  <si>
    <t>USC00054945</t>
  </si>
  <si>
    <t>LEROY 5 WSW</t>
  </si>
  <si>
    <t>USC00055001</t>
  </si>
  <si>
    <t>LIME 3 SE</t>
  </si>
  <si>
    <t>1940-1968</t>
  </si>
  <si>
    <t>USC00055015</t>
  </si>
  <si>
    <t>LIMON 10 SSW</t>
  </si>
  <si>
    <t>1907-1971</t>
  </si>
  <si>
    <t>USC00055020</t>
  </si>
  <si>
    <t>LIMON HASS RANCH</t>
  </si>
  <si>
    <t>USC00055025</t>
  </si>
  <si>
    <t>LINDON 4 S</t>
  </si>
  <si>
    <t>USC00055040</t>
  </si>
  <si>
    <t>LITTLE DOLORES</t>
  </si>
  <si>
    <t>1946-1946</t>
  </si>
  <si>
    <t>1942-1955</t>
  </si>
  <si>
    <t>USC00055041</t>
  </si>
  <si>
    <t>LITTLE DOLORES 5 NE</t>
  </si>
  <si>
    <t>1961-1966</t>
  </si>
  <si>
    <t>USC00055048</t>
  </si>
  <si>
    <t>LITTLE HILLS</t>
  </si>
  <si>
    <t>1946-1991</t>
  </si>
  <si>
    <t>USC00055056</t>
  </si>
  <si>
    <t>LITTLETON</t>
  </si>
  <si>
    <t>1978-1994</t>
  </si>
  <si>
    <t>USC00055116</t>
  </si>
  <si>
    <t>LONGMONT 2 ESE</t>
  </si>
  <si>
    <t>1893-2004</t>
  </si>
  <si>
    <t>USC00055121</t>
  </si>
  <si>
    <t>LONGMONT 6 NW</t>
  </si>
  <si>
    <t>USC00050514</t>
  </si>
  <si>
    <t>BASALT</t>
  </si>
  <si>
    <t>1965-1972</t>
  </si>
  <si>
    <t>USC00055236</t>
  </si>
  <si>
    <t>LOVELAND NCWCD</t>
  </si>
  <si>
    <t>USC00055322</t>
  </si>
  <si>
    <t>MANASSA</t>
  </si>
  <si>
    <t>USC00055327</t>
  </si>
  <si>
    <t>MANCOS</t>
  </si>
  <si>
    <t>1898-2015</t>
  </si>
  <si>
    <t>USC00055352</t>
  </si>
  <si>
    <t>MANITOU SPRINGS</t>
  </si>
  <si>
    <t>1948-1992</t>
  </si>
  <si>
    <t>USC00055394</t>
  </si>
  <si>
    <t>MARSHALL PASS</t>
  </si>
  <si>
    <t>1900-1948</t>
  </si>
  <si>
    <t>1899-1952</t>
  </si>
  <si>
    <t>USC00055402</t>
  </si>
  <si>
    <t>MARSTON FILTER PLANT</t>
  </si>
  <si>
    <t>1998-2015</t>
  </si>
  <si>
    <t>USC00055408</t>
  </si>
  <si>
    <t>MARVINE</t>
  </si>
  <si>
    <t>1958-2001</t>
  </si>
  <si>
    <t>1948-2001</t>
  </si>
  <si>
    <t>USC00055414</t>
  </si>
  <si>
    <t>MARVINE RANCH</t>
  </si>
  <si>
    <t>1972-1998</t>
  </si>
  <si>
    <t>USC00055422</t>
  </si>
  <si>
    <t>MASSADONA 3 E</t>
  </si>
  <si>
    <t>1986-2009</t>
  </si>
  <si>
    <t>USC00055446</t>
  </si>
  <si>
    <t>MAYBELL</t>
  </si>
  <si>
    <t>USC00055484</t>
  </si>
  <si>
    <t>MEEKER 3 W</t>
  </si>
  <si>
    <t>USC00055487</t>
  </si>
  <si>
    <t>MEEKER NO 2</t>
  </si>
  <si>
    <t>1970-1992</t>
  </si>
  <si>
    <t>USC00055489</t>
  </si>
  <si>
    <t>MEEKER 10 NW</t>
  </si>
  <si>
    <t>1948-1953</t>
  </si>
  <si>
    <t>USC00055507</t>
  </si>
  <si>
    <t>MEREDITH</t>
  </si>
  <si>
    <t>1963-2007</t>
  </si>
  <si>
    <t>USC00055513</t>
  </si>
  <si>
    <t>MEREDITH 4NE</t>
  </si>
  <si>
    <t>USC00055520</t>
  </si>
  <si>
    <t>MESA LAKES RESORT</t>
  </si>
  <si>
    <t>1971-1979</t>
  </si>
  <si>
    <t>USC00055531</t>
  </si>
  <si>
    <t>MESA VERDE NP</t>
  </si>
  <si>
    <t>USC00055564</t>
  </si>
  <si>
    <t>MIDWAY 4 N</t>
  </si>
  <si>
    <t>1940-1951</t>
  </si>
  <si>
    <t>USC00055573</t>
  </si>
  <si>
    <t>MILDRED</t>
  </si>
  <si>
    <t>1952-1953</t>
  </si>
  <si>
    <t>USC00055667</t>
  </si>
  <si>
    <t>USC00055706</t>
  </si>
  <si>
    <t>MONTE VISTA 2 W</t>
  </si>
  <si>
    <t>USC00055711</t>
  </si>
  <si>
    <t>MONTE VISTA REFUGE</t>
  </si>
  <si>
    <t>1989-1993</t>
  </si>
  <si>
    <t>USC00055717</t>
  </si>
  <si>
    <t>MONTROSE 1</t>
  </si>
  <si>
    <t>1941-1982</t>
  </si>
  <si>
    <t>1905-1940</t>
  </si>
  <si>
    <t>1905-1982</t>
  </si>
  <si>
    <t>USC00055722</t>
  </si>
  <si>
    <t>MONTROSE NO 2</t>
  </si>
  <si>
    <t>USC00055730</t>
  </si>
  <si>
    <t>MONUMENT 2 WSW</t>
  </si>
  <si>
    <t>1911-1964</t>
  </si>
  <si>
    <t>USC00055734</t>
  </si>
  <si>
    <t>MONUMENT</t>
  </si>
  <si>
    <t>1988-2003</t>
  </si>
  <si>
    <t>USC00055797</t>
  </si>
  <si>
    <t>MT EVANS RES STATION</t>
  </si>
  <si>
    <t>1983-1999</t>
  </si>
  <si>
    <t>USC00055805</t>
  </si>
  <si>
    <t>MORRISON 1 SW</t>
  </si>
  <si>
    <t>1920-1951</t>
  </si>
  <si>
    <t>USC00055819</t>
  </si>
  <si>
    <t>MULE SHOE LODGE 1 SS</t>
  </si>
  <si>
    <t>1939-1951</t>
  </si>
  <si>
    <t>USC00055878</t>
  </si>
  <si>
    <t>NEDERLAND 2 NNE</t>
  </si>
  <si>
    <t>1970-1988</t>
  </si>
  <si>
    <t>USC00055890</t>
  </si>
  <si>
    <t>NEPESTA 2 NW</t>
  </si>
  <si>
    <t>1978-1979</t>
  </si>
  <si>
    <t>USC00055922</t>
  </si>
  <si>
    <t>NEW RAYMER</t>
  </si>
  <si>
    <t>1966-2004</t>
  </si>
  <si>
    <t>1948-2004</t>
  </si>
  <si>
    <t>USC00055934</t>
  </si>
  <si>
    <t>NEW RAYMER 21 N</t>
  </si>
  <si>
    <t>1987-2015</t>
  </si>
  <si>
    <t>USC00055970</t>
  </si>
  <si>
    <t>NORTHDALE</t>
  </si>
  <si>
    <t>USC00055984</t>
  </si>
  <si>
    <t>NORTHGLENN</t>
  </si>
  <si>
    <t>1984-2015</t>
  </si>
  <si>
    <t>USC00055990</t>
  </si>
  <si>
    <t>NORTH LAKE</t>
  </si>
  <si>
    <t>1944-1980</t>
  </si>
  <si>
    <t>1909-1980</t>
  </si>
  <si>
    <t>USC00056012</t>
  </si>
  <si>
    <t>NORWOOD</t>
  </si>
  <si>
    <t>1924-2008</t>
  </si>
  <si>
    <t>USC00056023</t>
  </si>
  <si>
    <t>NUNN</t>
  </si>
  <si>
    <t>1980-1997</t>
  </si>
  <si>
    <t>1948-1997</t>
  </si>
  <si>
    <t>USC00056073</t>
  </si>
  <si>
    <t>OIL SHALE MINE</t>
  </si>
  <si>
    <t>USC00056081</t>
  </si>
  <si>
    <t>OLATHE</t>
  </si>
  <si>
    <t>1941-1955</t>
  </si>
  <si>
    <t>USC00056116</t>
  </si>
  <si>
    <t>OLATHE 4 SSW</t>
  </si>
  <si>
    <t>1983-1985</t>
  </si>
  <si>
    <t>USC00056131</t>
  </si>
  <si>
    <t>ORDWAY 2 ENE</t>
  </si>
  <si>
    <t>USC00056136</t>
  </si>
  <si>
    <t>ORDWAY 21 N</t>
  </si>
  <si>
    <t>USC00056192</t>
  </si>
  <si>
    <t>OTIS 11 NE</t>
  </si>
  <si>
    <t>1941-1989</t>
  </si>
  <si>
    <t>USC00050620</t>
  </si>
  <si>
    <t>BENNETT</t>
  </si>
  <si>
    <t>1989-1995</t>
  </si>
  <si>
    <t>USC00056203</t>
  </si>
  <si>
    <t>1893-2006</t>
  </si>
  <si>
    <t>USC00056225</t>
  </si>
  <si>
    <t>OVID</t>
  </si>
  <si>
    <t>1941-1948</t>
  </si>
  <si>
    <t>1941-1959</t>
  </si>
  <si>
    <t>USC00056258</t>
  </si>
  <si>
    <t>PAGOSA SPRINGS</t>
  </si>
  <si>
    <t>1906-1998</t>
  </si>
  <si>
    <t>USC00056266</t>
  </si>
  <si>
    <t>PALISADE</t>
  </si>
  <si>
    <t>USC00056271</t>
  </si>
  <si>
    <t>PALISADE LAKES 6 SSE</t>
  </si>
  <si>
    <t>1962-1971</t>
  </si>
  <si>
    <t>1947-1971</t>
  </si>
  <si>
    <t>USC00056280</t>
  </si>
  <si>
    <t>PALMER LAKE</t>
  </si>
  <si>
    <t>1965-1985</t>
  </si>
  <si>
    <t>1899-2012</t>
  </si>
  <si>
    <t>USC00056299</t>
  </si>
  <si>
    <t>PAOLI</t>
  </si>
  <si>
    <t>USC00056306</t>
  </si>
  <si>
    <t>PAONIA 1 SW</t>
  </si>
  <si>
    <t>USC00056307</t>
  </si>
  <si>
    <t>1930-1957</t>
  </si>
  <si>
    <t>USC00056311</t>
  </si>
  <si>
    <t>PARACHUTE</t>
  </si>
  <si>
    <t>1981-1992</t>
  </si>
  <si>
    <t>USC00056315</t>
  </si>
  <si>
    <t>PARADOX</t>
  </si>
  <si>
    <t>1948-1977</t>
  </si>
  <si>
    <t>USC00056318</t>
  </si>
  <si>
    <t>PARADOX 1 W</t>
  </si>
  <si>
    <t>1977-1995</t>
  </si>
  <si>
    <t>USC00056326</t>
  </si>
  <si>
    <t>PARKER 6 E</t>
  </si>
  <si>
    <t>1930-1997</t>
  </si>
  <si>
    <t>1922-1997</t>
  </si>
  <si>
    <t>USC00056342</t>
  </si>
  <si>
    <t>PARSHALL 10 SSE</t>
  </si>
  <si>
    <t>1951-1973</t>
  </si>
  <si>
    <t>USC00056382</t>
  </si>
  <si>
    <t>PEARL</t>
  </si>
  <si>
    <t>1927-1950</t>
  </si>
  <si>
    <t>USC00056410</t>
  </si>
  <si>
    <t>PENROSE 3 NNW</t>
  </si>
  <si>
    <t>1924-1973</t>
  </si>
  <si>
    <t>USC00056430</t>
  </si>
  <si>
    <t>PERRY PARK</t>
  </si>
  <si>
    <t>1978-1984</t>
  </si>
  <si>
    <t>USC00056438</t>
  </si>
  <si>
    <t>USC00056513</t>
  </si>
  <si>
    <t>1963-1986</t>
  </si>
  <si>
    <t>1909-1986</t>
  </si>
  <si>
    <t>USC00056524</t>
  </si>
  <si>
    <t>PLACERVILLE</t>
  </si>
  <si>
    <t>1947-2008</t>
  </si>
  <si>
    <t>USC00056559</t>
  </si>
  <si>
    <t>PLATORO</t>
  </si>
  <si>
    <t>1949-1991</t>
  </si>
  <si>
    <t>USC00056591</t>
  </si>
  <si>
    <t>PLEASANT VIEW 2 W</t>
  </si>
  <si>
    <t>1950-1951</t>
  </si>
  <si>
    <t>USC00056651</t>
  </si>
  <si>
    <t>POWDERHORN</t>
  </si>
  <si>
    <t>1964-1971</t>
  </si>
  <si>
    <t>USC00056705</t>
  </si>
  <si>
    <t>SPRINGFIELD 8 SW</t>
  </si>
  <si>
    <t>1943-1951</t>
  </si>
  <si>
    <t>USC00056710</t>
  </si>
  <si>
    <t>PRITCHETT 16 SW</t>
  </si>
  <si>
    <t>USW00023068</t>
  </si>
  <si>
    <t>PUEBLO WB AIRPORT</t>
  </si>
  <si>
    <t>1874-1954</t>
  </si>
  <si>
    <t>1872-1954</t>
  </si>
  <si>
    <t>USC00050674</t>
  </si>
  <si>
    <t>BERTHOUD PASS</t>
  </si>
  <si>
    <t>1950-1985</t>
  </si>
  <si>
    <t>USW00093058</t>
  </si>
  <si>
    <t>PUEBLO MEMORIAL AP</t>
  </si>
  <si>
    <t>USC00056743</t>
  </si>
  <si>
    <t>PUEBLO CITY RESERVOI</t>
  </si>
  <si>
    <t>1941-1971</t>
  </si>
  <si>
    <t>1905-1970</t>
  </si>
  <si>
    <t>USC00056748</t>
  </si>
  <si>
    <t>PUEBLO FIRE STN #2</t>
  </si>
  <si>
    <t>1945-1954</t>
  </si>
  <si>
    <t>USC00056753</t>
  </si>
  <si>
    <t>PUEBLO FIRE STN #5</t>
  </si>
  <si>
    <t>USC00056763</t>
  </si>
  <si>
    <t>PUEBLO ARMY DEPOT</t>
  </si>
  <si>
    <t>1957-1977</t>
  </si>
  <si>
    <t>USC00056765</t>
  </si>
  <si>
    <t>PUEBLO RESERVOIR</t>
  </si>
  <si>
    <t>1975-2015</t>
  </si>
  <si>
    <t>USC00056767</t>
  </si>
  <si>
    <t>PUEBLO 6 SSW</t>
  </si>
  <si>
    <t>1971-1985</t>
  </si>
  <si>
    <t>USC00056797</t>
  </si>
  <si>
    <t>PYRAMID</t>
  </si>
  <si>
    <t>1910-1928</t>
  </si>
  <si>
    <t>1910-2005</t>
  </si>
  <si>
    <t>USC00056811</t>
  </si>
  <si>
    <t>RABBIT EARS PASS</t>
  </si>
  <si>
    <t>USC00056816</t>
  </si>
  <si>
    <t>RALSTON RESERVOIR</t>
  </si>
  <si>
    <t>USC00056820</t>
  </si>
  <si>
    <t>RAND</t>
  </si>
  <si>
    <t>1988-1998</t>
  </si>
  <si>
    <t>USC00056832</t>
  </si>
  <si>
    <t>RANGELY 1 E</t>
  </si>
  <si>
    <t>USC00056842</t>
  </si>
  <si>
    <t>RAWHIDE RESERVOIR</t>
  </si>
  <si>
    <t>1982-1985</t>
  </si>
  <si>
    <t>USC00050686</t>
  </si>
  <si>
    <t>BETHUNE</t>
  </si>
  <si>
    <t>USC00056917</t>
  </si>
  <si>
    <t>REDCLIFF</t>
  </si>
  <si>
    <t>USC00056921</t>
  </si>
  <si>
    <t>RED FEATHER LAKES</t>
  </si>
  <si>
    <t>1991-1997</t>
  </si>
  <si>
    <t>USC00056925</t>
  </si>
  <si>
    <t>RED FEATHER LKS 2 SE</t>
  </si>
  <si>
    <t>1941-1990</t>
  </si>
  <si>
    <t>USC00056930</t>
  </si>
  <si>
    <t>RED FEATHER LAKES 6</t>
  </si>
  <si>
    <t>1959-1962</t>
  </si>
  <si>
    <t>USC00056966</t>
  </si>
  <si>
    <t>REDSTONE</t>
  </si>
  <si>
    <t>USC00056970</t>
  </si>
  <si>
    <t>REDSTONE 4 W</t>
  </si>
  <si>
    <t>1979-1994</t>
  </si>
  <si>
    <t>USC00056977</t>
  </si>
  <si>
    <t>RED WING 1 WSW</t>
  </si>
  <si>
    <t>1982-1995</t>
  </si>
  <si>
    <t>USC00057017</t>
  </si>
  <si>
    <t>RICO</t>
  </si>
  <si>
    <t>1895-2001</t>
  </si>
  <si>
    <t>USC00057020</t>
  </si>
  <si>
    <t>RIDGWAY</t>
  </si>
  <si>
    <t>USC00057031</t>
  </si>
  <si>
    <t>RIFLE</t>
  </si>
  <si>
    <t>1910-2009</t>
  </si>
  <si>
    <t>USC00057050</t>
  </si>
  <si>
    <t>RIO GRANDE RESERVOIR</t>
  </si>
  <si>
    <t>USC00050712</t>
  </si>
  <si>
    <t>BIG SPRINGS RANCH</t>
  </si>
  <si>
    <t>USC00057167</t>
  </si>
  <si>
    <t>ROCKY FORD 2 SE</t>
  </si>
  <si>
    <t>USC00057187</t>
  </si>
  <si>
    <t>ROGGEN 2 S</t>
  </si>
  <si>
    <t>1955-1960</t>
  </si>
  <si>
    <t>USC00057249</t>
  </si>
  <si>
    <t>ROXBOROUGH STATE PARK</t>
  </si>
  <si>
    <t>USC00057287</t>
  </si>
  <si>
    <t>RUSH 1 N</t>
  </si>
  <si>
    <t>1958-2014</t>
  </si>
  <si>
    <t>1916-2014</t>
  </si>
  <si>
    <t>USC00057296</t>
  </si>
  <si>
    <t>RUSTIC 9 WSW</t>
  </si>
  <si>
    <t>1993-2015</t>
  </si>
  <si>
    <t>USC00057309</t>
  </si>
  <si>
    <t>RUXTON PARK</t>
  </si>
  <si>
    <t>1959-2015</t>
  </si>
  <si>
    <t>USC00057315</t>
  </si>
  <si>
    <t>RYE</t>
  </si>
  <si>
    <t>1944-1992</t>
  </si>
  <si>
    <t>1940-1992</t>
  </si>
  <si>
    <t>USC00057337</t>
  </si>
  <si>
    <t>USC00057345</t>
  </si>
  <si>
    <t>ST ELMO</t>
  </si>
  <si>
    <t>1909-1953</t>
  </si>
  <si>
    <t>USC00057370</t>
  </si>
  <si>
    <t>SALIDA</t>
  </si>
  <si>
    <t>USC00057371</t>
  </si>
  <si>
    <t>SALIDA 3 W</t>
  </si>
  <si>
    <t>1970-1984</t>
  </si>
  <si>
    <t>USC00057428</t>
  </si>
  <si>
    <t>SAN LUIS</t>
  </si>
  <si>
    <t>1893-1923</t>
  </si>
  <si>
    <t>USC00057430</t>
  </si>
  <si>
    <t>SAN LUIS 2 SE</t>
  </si>
  <si>
    <t>USC00057433</t>
  </si>
  <si>
    <t>SAN LUIS LAKES 3W</t>
  </si>
  <si>
    <t>1946-1955</t>
  </si>
  <si>
    <t>USC00057455</t>
  </si>
  <si>
    <t>SAPINERO 8 E</t>
  </si>
  <si>
    <t>USC00057460</t>
  </si>
  <si>
    <t>SARGENTS</t>
  </si>
  <si>
    <t>USC00057461</t>
  </si>
  <si>
    <t>SARGENTS 6W</t>
  </si>
  <si>
    <t>1947-1958</t>
  </si>
  <si>
    <t>USC00057510</t>
  </si>
  <si>
    <t>SEDALIA 4 SSE</t>
  </si>
  <si>
    <t>USC00057513</t>
  </si>
  <si>
    <t>1908-1958</t>
  </si>
  <si>
    <t>1908-2006</t>
  </si>
  <si>
    <t>USC00057515</t>
  </si>
  <si>
    <t>SEDGWICK 5 S</t>
  </si>
  <si>
    <t>1952-2015</t>
  </si>
  <si>
    <t>USC00057519</t>
  </si>
  <si>
    <t>SEIBERT</t>
  </si>
  <si>
    <t>2004-2015</t>
  </si>
  <si>
    <t>USC00057557</t>
  </si>
  <si>
    <t>SHAW 2 E</t>
  </si>
  <si>
    <t>1983-1996</t>
  </si>
  <si>
    <t>1948-1996</t>
  </si>
  <si>
    <t>USC00057572</t>
  </si>
  <si>
    <t>SHEEP MOUNTAIN</t>
  </si>
  <si>
    <t>USC00057618</t>
  </si>
  <si>
    <t>SHOSHONE</t>
  </si>
  <si>
    <t>1910-2007</t>
  </si>
  <si>
    <t>USC00057648</t>
  </si>
  <si>
    <t>SILVER LAKE</t>
  </si>
  <si>
    <t>1913-1921</t>
  </si>
  <si>
    <t>1910-1955</t>
  </si>
  <si>
    <t>USC00057656</t>
  </si>
  <si>
    <t>SILVERTON</t>
  </si>
  <si>
    <t>USC00057664</t>
  </si>
  <si>
    <t>SIMLA</t>
  </si>
  <si>
    <t>USC00057682</t>
  </si>
  <si>
    <t>SKY RNCH LUTHRN CMP</t>
  </si>
  <si>
    <t>1985-1988</t>
  </si>
  <si>
    <t>USC00050776</t>
  </si>
  <si>
    <t>BLANCA</t>
  </si>
  <si>
    <t>1909-2010</t>
  </si>
  <si>
    <t>USC00057816</t>
  </si>
  <si>
    <t>SOUTH PLATTE</t>
  </si>
  <si>
    <t>1978-1995</t>
  </si>
  <si>
    <t>USC00050784</t>
  </si>
  <si>
    <t>BLOOM</t>
  </si>
  <si>
    <t>1927-1935</t>
  </si>
  <si>
    <t>1927-1954</t>
  </si>
  <si>
    <t>USC00057848</t>
  </si>
  <si>
    <t>SPICER</t>
  </si>
  <si>
    <t>1912-2003</t>
  </si>
  <si>
    <t>1909-2003</t>
  </si>
  <si>
    <t>USC00057862</t>
  </si>
  <si>
    <t>SPRINGFIELD</t>
  </si>
  <si>
    <t>1897-1897</t>
  </si>
  <si>
    <t>1893-1985</t>
  </si>
  <si>
    <t>USC00057866</t>
  </si>
  <si>
    <t>SPRINGFIELD 7 WSW</t>
  </si>
  <si>
    <t>1956-2002</t>
  </si>
  <si>
    <t>USC00057867</t>
  </si>
  <si>
    <t>SPRINGFIELD 8 S</t>
  </si>
  <si>
    <t>1948-1964</t>
  </si>
  <si>
    <t>USC00057871</t>
  </si>
  <si>
    <t>1951-1956</t>
  </si>
  <si>
    <t>USC00057881</t>
  </si>
  <si>
    <t>SQUAW MOUNTAIN</t>
  </si>
  <si>
    <t>1964-1978</t>
  </si>
  <si>
    <t>1964-1981</t>
  </si>
  <si>
    <t>USC00057928</t>
  </si>
  <si>
    <t>STATE TURKEY EXP FAR</t>
  </si>
  <si>
    <t>1944-1961</t>
  </si>
  <si>
    <t>USC00057936</t>
  </si>
  <si>
    <t>STEAMBOAT SPRINGS</t>
  </si>
  <si>
    <t>USC00050794</t>
  </si>
  <si>
    <t>BLUE MESA DAM</t>
  </si>
  <si>
    <t>1966-1967</t>
  </si>
  <si>
    <t>USC00057950</t>
  </si>
  <si>
    <t>STERLING</t>
  </si>
  <si>
    <t>1909-2011</t>
  </si>
  <si>
    <t>1895-2011</t>
  </si>
  <si>
    <t>USC00050797</t>
  </si>
  <si>
    <t>BLUE MESA LAKE</t>
  </si>
  <si>
    <t>USC00057992</t>
  </si>
  <si>
    <t>STONINGTON</t>
  </si>
  <si>
    <t>1941-1999</t>
  </si>
  <si>
    <t>USC00058008</t>
  </si>
  <si>
    <t>STRATTON</t>
  </si>
  <si>
    <t>1934-2012</t>
  </si>
  <si>
    <t>USC00058022</t>
  </si>
  <si>
    <t>STRONTIA SPRINGS DAM</t>
  </si>
  <si>
    <t>USC00058064</t>
  </si>
  <si>
    <t>SUGARLOAF RESERVOIR</t>
  </si>
  <si>
    <t>USC00058092</t>
  </si>
  <si>
    <t>SUMMITVILLE</t>
  </si>
  <si>
    <t>1939-1948</t>
  </si>
  <si>
    <t>USC00050810</t>
  </si>
  <si>
    <t>BOND</t>
  </si>
  <si>
    <t>1958-1975</t>
  </si>
  <si>
    <t>USC00058100</t>
  </si>
  <si>
    <t>SUNBEAM 7 SW</t>
  </si>
  <si>
    <t>1927-1951</t>
  </si>
  <si>
    <t>USC00058148</t>
  </si>
  <si>
    <t>TABERNASH</t>
  </si>
  <si>
    <t>USC00058154</t>
  </si>
  <si>
    <t>TACOMA</t>
  </si>
  <si>
    <t>1908-1975</t>
  </si>
  <si>
    <t>1908-1987</t>
  </si>
  <si>
    <t>USC00058157</t>
  </si>
  <si>
    <t>TACONY 10 SE</t>
  </si>
  <si>
    <t>1955-2015</t>
  </si>
  <si>
    <t>USC00058184</t>
  </si>
  <si>
    <t>TAYLOR PARK</t>
  </si>
  <si>
    <t>USC00058204</t>
  </si>
  <si>
    <t>TELLURIDE 4 WNW</t>
  </si>
  <si>
    <t>USC00058212</t>
  </si>
  <si>
    <t>TENNESSEE PASS</t>
  </si>
  <si>
    <t>1900-1953</t>
  </si>
  <si>
    <t>1899-1953</t>
  </si>
  <si>
    <t>USC00058220</t>
  </si>
  <si>
    <t>TERCIO 4 NW</t>
  </si>
  <si>
    <t>USC00050825</t>
  </si>
  <si>
    <t>BONHAM RESERVOIR</t>
  </si>
  <si>
    <t>USC00058260</t>
  </si>
  <si>
    <t>THURMAN 3 ENE</t>
  </si>
  <si>
    <t>USC00058290</t>
  </si>
  <si>
    <t>TIMPAS 13 SW</t>
  </si>
  <si>
    <t>1978-1993</t>
  </si>
  <si>
    <t>USC00050834</t>
  </si>
  <si>
    <t>BONNY DAM 2 NE</t>
  </si>
  <si>
    <t>USC00050840</t>
  </si>
  <si>
    <t>BOONE 2 SE</t>
  </si>
  <si>
    <t>1980-1986</t>
  </si>
  <si>
    <t>USC00058429</t>
  </si>
  <si>
    <t>TRINIDAD</t>
  </si>
  <si>
    <t>USC00050843</t>
  </si>
  <si>
    <t>BOULDER #2</t>
  </si>
  <si>
    <t>USC00058431</t>
  </si>
  <si>
    <t>TRINIDAD RIVER</t>
  </si>
  <si>
    <t>1978-1978</t>
  </si>
  <si>
    <t>USW00023070</t>
  </si>
  <si>
    <t>TRINIDAD LAS ANIMAS COUNTY AP</t>
  </si>
  <si>
    <t>USC00058436</t>
  </si>
  <si>
    <t>TRINIDAD LAKE</t>
  </si>
  <si>
    <t>USC00058454</t>
  </si>
  <si>
    <t>TROUT LAKE</t>
  </si>
  <si>
    <t>1915-1949</t>
  </si>
  <si>
    <t>USC00058468</t>
  </si>
  <si>
    <t>TROY 1 SE</t>
  </si>
  <si>
    <t>1945-1980</t>
  </si>
  <si>
    <t>1941-1987</t>
  </si>
  <si>
    <t>USC00050848</t>
  </si>
  <si>
    <t>USC00058496</t>
  </si>
  <si>
    <t>TWIN LAKES EVAPORATI</t>
  </si>
  <si>
    <t>1965-1967</t>
  </si>
  <si>
    <t>USC00058501</t>
  </si>
  <si>
    <t>TWIN LAKES RES</t>
  </si>
  <si>
    <t>USC00058510</t>
  </si>
  <si>
    <t>TWO BUTTES</t>
  </si>
  <si>
    <t>1900-1972</t>
  </si>
  <si>
    <t>USC00058516</t>
  </si>
  <si>
    <t>TWO BUTTES RESERVOIR</t>
  </si>
  <si>
    <t>1912-1955</t>
  </si>
  <si>
    <t>USC00058560</t>
  </si>
  <si>
    <t>URAVAN</t>
  </si>
  <si>
    <t>USC00058574</t>
  </si>
  <si>
    <t>UTLEYVILLE</t>
  </si>
  <si>
    <t>1920-1956</t>
  </si>
  <si>
    <t>USC00058575</t>
  </si>
  <si>
    <t>VAIL</t>
  </si>
  <si>
    <t>USC00058582</t>
  </si>
  <si>
    <t>VALLECITO DAM</t>
  </si>
  <si>
    <t>USC00050862</t>
  </si>
  <si>
    <t>BOVINA</t>
  </si>
  <si>
    <t>1940-1959</t>
  </si>
  <si>
    <t>USC00058649</t>
  </si>
  <si>
    <t>VICTOR</t>
  </si>
  <si>
    <t>1904-1976</t>
  </si>
  <si>
    <t>USC00058722</t>
  </si>
  <si>
    <t>VONA</t>
  </si>
  <si>
    <t>USC00050873</t>
  </si>
  <si>
    <t>BOX RANCH</t>
  </si>
  <si>
    <t>1937-1950</t>
  </si>
  <si>
    <t>USC00058742</t>
  </si>
  <si>
    <t>WAGON WHEEL GAP 3 N</t>
  </si>
  <si>
    <t>1948-1972</t>
  </si>
  <si>
    <t>USC00058756</t>
  </si>
  <si>
    <t>WALDEN</t>
  </si>
  <si>
    <t>USC00058781</t>
  </si>
  <si>
    <t>WALSENBURG</t>
  </si>
  <si>
    <t>1934-2015</t>
  </si>
  <si>
    <t>USC00058793</t>
  </si>
  <si>
    <t>WALSH 1 W</t>
  </si>
  <si>
    <t>USC00058839</t>
  </si>
  <si>
    <t>WATERDALE</t>
  </si>
  <si>
    <t>USC00050884</t>
  </si>
  <si>
    <t>BOYERO 1 WSW</t>
  </si>
  <si>
    <t>1981-1981</t>
  </si>
  <si>
    <t>USC00058896</t>
  </si>
  <si>
    <t>WELDONA 2 SE</t>
  </si>
  <si>
    <t>USC00058907</t>
  </si>
  <si>
    <t>WELLINGTON 5 WNW</t>
  </si>
  <si>
    <t>1995-1998</t>
  </si>
  <si>
    <t>USC00058931</t>
  </si>
  <si>
    <t>WESTCLIFFE</t>
  </si>
  <si>
    <t>USC00058939</t>
  </si>
  <si>
    <t>WESTCREEK</t>
  </si>
  <si>
    <t>USC00050895</t>
  </si>
  <si>
    <t>BRANDON</t>
  </si>
  <si>
    <t>1955-1999</t>
  </si>
  <si>
    <t>USC00058963</t>
  </si>
  <si>
    <t>WEST MUDDY RANGER ST</t>
  </si>
  <si>
    <t>1950-1957</t>
  </si>
  <si>
    <t>USC00050898</t>
  </si>
  <si>
    <t>BRANSON</t>
  </si>
  <si>
    <t>1918-1974</t>
  </si>
  <si>
    <t>USC00058986</t>
  </si>
  <si>
    <t>WETMORE 2 S</t>
  </si>
  <si>
    <t>1947-1968</t>
  </si>
  <si>
    <t>USC00058988</t>
  </si>
  <si>
    <t>WETMORE 8 SW</t>
  </si>
  <si>
    <t>USC00058990</t>
  </si>
  <si>
    <t>WETMORE 9 S</t>
  </si>
  <si>
    <t>1968-1976</t>
  </si>
  <si>
    <t>USC00058995</t>
  </si>
  <si>
    <t>WHEAT RIDGE 2</t>
  </si>
  <si>
    <t>1981-2015</t>
  </si>
  <si>
    <t>USC00058997</t>
  </si>
  <si>
    <t>WHITE ROCK</t>
  </si>
  <si>
    <t>USC00059025</t>
  </si>
  <si>
    <t>WIGGINS 7 SW</t>
  </si>
  <si>
    <t>1961-1970</t>
  </si>
  <si>
    <t>1960-1971</t>
  </si>
  <si>
    <t>USC00059045</t>
  </si>
  <si>
    <t>WILCOX RANCH</t>
  </si>
  <si>
    <t>USC00050909</t>
  </si>
  <si>
    <t>BRECKENRIDGE</t>
  </si>
  <si>
    <t>1893-1978</t>
  </si>
  <si>
    <t>USC00059096</t>
  </si>
  <si>
    <t>WILLIAMS FORK DAM</t>
  </si>
  <si>
    <t>USC00059103</t>
  </si>
  <si>
    <t>WILLOW CREEK 4SE</t>
  </si>
  <si>
    <t>1930-1947</t>
  </si>
  <si>
    <t>1930-1948</t>
  </si>
  <si>
    <t>USC00059147</t>
  </si>
  <si>
    <t>WINDSOR</t>
  </si>
  <si>
    <t>1941-1970</t>
  </si>
  <si>
    <t>USC00059175</t>
  </si>
  <si>
    <t>WINTER PARK</t>
  </si>
  <si>
    <t>1942-2015</t>
  </si>
  <si>
    <t>USC00059181</t>
  </si>
  <si>
    <t>WOLF CREEK PASS 1 E</t>
  </si>
  <si>
    <t>1957-2001</t>
  </si>
  <si>
    <t>USC00059183</t>
  </si>
  <si>
    <t>WOLF CREEK PASS 4 W</t>
  </si>
  <si>
    <t>1939-1957</t>
  </si>
  <si>
    <t>USC00050092</t>
  </si>
  <si>
    <t>AGATE 3 SW</t>
  </si>
  <si>
    <t>1893-1953</t>
  </si>
  <si>
    <t>USC00059210</t>
  </si>
  <si>
    <t>WOODLAND PARK 8 NNW</t>
  </si>
  <si>
    <t>USC00059213</t>
  </si>
  <si>
    <t>WOODROW 6 NNE</t>
  </si>
  <si>
    <t>USC00059216</t>
  </si>
  <si>
    <t>WOOTTON RANCH</t>
  </si>
  <si>
    <t>1978-2001</t>
  </si>
  <si>
    <t>USC00059243</t>
  </si>
  <si>
    <t>WRAY 2 E</t>
  </si>
  <si>
    <t>USC00059265</t>
  </si>
  <si>
    <t>YAMPA</t>
  </si>
  <si>
    <t>USC00059275</t>
  </si>
  <si>
    <t>YELLOW JACKET 2 W</t>
  </si>
  <si>
    <t>1962-2003</t>
  </si>
  <si>
    <t>USC00059295</t>
  </si>
  <si>
    <t>USC00059297</t>
  </si>
  <si>
    <t>YUMA 10 NW</t>
  </si>
  <si>
    <t>USC00050945</t>
  </si>
  <si>
    <t>BRIGGSDALE</t>
  </si>
  <si>
    <t>1963-2011</t>
  </si>
  <si>
    <t>1948-2011</t>
  </si>
  <si>
    <t>USC00050950</t>
  </si>
  <si>
    <t>BRIGHTON 1 NE</t>
  </si>
  <si>
    <t>1973-2015</t>
  </si>
  <si>
    <t>07K02</t>
  </si>
  <si>
    <t>BURRO MOUNTAIN</t>
  </si>
  <si>
    <t>SCS</t>
  </si>
  <si>
    <t>07K02S</t>
  </si>
  <si>
    <t>2009-2011</t>
  </si>
  <si>
    <t>1979-2015</t>
  </si>
  <si>
    <t>06J37</t>
  </si>
  <si>
    <t>BUTTERHILL</t>
  </si>
  <si>
    <t>08K02S</t>
  </si>
  <si>
    <t>CATHEDRAL BLUFFS PILLOW</t>
  </si>
  <si>
    <t>07J04</t>
  </si>
  <si>
    <t>CROSHO</t>
  </si>
  <si>
    <t>07J04S</t>
  </si>
  <si>
    <t>2009-2012</t>
  </si>
  <si>
    <t>06J01</t>
  </si>
  <si>
    <t>DRY LAKE</t>
  </si>
  <si>
    <t>06J01S</t>
  </si>
  <si>
    <t>06J15</t>
  </si>
  <si>
    <t>ELK RIVER #2</t>
  </si>
  <si>
    <t>06J15S</t>
  </si>
  <si>
    <t>ELK RIVER</t>
  </si>
  <si>
    <t>06J36</t>
  </si>
  <si>
    <t>ELKHORN</t>
  </si>
  <si>
    <t>06J14</t>
  </si>
  <si>
    <t>HAHN'S PEAK</t>
  </si>
  <si>
    <t>06J09</t>
  </si>
  <si>
    <t>RABBIT EARS</t>
  </si>
  <si>
    <t>06J09S</t>
  </si>
  <si>
    <t>07J01</t>
  </si>
  <si>
    <t>07J05S</t>
  </si>
  <si>
    <t>RIPPLE CREEK</t>
  </si>
  <si>
    <t>06J29</t>
  </si>
  <si>
    <t>TOWER</t>
  </si>
  <si>
    <t>06J29S</t>
  </si>
  <si>
    <t>07K13S</t>
  </si>
  <si>
    <t>TRAPPER LAKE</t>
  </si>
  <si>
    <t>1986-2015</t>
  </si>
  <si>
    <t>08K03S</t>
  </si>
  <si>
    <t>W FORK PARACHUTE PILLOW</t>
  </si>
  <si>
    <t>06J10</t>
  </si>
  <si>
    <t>YAMPA VIEW</t>
  </si>
  <si>
    <t>05K06</t>
  </si>
  <si>
    <t>ARROW</t>
  </si>
  <si>
    <t>05K06S</t>
  </si>
  <si>
    <t>05K03</t>
  </si>
  <si>
    <t>05K14S</t>
  </si>
  <si>
    <t>BERTHOUD SUMMIT</t>
  </si>
  <si>
    <t>07K12S</t>
  </si>
  <si>
    <t>BISON LAKE</t>
  </si>
  <si>
    <t>06K21</t>
  </si>
  <si>
    <t>BLUE RIVER</t>
  </si>
  <si>
    <t>1957-2015</t>
  </si>
  <si>
    <t>06K24S</t>
  </si>
  <si>
    <t>COPPER MOUNTAIN</t>
  </si>
  <si>
    <t>06K08</t>
  </si>
  <si>
    <t>FREMONT PASS</t>
  </si>
  <si>
    <t>06K08S</t>
  </si>
  <si>
    <t>06K20</t>
  </si>
  <si>
    <t>GLEN MAR RANCH</t>
  </si>
  <si>
    <t>06J11</t>
  </si>
  <si>
    <t>GORE PASS</t>
  </si>
  <si>
    <t>05J16</t>
  </si>
  <si>
    <t>GRANBY</t>
  </si>
  <si>
    <t>05J19</t>
  </si>
  <si>
    <t>GRAND LAKE</t>
  </si>
  <si>
    <t>05K09</t>
  </si>
  <si>
    <t>GRIZZLY PEAK</t>
  </si>
  <si>
    <t>05K09S</t>
  </si>
  <si>
    <t>06K42</t>
  </si>
  <si>
    <t>HAGERMAN TUNNEL</t>
  </si>
  <si>
    <t>06K42S</t>
  </si>
  <si>
    <t>HAGERMAN TUNNEL PILLOW</t>
  </si>
  <si>
    <t>06K04</t>
  </si>
  <si>
    <t>06K04S</t>
  </si>
  <si>
    <t>06K10</t>
  </si>
  <si>
    <t>IVANHOE</t>
  </si>
  <si>
    <t>05K21</t>
  </si>
  <si>
    <t>JONES PASS</t>
  </si>
  <si>
    <t>06K30</t>
  </si>
  <si>
    <t>KILN</t>
  </si>
  <si>
    <t>06K30S</t>
  </si>
  <si>
    <t>05J10</t>
  </si>
  <si>
    <t>LAKE IRENE</t>
  </si>
  <si>
    <t>05J10S</t>
  </si>
  <si>
    <t>05K07</t>
  </si>
  <si>
    <t>LAPLAND</t>
  </si>
  <si>
    <t>06K27</t>
  </si>
  <si>
    <t>LIFT</t>
  </si>
  <si>
    <t>06J06</t>
  </si>
  <si>
    <t>LYNX PASS</t>
  </si>
  <si>
    <t>06J06S</t>
  </si>
  <si>
    <t>06K28</t>
  </si>
  <si>
    <t>MC KENZIE GULCH</t>
  </si>
  <si>
    <t>08K04</t>
  </si>
  <si>
    <t>MESA LAKES</t>
  </si>
  <si>
    <t>1937-2015</t>
  </si>
  <si>
    <t>08K04S</t>
  </si>
  <si>
    <t>06K12</t>
  </si>
  <si>
    <t>MIDDLE FORK CAMPGROUND</t>
  </si>
  <si>
    <t>05J24</t>
  </si>
  <si>
    <t>MILNER PASS</t>
  </si>
  <si>
    <t>06K06</t>
  </si>
  <si>
    <t>NAST LAKE</t>
  </si>
  <si>
    <t>07K10S</t>
  </si>
  <si>
    <t>NAVAL OILSHALE PILLOW</t>
  </si>
  <si>
    <t>05J09</t>
  </si>
  <si>
    <t>NORTH INLET GRAND LAKE</t>
  </si>
  <si>
    <t>07K01</t>
  </si>
  <si>
    <t>NORTH LOST TRAIL</t>
  </si>
  <si>
    <t>07K01S</t>
  </si>
  <si>
    <t>06K19</t>
  </si>
  <si>
    <t>PANDO</t>
  </si>
  <si>
    <t>05J04</t>
  </si>
  <si>
    <t>PHANTOM VALLEY</t>
  </si>
  <si>
    <t>05J04S</t>
  </si>
  <si>
    <t>05K18</t>
  </si>
  <si>
    <t>RANCH CREEK</t>
  </si>
  <si>
    <t>06K09</t>
  </si>
  <si>
    <t>SHRINE PASS</t>
  </si>
  <si>
    <t>05K16</t>
  </si>
  <si>
    <t>SNAKE RIVER</t>
  </si>
  <si>
    <t>05J12S</t>
  </si>
  <si>
    <t>STILLWATER CREEK</t>
  </si>
  <si>
    <t>06K14</t>
  </si>
  <si>
    <t>SUMMIT RANCH</t>
  </si>
  <si>
    <t>06K14S</t>
  </si>
  <si>
    <t>07K05</t>
  </si>
  <si>
    <t>TRICKLE DIVIDE</t>
  </si>
  <si>
    <t>06K41</t>
  </si>
  <si>
    <t>UTE PASS</t>
  </si>
  <si>
    <t>06K39S</t>
  </si>
  <si>
    <t>VAIL MOUNTAIN</t>
  </si>
  <si>
    <t>05K19</t>
  </si>
  <si>
    <t>VASQUEZ</t>
  </si>
  <si>
    <t>06J05</t>
  </si>
  <si>
    <t>WILLOW CREEK PASS</t>
  </si>
  <si>
    <t>06J05S</t>
  </si>
  <si>
    <t>08M06S</t>
  </si>
  <si>
    <t>EL DIENTE PEAK</t>
  </si>
  <si>
    <t>07M03</t>
  </si>
  <si>
    <t>LIZARD HEAD</t>
  </si>
  <si>
    <t>07M29</t>
  </si>
  <si>
    <t>LIZARD HEAD PASS</t>
  </si>
  <si>
    <t>07M29S</t>
  </si>
  <si>
    <t>08M07</t>
  </si>
  <si>
    <t>LONE CONE</t>
  </si>
  <si>
    <t>08M07S</t>
  </si>
  <si>
    <t>08M09</t>
  </si>
  <si>
    <t>NORTH MOUNTAIN</t>
  </si>
  <si>
    <t>07M18</t>
  </si>
  <si>
    <t>OPHIR LOOP</t>
  </si>
  <si>
    <t>08M05</t>
  </si>
  <si>
    <t>08M08S</t>
  </si>
  <si>
    <t>SCOTCH CREEK</t>
  </si>
  <si>
    <t>07M02</t>
  </si>
  <si>
    <t>TELLURIDE</t>
  </si>
  <si>
    <t>07M09</t>
  </si>
  <si>
    <t>07M28</t>
  </si>
  <si>
    <t>TROUT LAKE #2</t>
  </si>
  <si>
    <t>07M05</t>
  </si>
  <si>
    <t>07M05S</t>
  </si>
  <si>
    <t>08M03</t>
  </si>
  <si>
    <t>GROUNDHOG</t>
  </si>
  <si>
    <t>08M04</t>
  </si>
  <si>
    <t>07M23</t>
  </si>
  <si>
    <t>LEMON RESERVOIR</t>
  </si>
  <si>
    <t>07M24</t>
  </si>
  <si>
    <t>LEMON RESERVOIR #2</t>
  </si>
  <si>
    <t>08M02</t>
  </si>
  <si>
    <t>MANCOS T-DOWN</t>
  </si>
  <si>
    <t>07M14</t>
  </si>
  <si>
    <t>MINERAL CREEK</t>
  </si>
  <si>
    <t>07M14S</t>
  </si>
  <si>
    <t>07M12</t>
  </si>
  <si>
    <t>MOLAS LAKE</t>
  </si>
  <si>
    <t>07M12S</t>
  </si>
  <si>
    <t>07M15</t>
  </si>
  <si>
    <t>RED MOUNTAIN PASS</t>
  </si>
  <si>
    <t>07M33S</t>
  </si>
  <si>
    <t>07M11</t>
  </si>
  <si>
    <t>SPUD MOUNTAIN</t>
  </si>
  <si>
    <t>07M11S</t>
  </si>
  <si>
    <t>07M34S</t>
  </si>
  <si>
    <t>STUMP LAKES</t>
  </si>
  <si>
    <t>06M03</t>
  </si>
  <si>
    <t>UPPER SAN JUAN</t>
  </si>
  <si>
    <t>06M03S</t>
  </si>
  <si>
    <t>07M31</t>
  </si>
  <si>
    <t>VALLECITO</t>
  </si>
  <si>
    <t>07M31S</t>
  </si>
  <si>
    <t>06M17</t>
  </si>
  <si>
    <t>WOLF CREEK SUMMIT</t>
  </si>
  <si>
    <t>06M17S</t>
  </si>
  <si>
    <t>07K03</t>
  </si>
  <si>
    <t>ALEXANDER LAKE</t>
  </si>
  <si>
    <t>06L11</t>
  </si>
  <si>
    <t>BUTTE</t>
  </si>
  <si>
    <t>06L11S</t>
  </si>
  <si>
    <t>08L02</t>
  </si>
  <si>
    <t>COLUMBINE PASS</t>
  </si>
  <si>
    <t>08L02S</t>
  </si>
  <si>
    <t>07L01</t>
  </si>
  <si>
    <t>07M27</t>
  </si>
  <si>
    <t>IDARADO</t>
  </si>
  <si>
    <t>07M27S</t>
  </si>
  <si>
    <t>07M06</t>
  </si>
  <si>
    <t>IRONTON PARK</t>
  </si>
  <si>
    <t>07L04</t>
  </si>
  <si>
    <t>KEYSTONE</t>
  </si>
  <si>
    <t>07M08</t>
  </si>
  <si>
    <t>07K09</t>
  </si>
  <si>
    <t>MC CLURE PASS</t>
  </si>
  <si>
    <t>07K09S</t>
  </si>
  <si>
    <t>06L02</t>
  </si>
  <si>
    <t>PARK CONE</t>
  </si>
  <si>
    <t>06L02S</t>
  </si>
  <si>
    <t>07K06</t>
  </si>
  <si>
    <t>PARK RESERVOIR</t>
  </si>
  <si>
    <t>07K06S</t>
  </si>
  <si>
    <t>06L03</t>
  </si>
  <si>
    <t>PORPHYRY CREEK</t>
  </si>
  <si>
    <t>06L03S</t>
  </si>
  <si>
    <t>07K11S</t>
  </si>
  <si>
    <t>SCHOFIELD PASS</t>
  </si>
  <si>
    <t>07M30S</t>
  </si>
  <si>
    <t>SLUMGULLION</t>
  </si>
  <si>
    <t>07J03</t>
  </si>
  <si>
    <t>BEAR RIVER</t>
  </si>
  <si>
    <t>05K14</t>
  </si>
  <si>
    <t>06K06S</t>
  </si>
  <si>
    <t>USC00480484</t>
  </si>
  <si>
    <t>BAGGS</t>
  </si>
  <si>
    <t>CTR01</t>
  </si>
  <si>
    <t>CENTER, CSU SAN LUIS VALLEY EXPT STA</t>
  </si>
  <si>
    <t>COAGM</t>
  </si>
  <si>
    <t>CTZ01</t>
  </si>
  <si>
    <t>CORTEZ, 9 MI SW CORTEZ</t>
  </si>
  <si>
    <t>1992-2015</t>
  </si>
  <si>
    <t>DLT01</t>
  </si>
  <si>
    <t>DELTA, 3 MI W DELTA</t>
  </si>
  <si>
    <t>DVC01</t>
  </si>
  <si>
    <t>DOVE CREEK, 4 MI NW DOVE CREEK</t>
  </si>
  <si>
    <t>FRT02</t>
  </si>
  <si>
    <t>CSU FRUITA EXPT STATION, 2 MI ENE FRUITA</t>
  </si>
  <si>
    <t>GJC01</t>
  </si>
  <si>
    <t>GRAND JUNCTION, 3 MI NW GRAND JUNCTION</t>
  </si>
  <si>
    <t>1993-2009</t>
  </si>
  <si>
    <t>OTH01</t>
  </si>
  <si>
    <t>OLATHE, 3 MI NE OLATHE</t>
  </si>
  <si>
    <t>YJK01</t>
  </si>
  <si>
    <t>YELLOW JACKET, 2.5 MI NW YELLOW JACKET</t>
  </si>
  <si>
    <t>USC00051443</t>
  </si>
  <si>
    <t>CEDAREDGE 3 E</t>
  </si>
  <si>
    <t>1996-2015</t>
  </si>
  <si>
    <t>USC00051996</t>
  </si>
  <si>
    <t>CROOK</t>
  </si>
  <si>
    <t>USC00052631</t>
  </si>
  <si>
    <t>ELIZABETH 2 ENE</t>
  </si>
  <si>
    <t>1996-2013</t>
  </si>
  <si>
    <t>USC00052934</t>
  </si>
  <si>
    <t>FLATIRON RESERVOIR</t>
  </si>
  <si>
    <t>USC00054606</t>
  </si>
  <si>
    <t>KIT CARSON 9 NNE</t>
  </si>
  <si>
    <t>USC00055427</t>
  </si>
  <si>
    <t>MATHESON 8 SE</t>
  </si>
  <si>
    <t>1995-2010</t>
  </si>
  <si>
    <t>USC00057560</t>
  </si>
  <si>
    <t>SHAW 4 ENE</t>
  </si>
  <si>
    <t>USC00058690</t>
  </si>
  <si>
    <t>VIRGINIA DALE 7 ENE</t>
  </si>
  <si>
    <t>BLA01</t>
  </si>
  <si>
    <t>BLANCA, 8 MI SW BLANCA</t>
  </si>
  <si>
    <t>1997-2015</t>
  </si>
  <si>
    <t>USC00050105</t>
  </si>
  <si>
    <t>AGUILAR 18 WSW</t>
  </si>
  <si>
    <t>USC00050581</t>
  </si>
  <si>
    <t>BEDROCK 1 N</t>
  </si>
  <si>
    <t>1997-2005</t>
  </si>
  <si>
    <t>USC00051020</t>
  </si>
  <si>
    <t>BROWNS PARK REFUGE 8 NW</t>
  </si>
  <si>
    <t>1997-2002</t>
  </si>
  <si>
    <t>USC00051809</t>
  </si>
  <si>
    <t>COMO 4 SE</t>
  </si>
  <si>
    <t>1998-2004</t>
  </si>
  <si>
    <t>USC00051829</t>
  </si>
  <si>
    <t>CONIFER 8 W</t>
  </si>
  <si>
    <t>1997-2004</t>
  </si>
  <si>
    <t>USC00052223</t>
  </si>
  <si>
    <t>DENVER WATER DEPT</t>
  </si>
  <si>
    <t>USC00052538</t>
  </si>
  <si>
    <t>ECKLEY 14 N</t>
  </si>
  <si>
    <t>1998-2003</t>
  </si>
  <si>
    <t>USC00052947</t>
  </si>
  <si>
    <t>FLEMING 3 SW</t>
  </si>
  <si>
    <t>USC00053388</t>
  </si>
  <si>
    <t>GOLDEN 6 NW</t>
  </si>
  <si>
    <t>1997-1999</t>
  </si>
  <si>
    <t>USC00054825</t>
  </si>
  <si>
    <t>LARKSPUR 4 NW</t>
  </si>
  <si>
    <t>1997-2003</t>
  </si>
  <si>
    <t>USC00056323</t>
  </si>
  <si>
    <t>PARKER 2 N</t>
  </si>
  <si>
    <t>1997-2013</t>
  </si>
  <si>
    <t>USC00057317</t>
  </si>
  <si>
    <t>RYE 1 SW</t>
  </si>
  <si>
    <t>USC00058614</t>
  </si>
  <si>
    <t>VERNON 4 SW</t>
  </si>
  <si>
    <t>1998-2005</t>
  </si>
  <si>
    <t>AGRO</t>
  </si>
  <si>
    <t>AGRO WEATHER STATION</t>
  </si>
  <si>
    <t>USC00055881</t>
  </si>
  <si>
    <t>NEDERLAND 5 NNW</t>
  </si>
  <si>
    <t>1997-1997</t>
  </si>
  <si>
    <t>US1COPK0002</t>
  </si>
  <si>
    <t>COMO 13 SSE</t>
  </si>
  <si>
    <t>CoCoR</t>
  </si>
  <si>
    <t>1997-2001</t>
  </si>
  <si>
    <t>USC00053307</t>
  </si>
  <si>
    <t>GLADE PARK 17 W</t>
  </si>
  <si>
    <t>1999-2015</t>
  </si>
  <si>
    <t>USC00056259</t>
  </si>
  <si>
    <t>PAGOSA SPRINGS 4 NW</t>
  </si>
  <si>
    <t>1999-2010</t>
  </si>
  <si>
    <t>USC00051743</t>
  </si>
  <si>
    <t>COLLBRAN 2 SW</t>
  </si>
  <si>
    <t>2000-2015</t>
  </si>
  <si>
    <t>USC00052196</t>
  </si>
  <si>
    <t>DELTA 3 E</t>
  </si>
  <si>
    <t>USC00053446</t>
  </si>
  <si>
    <t>GOULD 4 SE S F S P</t>
  </si>
  <si>
    <t>USC00057582</t>
  </si>
  <si>
    <t>SHERIDAN LAKE</t>
  </si>
  <si>
    <t>2000-2010</t>
  </si>
  <si>
    <t>USC00052761</t>
  </si>
  <si>
    <t>ESTES PARK 1 SSE</t>
  </si>
  <si>
    <t>2001-2015</t>
  </si>
  <si>
    <t>USC00054254</t>
  </si>
  <si>
    <t>IGNACIO 8 E</t>
  </si>
  <si>
    <t>USC00050310</t>
  </si>
  <si>
    <t>ARBOLES 1 W</t>
  </si>
  <si>
    <t>2002-2007</t>
  </si>
  <si>
    <t>USC00050837</t>
  </si>
  <si>
    <t>BOONE 6 SSW</t>
  </si>
  <si>
    <t>USC00050839</t>
  </si>
  <si>
    <t>BOONE 9NNW</t>
  </si>
  <si>
    <t>2002-2015</t>
  </si>
  <si>
    <t>USC00052816</t>
  </si>
  <si>
    <t>FAIRPLAY S PARK RD</t>
  </si>
  <si>
    <t>USC00050306</t>
  </si>
  <si>
    <t>ARAPAHOE 12 S</t>
  </si>
  <si>
    <t>2003-2015</t>
  </si>
  <si>
    <t>USC00051018</t>
  </si>
  <si>
    <t>BROWNS PARK STORE</t>
  </si>
  <si>
    <t>2003-2010</t>
  </si>
  <si>
    <t>USC00052342</t>
  </si>
  <si>
    <t>DOVE CREEK</t>
  </si>
  <si>
    <t>2003-2014</t>
  </si>
  <si>
    <t>USC00059278</t>
  </si>
  <si>
    <t>YELLOW JACKET 4 NE</t>
  </si>
  <si>
    <t>AKR02</t>
  </si>
  <si>
    <t>AKRON, USDA-ARS-GPRC</t>
  </si>
  <si>
    <t>ALT01</t>
  </si>
  <si>
    <t>AULT, 1 MI SE AULT</t>
  </si>
  <si>
    <t>BRG01</t>
  </si>
  <si>
    <t>BRIGGSDALE, 3 MI S BRIGGSDALE</t>
  </si>
  <si>
    <t>EAC01</t>
  </si>
  <si>
    <t>EASTERN ADAMS COUNTY (LANDFILL), 10 MI W LAST CHAN</t>
  </si>
  <si>
    <t>FTC01</t>
  </si>
  <si>
    <t>FORT COLLINS AERC, FORT COLLINS AERC</t>
  </si>
  <si>
    <t>FTC03</t>
  </si>
  <si>
    <t>CSU - ARDEC, 6 MI NE FORT COLLINS</t>
  </si>
  <si>
    <t>FTL01</t>
  </si>
  <si>
    <t>FORT LUPTON, 6 MI SSW FORT LUPTON</t>
  </si>
  <si>
    <t>FTM01</t>
  </si>
  <si>
    <t>FORT MORGAN, 8 MI W FORT MORGAN</t>
  </si>
  <si>
    <t>GLY03</t>
  </si>
  <si>
    <t>GREELEY, 2.5 MI NE GREELEY</t>
  </si>
  <si>
    <t>1992-2010</t>
  </si>
  <si>
    <t>HXT01</t>
  </si>
  <si>
    <t>HAXTUN, 2.5 MI NW HAXTUN</t>
  </si>
  <si>
    <t>KSY01</t>
  </si>
  <si>
    <t>KERSEY, 2 MI SE KERSEY</t>
  </si>
  <si>
    <t>LCN01</t>
  </si>
  <si>
    <t>LUCERNE, 1/4 MI SW LUCERNE</t>
  </si>
  <si>
    <t>PKH01</t>
  </si>
  <si>
    <t>PECKHAM, 3 MI ENE PECKHAM</t>
  </si>
  <si>
    <t>WGG01</t>
  </si>
  <si>
    <t>WIGGINS 06, NNE OF WIGGINS</t>
  </si>
  <si>
    <t>WGG02</t>
  </si>
  <si>
    <t>WIGGINS 39, ENE OF WIGGINS</t>
  </si>
  <si>
    <t>AVN01</t>
  </si>
  <si>
    <t>AVONDALE, 1 MI SE AVONDALE</t>
  </si>
  <si>
    <t>BRL01</t>
  </si>
  <si>
    <t>BURLINGTON NORTH (#1), 18 MI NNE BURLINGTON</t>
  </si>
  <si>
    <t>1992-2011</t>
  </si>
  <si>
    <t>BRL02</t>
  </si>
  <si>
    <t>BURLINGTON SOUTH (#2), 6 MI SE BURLINGTON</t>
  </si>
  <si>
    <t>CTR02</t>
  </si>
  <si>
    <t>CENTER #2, COORS RESEARCH FARM</t>
  </si>
  <si>
    <t>HLY01</t>
  </si>
  <si>
    <t>HOLLY, 5 MI NW HOLLY</t>
  </si>
  <si>
    <t>HNE01</t>
  </si>
  <si>
    <t>HOEHNE, NE TRINIDAD</t>
  </si>
  <si>
    <t>HOT01</t>
  </si>
  <si>
    <t>CSU ROGERS MESA EXPT STA, 4 MI W HOTCHKISS</t>
  </si>
  <si>
    <t>HYK02</t>
  </si>
  <si>
    <t>HOLYOKE, 12 MI SE HOLYOKE</t>
  </si>
  <si>
    <t>IDL01</t>
  </si>
  <si>
    <t>IDALIA, 2 MI N IDALIA</t>
  </si>
  <si>
    <t>KRK01</t>
  </si>
  <si>
    <t>KIRK, 3 MI W JOES</t>
  </si>
  <si>
    <t>LAM01</t>
  </si>
  <si>
    <t>LAMAR #1, 4.5 MI S LAMAR</t>
  </si>
  <si>
    <t>LAM02</t>
  </si>
  <si>
    <t>LAMAR #2, 7 MI NNE LAMAR</t>
  </si>
  <si>
    <t>2002-2005</t>
  </si>
  <si>
    <t>LAM03</t>
  </si>
  <si>
    <t>LAMAR #3, 10 MI SW LAMAR</t>
  </si>
  <si>
    <t>PAI01</t>
  </si>
  <si>
    <t>PAOLI, RD U &amp; 59</t>
  </si>
  <si>
    <t>PBL01</t>
  </si>
  <si>
    <t>PUEBLO  (DEFUNCT), PUEBLO</t>
  </si>
  <si>
    <t>1993-1995</t>
  </si>
  <si>
    <t>RFD01</t>
  </si>
  <si>
    <t>CSU EXPT STN ROCKY FORD, 2.5 MI SE ROCKY FORD</t>
  </si>
  <si>
    <t>RFD02</t>
  </si>
  <si>
    <t>CSU EXPT STN ROCKY FORD NRCS, MOVED TO HLY01</t>
  </si>
  <si>
    <t>1999-2005</t>
  </si>
  <si>
    <t>SAN01</t>
  </si>
  <si>
    <t>SAN ACACIO, 2 MI N MESITA</t>
  </si>
  <si>
    <t>TWC01</t>
  </si>
  <si>
    <t>TOWAOC, UTE MTN UTE FARM</t>
  </si>
  <si>
    <t>VLD01</t>
  </si>
  <si>
    <t>VINELAND, 13 MI SE PUEBLO</t>
  </si>
  <si>
    <t>1993-2010</t>
  </si>
  <si>
    <t>WRY01</t>
  </si>
  <si>
    <t>WRAY, 10 MI N WRAY</t>
  </si>
  <si>
    <t>YUC01</t>
  </si>
  <si>
    <t>YUCCA HOUSE, MESA VERDE NATL MONUMENT</t>
  </si>
  <si>
    <t>YUM01</t>
  </si>
  <si>
    <t>YUMA, 6 MI E OF YUMA</t>
  </si>
  <si>
    <t>1993-2001</t>
  </si>
  <si>
    <t>YUM02</t>
  </si>
  <si>
    <t>YUMA, 2 MI N YUMA</t>
  </si>
  <si>
    <t>USC00050754</t>
  </si>
  <si>
    <t>BLACK CANYON GUNNISON</t>
  </si>
  <si>
    <t>USC00052540</t>
  </si>
  <si>
    <t>ECKLEY 16NNW</t>
  </si>
  <si>
    <t>2004-2005</t>
  </si>
  <si>
    <t>USC00052933</t>
  </si>
  <si>
    <t>FLAGLER 16NNW</t>
  </si>
  <si>
    <t>2004-2007</t>
  </si>
  <si>
    <t>USC00055732</t>
  </si>
  <si>
    <t>MONUMENT 1SSE</t>
  </si>
  <si>
    <t>2004-2009</t>
  </si>
  <si>
    <t>USC00058860</t>
  </si>
  <si>
    <t>WAVERLY 1W</t>
  </si>
  <si>
    <t>USC00059058</t>
  </si>
  <si>
    <t>WILD HORSE 6N</t>
  </si>
  <si>
    <t>USC00059060</t>
  </si>
  <si>
    <t>WILD HORSE 11SSE</t>
  </si>
  <si>
    <t>2004-2010</t>
  </si>
  <si>
    <t>USC00059246</t>
  </si>
  <si>
    <t>WRAY 19N</t>
  </si>
  <si>
    <t>FWL01</t>
  </si>
  <si>
    <t>FOWLER, FOWLER GOLF COURSE</t>
  </si>
  <si>
    <t>2005-2015</t>
  </si>
  <si>
    <t>HLY02</t>
  </si>
  <si>
    <t>HOLLY #2, 8.5 MI NW HOLLY</t>
  </si>
  <si>
    <t>HRT01</t>
  </si>
  <si>
    <t>HEARTSTRONG, 12 MI SSE YUMA</t>
  </si>
  <si>
    <t>2005-2008</t>
  </si>
  <si>
    <t>LAM04</t>
  </si>
  <si>
    <t>LAMAR #4, 4.5 MI NNE LAMAR</t>
  </si>
  <si>
    <t>LJR01</t>
  </si>
  <si>
    <t>LAJARA, 2 MI S LAJARA</t>
  </si>
  <si>
    <t>LJT01</t>
  </si>
  <si>
    <t>LAJUNTA, 11 MI NE LAJUNTA</t>
  </si>
  <si>
    <t>LMS01</t>
  </si>
  <si>
    <t>LAS ANIMAS, 1 MI NW MCCLAVE</t>
  </si>
  <si>
    <t>STG01</t>
  </si>
  <si>
    <t>STERLING, STERLING</t>
  </si>
  <si>
    <t>2006-2015</t>
  </si>
  <si>
    <t>STN01</t>
  </si>
  <si>
    <t>STRATTON, STRATTON</t>
  </si>
  <si>
    <t>WFD01</t>
  </si>
  <si>
    <t>WOLFORD MTN RESERVOIR, 5 MI NNW KREMMLING</t>
  </si>
  <si>
    <t>USC00050128</t>
  </si>
  <si>
    <t>ALAMOSA 2S</t>
  </si>
  <si>
    <t>2008-2014</t>
  </si>
  <si>
    <t>USC00056320</t>
  </si>
  <si>
    <t>PARADOX 2N</t>
  </si>
  <si>
    <t>CDG01</t>
  </si>
  <si>
    <t>CEDAREDGE, CEDAREDGE</t>
  </si>
  <si>
    <t>ORM01</t>
  </si>
  <si>
    <t>ORCHARD MESA, ORCHARD MESA</t>
  </si>
  <si>
    <t>STT01</t>
  </si>
  <si>
    <t>STONINGTON, STONINGTON</t>
  </si>
  <si>
    <t>2006-2007</t>
  </si>
  <si>
    <t>VRN01</t>
  </si>
  <si>
    <t>VERNON, 4 MILES W OF VERNON</t>
  </si>
  <si>
    <t>2005-2005</t>
  </si>
  <si>
    <t>WLT01</t>
  </si>
  <si>
    <t>WELLINGTON, I25 &amp; 58.5 RD</t>
  </si>
  <si>
    <t>2005-2010</t>
  </si>
  <si>
    <t>05M07S</t>
  </si>
  <si>
    <t>APISHAPA</t>
  </si>
  <si>
    <t>NRCS</t>
  </si>
  <si>
    <t>06J08S</t>
  </si>
  <si>
    <t>ARAPAHO RIDGE</t>
  </si>
  <si>
    <t>05J39S</t>
  </si>
  <si>
    <t>BEAR LAKE</t>
  </si>
  <si>
    <t>07J03S</t>
  </si>
  <si>
    <t>07M32S</t>
  </si>
  <si>
    <t>BEARTOWN</t>
  </si>
  <si>
    <t>06K45S</t>
  </si>
  <si>
    <t>BEAVER CK VILLAGE</t>
  </si>
  <si>
    <t>06K40S</t>
  </si>
  <si>
    <t>BRUMLEY</t>
  </si>
  <si>
    <t>06K16S</t>
  </si>
  <si>
    <t>BUCKSKIN JOE</t>
  </si>
  <si>
    <t>06J18S</t>
  </si>
  <si>
    <t>BUFFALO PARK</t>
  </si>
  <si>
    <t>07M35S</t>
  </si>
  <si>
    <t>CASCADE #2</t>
  </si>
  <si>
    <t>06L13S</t>
  </si>
  <si>
    <t>SARGENTS MESA</t>
  </si>
  <si>
    <t>2009-2015</t>
  </si>
  <si>
    <t>06J03S</t>
  </si>
  <si>
    <t>08M10S</t>
  </si>
  <si>
    <t>COLUMBUS BASIN</t>
  </si>
  <si>
    <t>05J18S</t>
  </si>
  <si>
    <t>COPELAND LAKE</t>
  </si>
  <si>
    <t>05M03S</t>
  </si>
  <si>
    <t>CULEBRA #2</t>
  </si>
  <si>
    <t>06M22S</t>
  </si>
  <si>
    <t>CUMBRES TRESTLE</t>
  </si>
  <si>
    <t>05J06S</t>
  </si>
  <si>
    <t>DEADMAN HILL</t>
  </si>
  <si>
    <t>05K27S</t>
  </si>
  <si>
    <t>ECHO LAKE</t>
  </si>
  <si>
    <t>05L11S</t>
  </si>
  <si>
    <t>GLEN COVE</t>
  </si>
  <si>
    <t>06M21S</t>
  </si>
  <si>
    <t>GRAYBACK</t>
  </si>
  <si>
    <t>06K01S</t>
  </si>
  <si>
    <t>HOOSIER PASS</t>
  </si>
  <si>
    <t>06K10S</t>
  </si>
  <si>
    <t>05K26S</t>
  </si>
  <si>
    <t>JACKWHACKER GULCH</t>
  </si>
  <si>
    <t>05J37S</t>
  </si>
  <si>
    <t>JOE WRIGHT</t>
  </si>
  <si>
    <t>05K21S</t>
  </si>
  <si>
    <t>05J41S</t>
  </si>
  <si>
    <t>LAKE ELDORA</t>
  </si>
  <si>
    <t>06M23S</t>
  </si>
  <si>
    <t>LILY POND</t>
  </si>
  <si>
    <t>06J38S</t>
  </si>
  <si>
    <t>LOST DOG</t>
  </si>
  <si>
    <t>05K05S</t>
  </si>
  <si>
    <t>LOVELAND BASIN</t>
  </si>
  <si>
    <t>08M02S</t>
  </si>
  <si>
    <t>06K44S</t>
  </si>
  <si>
    <t>MCCOY PARK</t>
  </si>
  <si>
    <t>05M16S</t>
  </si>
  <si>
    <t>MEDANO PASS</t>
  </si>
  <si>
    <t>05K28S</t>
  </si>
  <si>
    <t>MICHIGAN CREEK</t>
  </si>
  <si>
    <t>07M21S</t>
  </si>
  <si>
    <t>MIDDLE CREEK</t>
  </si>
  <si>
    <t>06K12S</t>
  </si>
  <si>
    <t>MIDDLE FORK CAMP</t>
  </si>
  <si>
    <t>06J27S</t>
  </si>
  <si>
    <t>NEVER SUMMER</t>
  </si>
  <si>
    <t>05J42S</t>
  </si>
  <si>
    <t>NIWOT</t>
  </si>
  <si>
    <t>07K14S</t>
  </si>
  <si>
    <t>OVERLAND RES.</t>
  </si>
  <si>
    <t>1990-2015</t>
  </si>
  <si>
    <t>06J20S</t>
  </si>
  <si>
    <t>RAWAH</t>
  </si>
  <si>
    <t>06J12S</t>
  </si>
  <si>
    <t>ROACH</t>
  </si>
  <si>
    <t>06K43S</t>
  </si>
  <si>
    <t>ROUGH AND TUMBLE</t>
  </si>
  <si>
    <t>08M04S</t>
  </si>
  <si>
    <t>SHARKSTOOTH</t>
  </si>
  <si>
    <t>05M13S</t>
  </si>
  <si>
    <t>SOUTH COLONY</t>
  </si>
  <si>
    <t>05M08S</t>
  </si>
  <si>
    <t>TRINCHERA</t>
  </si>
  <si>
    <t>05J08S</t>
  </si>
  <si>
    <t>UNIVERSITY CAMP</t>
  </si>
  <si>
    <t>07M16S</t>
  </si>
  <si>
    <t>UPPER RIO GRANDE</t>
  </si>
  <si>
    <t>05M17S</t>
  </si>
  <si>
    <t>UTE CREEK</t>
  </si>
  <si>
    <t>05M14S</t>
  </si>
  <si>
    <t>WHISKEY CK</t>
  </si>
  <si>
    <t>05J05S</t>
  </si>
  <si>
    <t>WILD BASIN</t>
  </si>
  <si>
    <t>05J40S</t>
  </si>
  <si>
    <t>WILLOW PARK</t>
  </si>
  <si>
    <t>06J19S</t>
  </si>
  <si>
    <t>ZIRKEL</t>
  </si>
  <si>
    <t>USC00051620</t>
  </si>
  <si>
    <t>CLARKVILLE  1N</t>
  </si>
  <si>
    <t>USC00051977</t>
  </si>
  <si>
    <t>CRIPPLE CREEK 3NNW</t>
  </si>
  <si>
    <t>USC00052213</t>
  </si>
  <si>
    <t>DENVER 1 SW 7NEWS</t>
  </si>
  <si>
    <t>USC00056040</t>
  </si>
  <si>
    <t>OAK CREEK 7WSW</t>
  </si>
  <si>
    <t>2005-2011</t>
  </si>
  <si>
    <t>USC00058613</t>
  </si>
  <si>
    <t>VERNON 4E</t>
  </si>
  <si>
    <t>CCR01</t>
  </si>
  <si>
    <t>CULEBRA CREEK, 10MI E SAN LUIS</t>
  </si>
  <si>
    <t>FRT01</t>
  </si>
  <si>
    <t>CSU FRUITA EXPT, 2 MI ENE OF FRUITA</t>
  </si>
  <si>
    <t>PAN01</t>
  </si>
  <si>
    <t>PAONIA, PAONIA</t>
  </si>
  <si>
    <t>PTV01</t>
  </si>
  <si>
    <t>PLATTEVILLE, 1 MI NW PLATTEVILLE</t>
  </si>
  <si>
    <t>WSH01</t>
  </si>
  <si>
    <t>WALSH, WALSH</t>
  </si>
  <si>
    <t>USW00023065</t>
  </si>
  <si>
    <t>GOODLAND</t>
  </si>
  <si>
    <t>USC00147095</t>
  </si>
  <si>
    <t>ST. FRANCIS 8NW</t>
  </si>
  <si>
    <t>USC00250865</t>
  </si>
  <si>
    <t>BIG SPRINGS</t>
  </si>
  <si>
    <t>1916-2015</t>
  </si>
  <si>
    <t>USC00253515</t>
  </si>
  <si>
    <t>HAIGLER</t>
  </si>
  <si>
    <t>1926-2014</t>
  </si>
  <si>
    <t>1893-2014</t>
  </si>
  <si>
    <t>USC00254604</t>
  </si>
  <si>
    <t>LAMAR 3 SSE</t>
  </si>
  <si>
    <t>CHASE</t>
  </si>
  <si>
    <t>1911-1911</t>
  </si>
  <si>
    <t>1911-2009</t>
  </si>
  <si>
    <t>USW00024030</t>
  </si>
  <si>
    <t>SIDNEY MUNICIPAL AP</t>
  </si>
  <si>
    <t>UNKNOWN</t>
  </si>
  <si>
    <t>1948-2012</t>
  </si>
  <si>
    <t>SHERMAN</t>
  </si>
  <si>
    <t>1925-2011</t>
  </si>
  <si>
    <t>USC00290692</t>
  </si>
  <si>
    <t>AZTEC RUINS NATL MONUMENT</t>
  </si>
  <si>
    <t>USC00291664</t>
  </si>
  <si>
    <t>CHAMA</t>
  </si>
  <si>
    <t>USC00421308</t>
  </si>
  <si>
    <t>CEDAR POINT</t>
  </si>
  <si>
    <t>USC00422173</t>
  </si>
  <si>
    <t>DINOSAUR NM QUARRY AREA</t>
  </si>
  <si>
    <t>USC00424100</t>
  </si>
  <si>
    <t>HOVENWEEP NATIONAL MONUMENT</t>
  </si>
  <si>
    <t>USW00024018</t>
  </si>
  <si>
    <t>USC00297323</t>
  </si>
  <si>
    <t>RED RIVER</t>
  </si>
  <si>
    <t>1906-2015</t>
  </si>
  <si>
    <t>USC00299085</t>
  </si>
  <si>
    <t>TRES PIEDRAS</t>
  </si>
  <si>
    <t>TAOS</t>
  </si>
  <si>
    <t>1905-2014</t>
  </si>
  <si>
    <t>USC00051520</t>
  </si>
  <si>
    <t>2007-2008</t>
  </si>
  <si>
    <t>USC00051948</t>
  </si>
  <si>
    <t>CREEDE WTP</t>
  </si>
  <si>
    <t>2007-2015</t>
  </si>
  <si>
    <t>USC00053387</t>
  </si>
  <si>
    <t>GOLDEN 3SW</t>
  </si>
  <si>
    <t>USC00053652</t>
  </si>
  <si>
    <t>GUFFEY 9SE</t>
  </si>
  <si>
    <t>USC00056205</t>
  </si>
  <si>
    <t>OURAY #2</t>
  </si>
  <si>
    <t>USC00057450</t>
  </si>
  <si>
    <t>SANTA MARIA RSVR</t>
  </si>
  <si>
    <t>USC00292608</t>
  </si>
  <si>
    <t>DULCE</t>
  </si>
  <si>
    <t>USC00298284</t>
  </si>
  <si>
    <t>SHIPROCK</t>
  </si>
  <si>
    <t>1926-2007</t>
  </si>
  <si>
    <t>BRL03</t>
  </si>
  <si>
    <t>BURLINGTON 3, 4 MI NE OF BURLINGTON</t>
  </si>
  <si>
    <t>2008-2015</t>
  </si>
  <si>
    <t>GLY04</t>
  </si>
  <si>
    <t>GREELEY 4, 1.5 MI N OF GREELEY AIRPORT</t>
  </si>
  <si>
    <t>ILF01</t>
  </si>
  <si>
    <t>ILIFF, 1.5 MI NE OF ILIFF</t>
  </si>
  <si>
    <t>SCM01</t>
  </si>
  <si>
    <t>SAND CREEK MASSACRE HS, 7.5 MI NNE OF CHIVINGTON</t>
  </si>
  <si>
    <t>USC00051780</t>
  </si>
  <si>
    <t>COLORADO SPRINGS FIRE DEPARTM</t>
  </si>
  <si>
    <t>USC00051781</t>
  </si>
  <si>
    <t>COLORADO SPRINGS FS 18</t>
  </si>
  <si>
    <t>USC00051782</t>
  </si>
  <si>
    <t>COLORADO SPRINGS FS 19</t>
  </si>
  <si>
    <t>USC00051784</t>
  </si>
  <si>
    <t>COLORADO SPRINGS FS 20</t>
  </si>
  <si>
    <t>USC00053742</t>
  </si>
  <si>
    <t>HAMILTON 1SSE</t>
  </si>
  <si>
    <t>2007-2012</t>
  </si>
  <si>
    <t>USC00257830</t>
  </si>
  <si>
    <t>SIDNEY 6 NNW</t>
  </si>
  <si>
    <t>1927-2015</t>
  </si>
  <si>
    <t>USC00055795</t>
  </si>
  <si>
    <t>BEULAH (MPEC)</t>
  </si>
  <si>
    <t>USC00056520</t>
  </si>
  <si>
    <t>06K46S</t>
  </si>
  <si>
    <t>CHAPMAN TUNNEL</t>
  </si>
  <si>
    <t>06L06S</t>
  </si>
  <si>
    <t>COCHETOPA PASS</t>
  </si>
  <si>
    <t>05L12S</t>
  </si>
  <si>
    <t>HAYDEN PASS</t>
  </si>
  <si>
    <t>05J11S</t>
  </si>
  <si>
    <t>HOURGLASS LAKE</t>
  </si>
  <si>
    <t>06M26S</t>
  </si>
  <si>
    <t>MOON PASS</t>
  </si>
  <si>
    <t>06L05S</t>
  </si>
  <si>
    <t>SAINT ELMO</t>
  </si>
  <si>
    <t>USC00057586</t>
  </si>
  <si>
    <t>SHERIDAN LAKE 4E</t>
  </si>
  <si>
    <t>COW01</t>
  </si>
  <si>
    <t>COWDREY, 9 MILES NORTH OF WALDEN</t>
  </si>
  <si>
    <t>HEB01</t>
  </si>
  <si>
    <t>HEBRON, 13 MILES SW OF WALDEN</t>
  </si>
  <si>
    <t>LAR01</t>
  </si>
  <si>
    <t>LARAND, 8 MILES SOUTH OF WALDEN</t>
  </si>
  <si>
    <t>06K29S</t>
  </si>
  <si>
    <t>ELLIOT RIDGE</t>
  </si>
  <si>
    <t>05J27S</t>
  </si>
  <si>
    <t>LONG DRAW RESV</t>
  </si>
  <si>
    <t>06L14S</t>
  </si>
  <si>
    <t>UPPER TAYLOR</t>
  </si>
  <si>
    <t>USC00055733</t>
  </si>
  <si>
    <t>MONUMENT 3S</t>
  </si>
  <si>
    <t>USC00147093</t>
  </si>
  <si>
    <t>SAINT FRANCIS</t>
  </si>
  <si>
    <t>USC00054078</t>
  </si>
  <si>
    <t>HOLLY 1NW</t>
  </si>
  <si>
    <t>USC00056013</t>
  </si>
  <si>
    <t>NORWOOD NO 2</t>
  </si>
  <si>
    <t>USC00057033</t>
  </si>
  <si>
    <t>RIFLE 3ENE</t>
  </si>
  <si>
    <t>OTH02</t>
  </si>
  <si>
    <t>OLATHE 2, 4 MI W OLATHE</t>
  </si>
  <si>
    <t>SLD01</t>
  </si>
  <si>
    <t>SALIDA, NEAR SALIDA</t>
  </si>
  <si>
    <t>WCF01</t>
  </si>
  <si>
    <t>WESTCLIFFE, 2 MI NW WESTCLIFFE</t>
  </si>
  <si>
    <t>USC00050756</t>
  </si>
  <si>
    <t>BLACK FOREST 6WNW</t>
  </si>
  <si>
    <t>USC00052228</t>
  </si>
  <si>
    <t>DENVER MUSEUM</t>
  </si>
  <si>
    <t>2012-2015</t>
  </si>
  <si>
    <t>USC00052668</t>
  </si>
  <si>
    <t>ELLICOTT 7S</t>
  </si>
  <si>
    <t>USC00054735</t>
  </si>
  <si>
    <t>LAKE CITY NO. 2</t>
  </si>
  <si>
    <t>2010-2012</t>
  </si>
  <si>
    <t>BNV01</t>
  </si>
  <si>
    <t>BUENA VISTA, CDW AREA SW OF BUENA VISTA</t>
  </si>
  <si>
    <t>CNN01</t>
  </si>
  <si>
    <t>CANON CITY, EAST OF CANON CITY</t>
  </si>
  <si>
    <t>MNC01</t>
  </si>
  <si>
    <t>MANCOS, 3.5 MI SW MANCOS</t>
  </si>
  <si>
    <t>PNR01</t>
  </si>
  <si>
    <t>PENROSE, NEAR L AND 13TH STS.</t>
  </si>
  <si>
    <t>USC00055420</t>
  </si>
  <si>
    <t>MASSADONA</t>
  </si>
  <si>
    <t>UWR70</t>
  </si>
  <si>
    <t>UNITED WATER, WEST OF WIGGINS</t>
  </si>
  <si>
    <t>2011-2015</t>
  </si>
  <si>
    <t>USC00056263</t>
  </si>
  <si>
    <t>PAGOSA SPRINGS 6 WNW</t>
  </si>
  <si>
    <t>HYD01</t>
  </si>
  <si>
    <t>HAYDEN, 4 MI E OF HAYDEN</t>
  </si>
  <si>
    <t>LSL01</t>
  </si>
  <si>
    <t>LA SALLE, 4 MI SE OF LA SALLE</t>
  </si>
  <si>
    <t>WAV01</t>
  </si>
  <si>
    <t>WAVERLY, NW OF DOUGLAS RESERVOIR</t>
  </si>
  <si>
    <t>2012-2012</t>
  </si>
  <si>
    <t>WLS01</t>
  </si>
  <si>
    <t>WALSH, PLAINSMAN RESEARCH CENTER IN WALSH, CO</t>
  </si>
  <si>
    <t>05J28S</t>
  </si>
  <si>
    <t>BLACK MOUNTAIN</t>
  </si>
  <si>
    <t>05K30S</t>
  </si>
  <si>
    <t>FOOL CREEK</t>
  </si>
  <si>
    <t>07M37S</t>
  </si>
  <si>
    <t>WAGER GULCH</t>
  </si>
  <si>
    <t>07M36S</t>
  </si>
  <si>
    <t>WEMINUCHE CREEK</t>
  </si>
  <si>
    <t>USC00051777</t>
  </si>
  <si>
    <t>COLORADO SPRINGS AIRPORT SNOW</t>
  </si>
  <si>
    <t>USC00056270</t>
  </si>
  <si>
    <t>PALISADE LAKE</t>
  </si>
  <si>
    <t>1917-1928</t>
  </si>
  <si>
    <t>USC00057421</t>
  </si>
  <si>
    <t>1894-1895</t>
  </si>
  <si>
    <t>USC00058458</t>
  </si>
  <si>
    <t>TROUTVALE</t>
  </si>
  <si>
    <t>1899-1900</t>
  </si>
  <si>
    <t>USC00053147</t>
  </si>
  <si>
    <t>FRUITA 2 W</t>
  </si>
  <si>
    <t>2012-2014</t>
  </si>
  <si>
    <t>USC00053486</t>
  </si>
  <si>
    <t>GRAND JUNCTION WEATHER FORECAST OFFICE</t>
  </si>
  <si>
    <t>USC00050231</t>
  </si>
  <si>
    <t>AMETHYST</t>
  </si>
  <si>
    <t>1907-1909</t>
  </si>
  <si>
    <t>USC00050254</t>
  </si>
  <si>
    <t>ANTELOPE SPRINGS</t>
  </si>
  <si>
    <t>1901-1907</t>
  </si>
  <si>
    <t>USC00054719</t>
  </si>
  <si>
    <t>LA JUNTA</t>
  </si>
  <si>
    <t>1915-1919</t>
  </si>
  <si>
    <t>1910-1929</t>
  </si>
  <si>
    <t>USC00052635</t>
  </si>
  <si>
    <t>ELK CREEK 1</t>
  </si>
  <si>
    <t>1919-1932</t>
  </si>
  <si>
    <t>USC00058992</t>
  </si>
  <si>
    <t>WEATHER FORECAST OFFICE PUEBLO</t>
  </si>
  <si>
    <t>USC00054157</t>
  </si>
  <si>
    <t>HOYT NEAR</t>
  </si>
  <si>
    <t>1914-1924</t>
  </si>
  <si>
    <t>USC00053954</t>
  </si>
  <si>
    <t>HERMIT LAKE</t>
  </si>
  <si>
    <t>1909-1914</t>
  </si>
  <si>
    <t>USC00052294</t>
  </si>
  <si>
    <t>DIVIDE 4 NW</t>
  </si>
  <si>
    <t>USW00093005</t>
  </si>
  <si>
    <t>DURANGO LA PLATA CO AIRPORT</t>
  </si>
  <si>
    <t>USW00003091</t>
  </si>
  <si>
    <t>KIM 9 WSW</t>
  </si>
  <si>
    <t>2010-2014</t>
  </si>
  <si>
    <t>USW00003061</t>
  </si>
  <si>
    <t>CORTEZ 8 SE</t>
  </si>
  <si>
    <t>USW00003028</t>
  </si>
  <si>
    <t>SPRINGFIELD COMANCHE NATIONAL GRASSLAND</t>
  </si>
  <si>
    <t>USW00093069</t>
  </si>
  <si>
    <t>CORTEZ MONTEZUMA CO AIRPORT</t>
  </si>
  <si>
    <t>USW00003086</t>
  </si>
  <si>
    <t>SPRINGFIELD 6 WSW</t>
  </si>
  <si>
    <t>USW00003084</t>
  </si>
  <si>
    <t>CENTER A 4 SSW</t>
  </si>
  <si>
    <t>2009-2014</t>
  </si>
  <si>
    <t>USW00003063</t>
  </si>
  <si>
    <t>LA JUNTA 17 WSW</t>
  </si>
  <si>
    <t>USW00003089</t>
  </si>
  <si>
    <t>ROCKY FORD 1 ESE</t>
  </si>
  <si>
    <t>USW00003013</t>
  </si>
  <si>
    <t>LAMAR MUNICIPAL AIRPORT</t>
  </si>
  <si>
    <t>USW00003079</t>
  </si>
  <si>
    <t>SAGUACHE 2 WNW</t>
  </si>
  <si>
    <t>USW00093013</t>
  </si>
  <si>
    <t>MONTROSE REGIONAL AIRPORT</t>
  </si>
  <si>
    <t>2015-2015</t>
  </si>
  <si>
    <t>USW00003060</t>
  </si>
  <si>
    <t>MONTROSE 11 ENE</t>
  </si>
  <si>
    <t>USW00003078</t>
  </si>
  <si>
    <t>EADS 16 ENE</t>
  </si>
  <si>
    <t>USW00003068</t>
  </si>
  <si>
    <t>BULLSEYE AUXILIARY AIRFIELD USAFA</t>
  </si>
  <si>
    <t>2006-2014</t>
  </si>
  <si>
    <t>USW00053005</t>
  </si>
  <si>
    <t>BUENA VISTA 2 SSE</t>
  </si>
  <si>
    <t>USW00003088</t>
  </si>
  <si>
    <t>WOODLAND PARK 14 WSW</t>
  </si>
  <si>
    <t>USW00093065</t>
  </si>
  <si>
    <t>COLORADO SPRINGS USAF ACADEMY</t>
  </si>
  <si>
    <t>1970-1970</t>
  </si>
  <si>
    <t>USW00053007</t>
  </si>
  <si>
    <t>COLORADO SPRINGS 23 NW</t>
  </si>
  <si>
    <t>USW00003076</t>
  </si>
  <si>
    <t>GRAND JUNCTION 9 W</t>
  </si>
  <si>
    <t>USW00093010</t>
  </si>
  <si>
    <t>LIMON WSMO</t>
  </si>
  <si>
    <t>USW00093073</t>
  </si>
  <si>
    <t>ASPEN PITKIN CO AIRPORT SARDY FIELD</t>
  </si>
  <si>
    <t>USW00003026</t>
  </si>
  <si>
    <t>BURLINGTON CARSON AIRPORT</t>
  </si>
  <si>
    <t>USW00003098</t>
  </si>
  <si>
    <t>EAGLE 13 SSE</t>
  </si>
  <si>
    <t>USW00003016</t>
  </si>
  <si>
    <t>RIFLE GARFIELD CO AIRPORT</t>
  </si>
  <si>
    <t>USW00093067</t>
  </si>
  <si>
    <t>DENVER CENTENNIAL AIRPORT</t>
  </si>
  <si>
    <t>2000-2011</t>
  </si>
  <si>
    <t>USW00003083</t>
  </si>
  <si>
    <t>STRATTON 24 N</t>
  </si>
  <si>
    <t>USW00093032</t>
  </si>
  <si>
    <t>DENVER NAS</t>
  </si>
  <si>
    <t>1947-1952</t>
  </si>
  <si>
    <t>USW00023012</t>
  </si>
  <si>
    <t>DENVER LOWRY AFB</t>
  </si>
  <si>
    <t>1949-1966</t>
  </si>
  <si>
    <t>USW00023036</t>
  </si>
  <si>
    <t>AURORA BUCKLEY FIELD ANGB</t>
  </si>
  <si>
    <t>USW00003096</t>
  </si>
  <si>
    <t>RIFLE 23 NW</t>
  </si>
  <si>
    <t>USW00003093</t>
  </si>
  <si>
    <t>GENOA 35 N</t>
  </si>
  <si>
    <t>USW00094075</t>
  </si>
  <si>
    <t>BOULDER 14 W</t>
  </si>
  <si>
    <t>USW00094050</t>
  </si>
  <si>
    <t>MEEKER AIRPORT</t>
  </si>
  <si>
    <t>USW00094094</t>
  </si>
  <si>
    <t>MEEKER 15 W</t>
  </si>
  <si>
    <t>USW00094092</t>
  </si>
  <si>
    <t>AKRON A 4 E</t>
  </si>
  <si>
    <t>USW00024015</t>
  </si>
  <si>
    <t>AKRON WASHINGTON CO AIRPORT</t>
  </si>
  <si>
    <t>USW00094082</t>
  </si>
  <si>
    <t>DINOSAUR 2 E</t>
  </si>
  <si>
    <t>USW00024046</t>
  </si>
  <si>
    <t>CRAIG MOFFAT CO AIRPORT</t>
  </si>
  <si>
    <t>USW00003099</t>
  </si>
  <si>
    <t>CRAIG 30 N</t>
  </si>
  <si>
    <t>USC00053010</t>
  </si>
  <si>
    <t>FORT GARLAND</t>
  </si>
  <si>
    <t>1871-1883</t>
  </si>
  <si>
    <t>1852-1883</t>
  </si>
  <si>
    <t>US1COCS0005</t>
  </si>
  <si>
    <t>JAROSO 0.4 ESE</t>
  </si>
  <si>
    <t>1998-2006</t>
  </si>
  <si>
    <t>USC00295073</t>
  </si>
  <si>
    <t>LONG CANYON</t>
  </si>
  <si>
    <t>1947-1950</t>
  </si>
  <si>
    <t>US1COLP0038</t>
  </si>
  <si>
    <t>IGNACIO 7.9 SSE</t>
  </si>
  <si>
    <t>US1COBA0016</t>
  </si>
  <si>
    <t>CAMPO 11.3 ESE</t>
  </si>
  <si>
    <t>USR0000CBIG</t>
  </si>
  <si>
    <t>BIG HORN COLORADO</t>
  </si>
  <si>
    <t>US1COLP0031</t>
  </si>
  <si>
    <t>REDMESA 4.2 S</t>
  </si>
  <si>
    <t>USR0000CMES</t>
  </si>
  <si>
    <t>MESA MOUNTAIN COLORADO</t>
  </si>
  <si>
    <t>US1COAU0011</t>
  </si>
  <si>
    <t>PAGOSA SPRINGS 13.7 SSE</t>
  </si>
  <si>
    <t>2006-2012</t>
  </si>
  <si>
    <t>US1COCS0012</t>
  </si>
  <si>
    <t>SAN LUIS 8.8 SW</t>
  </si>
  <si>
    <t>US1COLA0003</t>
  </si>
  <si>
    <t>TRINIDAD 5.7 SSW</t>
  </si>
  <si>
    <t>US1COAU0004</t>
  </si>
  <si>
    <t>PAGOSA SPRINGS 13.3 SSE</t>
  </si>
  <si>
    <t>2004-2008</t>
  </si>
  <si>
    <t>USR0000CCUC</t>
  </si>
  <si>
    <t>CUCHARA COLORADO</t>
  </si>
  <si>
    <t>US1COLP0026</t>
  </si>
  <si>
    <t>HESPERUS 13.3 SSW</t>
  </si>
  <si>
    <t>US1COLA0021</t>
  </si>
  <si>
    <t>KIM 10.9 SSW</t>
  </si>
  <si>
    <t>2003-2005</t>
  </si>
  <si>
    <t>US1COBN0001</t>
  </si>
  <si>
    <t>KIM 7.8 SSW</t>
  </si>
  <si>
    <t>2003-2003</t>
  </si>
  <si>
    <t>US1COLA0015</t>
  </si>
  <si>
    <t>2003-2009</t>
  </si>
  <si>
    <t>US1COLP0029</t>
  </si>
  <si>
    <t>HESPERUS 9.9 SSW</t>
  </si>
  <si>
    <t>US1COLP0009</t>
  </si>
  <si>
    <t>IGNACIO 2.1 NNE</t>
  </si>
  <si>
    <t>US1COLA0007</t>
  </si>
  <si>
    <t>TRINIDAD 1.4 S</t>
  </si>
  <si>
    <t>2003-2007</t>
  </si>
  <si>
    <t>US1COLA0009</t>
  </si>
  <si>
    <t>WESTON 10.5 W</t>
  </si>
  <si>
    <t>US1COLA0002</t>
  </si>
  <si>
    <t>TRINIDAD .4 S</t>
  </si>
  <si>
    <t>2003-2011</t>
  </si>
  <si>
    <t>US1COLA0046</t>
  </si>
  <si>
    <t>TRINIDAD 0.7 W</t>
  </si>
  <si>
    <t>2007-2009</t>
  </si>
  <si>
    <t>US1COLA0043</t>
  </si>
  <si>
    <t>TRINIDAD 0.7 NW</t>
  </si>
  <si>
    <t>2006-2008</t>
  </si>
  <si>
    <t>US1COLA0048</t>
  </si>
  <si>
    <t>TRINIDAD 1.9 ENE</t>
  </si>
  <si>
    <t>US1COLA0010</t>
  </si>
  <si>
    <t>TRINIDAD .81 NW</t>
  </si>
  <si>
    <t>2003-2004</t>
  </si>
  <si>
    <t>US1COLA0004</t>
  </si>
  <si>
    <t>TRINCHERA 9.8 NNW</t>
  </si>
  <si>
    <t>2003-2006</t>
  </si>
  <si>
    <t>US1COBA0009</t>
  </si>
  <si>
    <t>CAMPO 7.8 NE</t>
  </si>
  <si>
    <t>US1COLP0048</t>
  </si>
  <si>
    <t>IGNACIO 6.9 NW</t>
  </si>
  <si>
    <t>US1COLP0058</t>
  </si>
  <si>
    <t>HESPERUS 7.8 SW</t>
  </si>
  <si>
    <t>USR0000CCHN</t>
  </si>
  <si>
    <t>CHAPIN COLORADO</t>
  </si>
  <si>
    <t>US1COLP0053</t>
  </si>
  <si>
    <t>DURANGO 6.7 SSE</t>
  </si>
  <si>
    <t>US1COLP0040</t>
  </si>
  <si>
    <t>DURANGO 8.4 SE</t>
  </si>
  <si>
    <t>US1COLP0006</t>
  </si>
  <si>
    <t>DURANGO 6.2 SE</t>
  </si>
  <si>
    <t>US1COLA0013</t>
  </si>
  <si>
    <t>BONCARBO 1.5 WSW</t>
  </si>
  <si>
    <t>US1COLP0016</t>
  </si>
  <si>
    <t>HESPERUS 5.7 SW</t>
  </si>
  <si>
    <t>US1COLP0002</t>
  </si>
  <si>
    <t>DURANGO 9.0 ESE</t>
  </si>
  <si>
    <t>US1COLA0041</t>
  </si>
  <si>
    <t>BONCARBO 1.0 W</t>
  </si>
  <si>
    <t>2005-2012</t>
  </si>
  <si>
    <t>US1COLA0008</t>
  </si>
  <si>
    <t>BRANSON 20.5 NE</t>
  </si>
  <si>
    <t>US1COLA0050</t>
  </si>
  <si>
    <t>WESTON 6.5 NNE</t>
  </si>
  <si>
    <t>2011-2013</t>
  </si>
  <si>
    <t>US1COLP0025</t>
  </si>
  <si>
    <t>BAYFIELD 0.6 WSW</t>
  </si>
  <si>
    <t>US1COLP0036</t>
  </si>
  <si>
    <t>BAYFIELD 0.8 SW</t>
  </si>
  <si>
    <t>2008-2012</t>
  </si>
  <si>
    <t>USR0000CDEV</t>
  </si>
  <si>
    <t>DEVIL MOUNTAIN COLORADO</t>
  </si>
  <si>
    <t>US1COLA0039</t>
  </si>
  <si>
    <t>TRINIDAD 6.3 NE</t>
  </si>
  <si>
    <t>US1COLA0019</t>
  </si>
  <si>
    <t>BONCARBO 1.7 NW</t>
  </si>
  <si>
    <t>US1COLA0014</t>
  </si>
  <si>
    <t>BONCARBO 6.1 WNW</t>
  </si>
  <si>
    <t>2003-2008</t>
  </si>
  <si>
    <t>US1COLP0042</t>
  </si>
  <si>
    <t>BAYFIELD 0.3 N</t>
  </si>
  <si>
    <t>US1COLA0005</t>
  </si>
  <si>
    <t>KIM .29 S</t>
  </si>
  <si>
    <t>US1COLA0035</t>
  </si>
  <si>
    <t>KIM 0.2 SSE</t>
  </si>
  <si>
    <t>US1COAU0013</t>
  </si>
  <si>
    <t>PAGOSA SPRINGS 7.3 WSW</t>
  </si>
  <si>
    <t>US1COLP0007</t>
  </si>
  <si>
    <t>BAYFIELD 1.5 NNE</t>
  </si>
  <si>
    <t>US1COLP0037</t>
  </si>
  <si>
    <t>BAYFIELD 1.0 NNW</t>
  </si>
  <si>
    <t>US1COLP0061</t>
  </si>
  <si>
    <t>DURANGO 4.8 WSW</t>
  </si>
  <si>
    <t>US1COLA0018</t>
  </si>
  <si>
    <t>TRINIDAD 9 NE</t>
  </si>
  <si>
    <t>US1COLP0005</t>
  </si>
  <si>
    <t>DURANGO 4.1 WSW</t>
  </si>
  <si>
    <t>2003-2012</t>
  </si>
  <si>
    <t>US1COLP0008</t>
  </si>
  <si>
    <t>DURANGO 4.9 ESE</t>
  </si>
  <si>
    <t>US1COAU0003</t>
  </si>
  <si>
    <t>PAGOSA SPRINGS 5.1 W</t>
  </si>
  <si>
    <t>US1COLP0021</t>
  </si>
  <si>
    <t>DURANGO 5.4 W</t>
  </si>
  <si>
    <t>2004-2011</t>
  </si>
  <si>
    <t>US1COLA0037</t>
  </si>
  <si>
    <t>TRINIDAD AIRPORT</t>
  </si>
  <si>
    <t>US1COAU0018</t>
  </si>
  <si>
    <t>PAGOSA SPRINGS 0.5 E</t>
  </si>
  <si>
    <t>2011-2012</t>
  </si>
  <si>
    <t>US1COLP0004</t>
  </si>
  <si>
    <t>DURANGO 7.1 E</t>
  </si>
  <si>
    <t>US1COLP0047</t>
  </si>
  <si>
    <t>DURANGO 1.1 SSW</t>
  </si>
  <si>
    <t>2009-2010</t>
  </si>
  <si>
    <t>US1COLP0022</t>
  </si>
  <si>
    <t>DURANGO .35 E</t>
  </si>
  <si>
    <t>US1COBA0005</t>
  </si>
  <si>
    <t>US1COLP0028</t>
  </si>
  <si>
    <t>DURANGO 0.8 NNW</t>
  </si>
  <si>
    <t>2004-2013</t>
  </si>
  <si>
    <t>US1COLP0049</t>
  </si>
  <si>
    <t>DURANGO 0.5 NW</t>
  </si>
  <si>
    <t>US1COLP0041</t>
  </si>
  <si>
    <t>DURANGO 0.7 NNE</t>
  </si>
  <si>
    <t>USR0000CMRF</t>
  </si>
  <si>
    <t>MOREFIELD COLORADO</t>
  </si>
  <si>
    <t>US1COLP0019</t>
  </si>
  <si>
    <t>DURANGO 3.1 NE</t>
  </si>
  <si>
    <t>2004-2014</t>
  </si>
  <si>
    <t>US1COLP0024</t>
  </si>
  <si>
    <t>DURANGO 2.0 NNE</t>
  </si>
  <si>
    <t>US1COBA0014</t>
  </si>
  <si>
    <t>STONINGTON 1.6 ENE</t>
  </si>
  <si>
    <t>2006-2010</t>
  </si>
  <si>
    <t>US1COBA0022</t>
  </si>
  <si>
    <t>WALSH 5.4 SSW</t>
  </si>
  <si>
    <t>US1COLP0030</t>
  </si>
  <si>
    <t>DURANGO 3.9 ENE</t>
  </si>
  <si>
    <t>2005-2009</t>
  </si>
  <si>
    <t>US1COMZ0021</t>
  </si>
  <si>
    <t>MANCOS 2.7 S</t>
  </si>
  <si>
    <t>US1COCS0010</t>
  </si>
  <si>
    <t>BLANCA 14.3 SW</t>
  </si>
  <si>
    <t>2007-2014</t>
  </si>
  <si>
    <t>US1COLP0055</t>
  </si>
  <si>
    <t>DURANGO 5.7 ENE</t>
  </si>
  <si>
    <t>2010-2013</t>
  </si>
  <si>
    <t>US1COLA0025</t>
  </si>
  <si>
    <t>TRINIDAD 11.5 NNW</t>
  </si>
  <si>
    <t>US1COMZ0017</t>
  </si>
  <si>
    <t>MANCOS 5.9 W</t>
  </si>
  <si>
    <t>US1COLA0017</t>
  </si>
  <si>
    <t>EARL .34 S</t>
  </si>
  <si>
    <t>US1COLP0035</t>
  </si>
  <si>
    <t>BAYFIELD 7.0 N</t>
  </si>
  <si>
    <t>US1COMZ0031</t>
  </si>
  <si>
    <t>CORTEZ 7.7 W</t>
  </si>
  <si>
    <t>US1COLA0012</t>
  </si>
  <si>
    <t>MODEL 7.9 ESE</t>
  </si>
  <si>
    <t>US1COMZ0034</t>
  </si>
  <si>
    <t>CORTEZ 1.2 SW</t>
  </si>
  <si>
    <t>USR0000CLOG</t>
  </si>
  <si>
    <t>LOGCHUTE COLORADO</t>
  </si>
  <si>
    <t>US1COMZ0045</t>
  </si>
  <si>
    <t>CORTEZ 0.5 WNW</t>
  </si>
  <si>
    <t>US1COMZ0019</t>
  </si>
  <si>
    <t>CORTEZ .39 N</t>
  </si>
  <si>
    <t>US1COLA0033</t>
  </si>
  <si>
    <t>AGUILAR 7.2 WSW</t>
  </si>
  <si>
    <t>US1COMZ0005</t>
  </si>
  <si>
    <t>CORTEZ 1.8 ENE</t>
  </si>
  <si>
    <t>US1COAU0008</t>
  </si>
  <si>
    <t>PAGOSA SPRINGS 9.5 NW</t>
  </si>
  <si>
    <t>US1COBA0010</t>
  </si>
  <si>
    <t>PRITCHETT 10.5 W</t>
  </si>
  <si>
    <t>2006-2013</t>
  </si>
  <si>
    <t>US1COMZ0043</t>
  </si>
  <si>
    <t>CORTEZ 2.3 NW</t>
  </si>
  <si>
    <t>US1COMZ0046</t>
  </si>
  <si>
    <t>MANCOS 3.5 ENE</t>
  </si>
  <si>
    <t>US1COMZ0013</t>
  </si>
  <si>
    <t>MANCOS 3.8 WNW</t>
  </si>
  <si>
    <t>US1COMZ0002</t>
  </si>
  <si>
    <t>CORTEZ 4.7 ENE</t>
  </si>
  <si>
    <t>US1COMZ0042</t>
  </si>
  <si>
    <t>CORTEZ 4.2 ENE</t>
  </si>
  <si>
    <t>US1COBA0024</t>
  </si>
  <si>
    <t>SPRINGFIELD 2.3 SE</t>
  </si>
  <si>
    <t>US1COBA0008</t>
  </si>
  <si>
    <t>WALSH 0.1 SSW</t>
  </si>
  <si>
    <t>2006-2006</t>
  </si>
  <si>
    <t>US1COMZ0032</t>
  </si>
  <si>
    <t>CORTEZ 9.7 WNW</t>
  </si>
  <si>
    <t>US1COLP0034</t>
  </si>
  <si>
    <t>DURANGO 7.1 N</t>
  </si>
  <si>
    <t>US1COCS0011</t>
  </si>
  <si>
    <t>FORT GARLAND 5.8 ESE</t>
  </si>
  <si>
    <t>US1COMZ0036</t>
  </si>
  <si>
    <t>DOLORES 5.7 S</t>
  </si>
  <si>
    <t>US1COMN0001</t>
  </si>
  <si>
    <t>PAGOSA SPRINGS 9.1 NNW</t>
  </si>
  <si>
    <t>US1COBA0012</t>
  </si>
  <si>
    <t>SPRINGFIELD 0.5 SE</t>
  </si>
  <si>
    <t>1998-2013</t>
  </si>
  <si>
    <t>US1COLP0018</t>
  </si>
  <si>
    <t>DURANGO 9.2 NNE</t>
  </si>
  <si>
    <t>US1COCS0007</t>
  </si>
  <si>
    <t>FORT GARLAND 5.2 ESE</t>
  </si>
  <si>
    <t>2005-2007</t>
  </si>
  <si>
    <t>US1COLA0027</t>
  </si>
  <si>
    <t>AGUILAR .05 NNW</t>
  </si>
  <si>
    <t>US1COBA0023</t>
  </si>
  <si>
    <t>SPRINGFIELD 0.5 NW</t>
  </si>
  <si>
    <t>US1COLP0020</t>
  </si>
  <si>
    <t>DURANGO 10 NNE</t>
  </si>
  <si>
    <t>US1COMZ0035</t>
  </si>
  <si>
    <t>CORTEZ 10 WNW</t>
  </si>
  <si>
    <t>2005-2014</t>
  </si>
  <si>
    <t>US1COCS0008</t>
  </si>
  <si>
    <t>FORT GARLAND 2.6 ESE</t>
  </si>
  <si>
    <t>US1CORG0013</t>
  </si>
  <si>
    <t>ESTRELLA 7.5 WNW</t>
  </si>
  <si>
    <t>US1COBA0006</t>
  </si>
  <si>
    <t>SPRINGFIELD 0.7 NNW</t>
  </si>
  <si>
    <t>US1COMZ0048</t>
  </si>
  <si>
    <t>DOLORES 3.9 SSW</t>
  </si>
  <si>
    <t>US1COLP0044</t>
  </si>
  <si>
    <t>HERMOSA 2.8 E</t>
  </si>
  <si>
    <t>US1COLP0032</t>
  </si>
  <si>
    <t>VALLECITO 4.8 NE</t>
  </si>
  <si>
    <t>2006-2009</t>
  </si>
  <si>
    <t>US1COAM0023</t>
  </si>
  <si>
    <t>ALAMOSA 2.1 SSW</t>
  </si>
  <si>
    <t>US1COCS0009</t>
  </si>
  <si>
    <t>FORT GARLAND 1.6 NNE</t>
  </si>
  <si>
    <t>US1COMZ0014</t>
  </si>
  <si>
    <t>DOLORES 5.8 W</t>
  </si>
  <si>
    <t>US1COMZ0040</t>
  </si>
  <si>
    <t>DOLORES 2.6 W</t>
  </si>
  <si>
    <t>US1COMZ0026</t>
  </si>
  <si>
    <t>DOLORES .94 E</t>
  </si>
  <si>
    <t>US1COAM0021</t>
  </si>
  <si>
    <t>ALAMOSA 1.2 NE</t>
  </si>
  <si>
    <t>US1COBA0019</t>
  </si>
  <si>
    <t>DEORA 10.7 SW</t>
  </si>
  <si>
    <t>US1COAM0020</t>
  </si>
  <si>
    <t>ALAMOSA 1.6 NW</t>
  </si>
  <si>
    <t>2008-2011</t>
  </si>
  <si>
    <t>US1COMZ0030</t>
  </si>
  <si>
    <t>DOLORES 4.8 ENE</t>
  </si>
  <si>
    <t>US1COMZ0033</t>
  </si>
  <si>
    <t>MANCOS 11 NNE</t>
  </si>
  <si>
    <t>US1COAM0007</t>
  </si>
  <si>
    <t>ALAMOSA 4.1 ENE</t>
  </si>
  <si>
    <t>US1COAM0001</t>
  </si>
  <si>
    <t>ALAMOSA 5.8 WNW</t>
  </si>
  <si>
    <t>US1COHF0002</t>
  </si>
  <si>
    <t>LA VETA .56 NW</t>
  </si>
  <si>
    <t>US1COHF0003</t>
  </si>
  <si>
    <t>LA VETA 7.7 W</t>
  </si>
  <si>
    <t>US1COHF0009</t>
  </si>
  <si>
    <t>WALSENBURG 7.5 SSE</t>
  </si>
  <si>
    <t>US1CORG0020</t>
  </si>
  <si>
    <t>MONTE VISTA 7.0 SE</t>
  </si>
  <si>
    <t>US1CORG0007</t>
  </si>
  <si>
    <t>MONTE VISTA 4.1 S</t>
  </si>
  <si>
    <t>US1COHF0020</t>
  </si>
  <si>
    <t>PRYOR 2.7 W</t>
  </si>
  <si>
    <t>2005-2006</t>
  </si>
  <si>
    <t>US1COAM0011</t>
  </si>
  <si>
    <t>ALAMOSA 6.9 NW</t>
  </si>
  <si>
    <t>US1COLA0001</t>
  </si>
  <si>
    <t>KIM 20.9 NNW</t>
  </si>
  <si>
    <t>US1CORG0002</t>
  </si>
  <si>
    <t>MONTEVISTA 2.7 SSE</t>
  </si>
  <si>
    <t>US1COHF0005</t>
  </si>
  <si>
    <t>WALSENBURG 6.1 SW</t>
  </si>
  <si>
    <t>US1CORG0010</t>
  </si>
  <si>
    <t>MONTE VISTA 2.4 E</t>
  </si>
  <si>
    <t>US1CORG0017</t>
  </si>
  <si>
    <t>MONTE VISTA 0.7 W</t>
  </si>
  <si>
    <t>US1COMZ0027</t>
  </si>
  <si>
    <t>LEWIS 8.3 NW</t>
  </si>
  <si>
    <t>US1COHF0013</t>
  </si>
  <si>
    <t>WALSENBURG 4.7 WSW</t>
  </si>
  <si>
    <t>2004-2006</t>
  </si>
  <si>
    <t>US1CODR0003</t>
  </si>
  <si>
    <t>DOVE CREEK 12.4 SSW</t>
  </si>
  <si>
    <t>US1COHF0022</t>
  </si>
  <si>
    <t>GORDON 2.1 SSW</t>
  </si>
  <si>
    <t>US1COHF0004</t>
  </si>
  <si>
    <t>WALSENBURG 1.5 SSW</t>
  </si>
  <si>
    <t>US1CORG0015</t>
  </si>
  <si>
    <t>MONTE VISTA 3.6 NE</t>
  </si>
  <si>
    <t>US1CORG0008</t>
  </si>
  <si>
    <t>SOUTH FORK 3.1 SW</t>
  </si>
  <si>
    <t>US1CORG0005</t>
  </si>
  <si>
    <t>SOUTH FORK 4.1 SW</t>
  </si>
  <si>
    <t>US1COHF0021</t>
  </si>
  <si>
    <t>WALSENBURG 0.8 NW</t>
  </si>
  <si>
    <t>US1COHF0017</t>
  </si>
  <si>
    <t>LA VETA 15.2 NW</t>
  </si>
  <si>
    <t>US1COHF0010</t>
  </si>
  <si>
    <t>WALSENBURG 4.4 WNW</t>
  </si>
  <si>
    <t>US1COHF0014</t>
  </si>
  <si>
    <t>WALSENBURG 8.7 W</t>
  </si>
  <si>
    <t>USR0000CSAL</t>
  </si>
  <si>
    <t>SALTER COLORADO</t>
  </si>
  <si>
    <t>US1COAM0010</t>
  </si>
  <si>
    <t>GREAT SAND DUNES 7.0 SSW</t>
  </si>
  <si>
    <t>US1COPW0017</t>
  </si>
  <si>
    <t>LYCAN 7.9 NW</t>
  </si>
  <si>
    <t>US1CODR0006</t>
  </si>
  <si>
    <t>CAHONE 2.1 ENE</t>
  </si>
  <si>
    <t>US1CORG0018</t>
  </si>
  <si>
    <t>DEL NORTE 2.6 W</t>
  </si>
  <si>
    <t>US1COHF0027</t>
  </si>
  <si>
    <t>GARDNER 7.9 SSW</t>
  </si>
  <si>
    <t>US1CORG0016</t>
  </si>
  <si>
    <t>DEL NORTE 3.3 E</t>
  </si>
  <si>
    <t>US1COHF0008</t>
  </si>
  <si>
    <t>WALSENBURG 14.5 WNW</t>
  </si>
  <si>
    <t>US1CORG0009</t>
  </si>
  <si>
    <t>DEL NORTE 0.25 NW</t>
  </si>
  <si>
    <t>US1CODR0002</t>
  </si>
  <si>
    <t>DOVE CREEK 7.2 SE</t>
  </si>
  <si>
    <t>US1COHF0029</t>
  </si>
  <si>
    <t>WALSENBURG 16.2 WNW</t>
  </si>
  <si>
    <t>2011-2014</t>
  </si>
  <si>
    <t>US1CORG0019</t>
  </si>
  <si>
    <t>DEL NORTE 2.5 ENE</t>
  </si>
  <si>
    <t>US1COPW0025</t>
  </si>
  <si>
    <t>TWO BUTTES 10.0 NNW</t>
  </si>
  <si>
    <t>USC00425795</t>
  </si>
  <si>
    <t>MONTICELLO</t>
  </si>
  <si>
    <t>1946-1956</t>
  </si>
  <si>
    <t>US1COPW0024</t>
  </si>
  <si>
    <t>TWO BUTTES 12.0 NNW</t>
  </si>
  <si>
    <t>US1COPW0026</t>
  </si>
  <si>
    <t>TWO BUTTES 11.8 N</t>
  </si>
  <si>
    <t>US1COAM0018</t>
  </si>
  <si>
    <t>CENTER 10.5 E</t>
  </si>
  <si>
    <t>US1COAM0006</t>
  </si>
  <si>
    <t>HOOPER 1.9 W</t>
  </si>
  <si>
    <t>US1COPW0027</t>
  </si>
  <si>
    <t>TWO BUTTES 13.7 NNW</t>
  </si>
  <si>
    <t>US1COSA0039</t>
  </si>
  <si>
    <t>CENTER 0.1 ESE</t>
  </si>
  <si>
    <t>US1COSA0004</t>
  </si>
  <si>
    <t>CENTER 0.3 N</t>
  </si>
  <si>
    <t>US1COSA0041</t>
  </si>
  <si>
    <t>CENTER 9.9 E</t>
  </si>
  <si>
    <t>US1COSA0038</t>
  </si>
  <si>
    <t>CENTER 1.2 NE</t>
  </si>
  <si>
    <t>US1COSA0040</t>
  </si>
  <si>
    <t>CENTER 8.0 E</t>
  </si>
  <si>
    <t>US1COHF0012</t>
  </si>
  <si>
    <t>GARDNER 1.8 SE</t>
  </si>
  <si>
    <t>US1COSA0047</t>
  </si>
  <si>
    <t>CENTER 9.1 ENE</t>
  </si>
  <si>
    <t>US1COSA0042</t>
  </si>
  <si>
    <t>CENTER 11.1 E</t>
  </si>
  <si>
    <t>US1COSA0011</t>
  </si>
  <si>
    <t>LA GARITA 5.6 WSW</t>
  </si>
  <si>
    <t>US1COSA0045</t>
  </si>
  <si>
    <t>CENTER 10.3 ENE</t>
  </si>
  <si>
    <t>US1COSA0043</t>
  </si>
  <si>
    <t>CENTER 12.2 ENE</t>
  </si>
  <si>
    <t>USR0000CBLU</t>
  </si>
  <si>
    <t>BLUE PARK COLORADO</t>
  </si>
  <si>
    <t>US1CODR0001</t>
  </si>
  <si>
    <t>DOVE CREEK 6.5 WNW</t>
  </si>
  <si>
    <t>US1COSJ0001</t>
  </si>
  <si>
    <t>SILVERTON .16 WSW</t>
  </si>
  <si>
    <t>US1COSJ0002</t>
  </si>
  <si>
    <t>SILVERTON 0.2 NNW</t>
  </si>
  <si>
    <t>US1COHF0001</t>
  </si>
  <si>
    <t>WALSENBURG 22.5 NE</t>
  </si>
  <si>
    <t>US1COHF0016</t>
  </si>
  <si>
    <t>WALSENBURG 16 NNW</t>
  </si>
  <si>
    <t>US1COSA0044</t>
  </si>
  <si>
    <t>CENTER 12.7 ENE</t>
  </si>
  <si>
    <t>US1COSA0046</t>
  </si>
  <si>
    <t>CENTER 12.4 ENE</t>
  </si>
  <si>
    <t>US1COMN0004</t>
  </si>
  <si>
    <t>CREEDE 0.2 WSW</t>
  </si>
  <si>
    <t>USR0000CBLK</t>
  </si>
  <si>
    <t>BLACK MOUNTAIN COLORADO</t>
  </si>
  <si>
    <t>US1COHF0026</t>
  </si>
  <si>
    <t>RYE 3.7 S</t>
  </si>
  <si>
    <t>2007-2013</t>
  </si>
  <si>
    <t>USR0000CPCY</t>
  </si>
  <si>
    <t>PINION CANYON COLORADO</t>
  </si>
  <si>
    <t>US1COPU0077</t>
  </si>
  <si>
    <t>RYE 3.5 E</t>
  </si>
  <si>
    <t>US1COPU0049</t>
  </si>
  <si>
    <t>CEDARWOOD 0.6 NNW</t>
  </si>
  <si>
    <t>US1COSM0002</t>
  </si>
  <si>
    <t>TELLURIDE .31 WNW</t>
  </si>
  <si>
    <t>US1COPU0030</t>
  </si>
  <si>
    <t>COLORADO CITY 1.7 WSW</t>
  </si>
  <si>
    <t>USR0000CCCI</t>
  </si>
  <si>
    <t>COLORADO CITY COLORADO</t>
  </si>
  <si>
    <t>US1COPU0023</t>
  </si>
  <si>
    <t>COLORADO CITY 1.8 ENE</t>
  </si>
  <si>
    <t>2004-2004</t>
  </si>
  <si>
    <t>US1COOT0025</t>
  </si>
  <si>
    <t>LA JUNTA 1.0 S</t>
  </si>
  <si>
    <t>US1COOT0028</t>
  </si>
  <si>
    <t>LA JUNTA 1.6 SW</t>
  </si>
  <si>
    <t>US1COOT0009</t>
  </si>
  <si>
    <t>LA JUNTA 1.0 WSW</t>
  </si>
  <si>
    <t>US1COSA0002</t>
  </si>
  <si>
    <t>CRESTONE 1.2 SSE</t>
  </si>
  <si>
    <t>US1COOT0022</t>
  </si>
  <si>
    <t>LA JUNTA 1.0 ENE</t>
  </si>
  <si>
    <t>US1COSA0052</t>
  </si>
  <si>
    <t>CRESTONE 0.2 WSW</t>
  </si>
  <si>
    <t>US1COCU0005</t>
  </si>
  <si>
    <t>WESTCLIFFE 11 SSE</t>
  </si>
  <si>
    <t>USR0000CWSC</t>
  </si>
  <si>
    <t>WILLIS CREEK COLORADO</t>
  </si>
  <si>
    <t>US1COOT0023</t>
  </si>
  <si>
    <t>SWINK 0.1 WNW</t>
  </si>
  <si>
    <t>US1COOR0003</t>
  </si>
  <si>
    <t>OURAY 0.2 SSW</t>
  </si>
  <si>
    <t>US1COOT0029</t>
  </si>
  <si>
    <t>ROCKY FORD 2.9 ESE</t>
  </si>
  <si>
    <t>US1COCU0002</t>
  </si>
  <si>
    <t>WESTCLIFFE 10.7 SE</t>
  </si>
  <si>
    <t>US1COOR0004</t>
  </si>
  <si>
    <t>OURAY 1.4 N</t>
  </si>
  <si>
    <t>US1COOT0005</t>
  </si>
  <si>
    <t>ROCKY FORD 5.5 E</t>
  </si>
  <si>
    <t>US1COOT0026</t>
  </si>
  <si>
    <t>ROCKY FORD 0.4 E</t>
  </si>
  <si>
    <t>US1COHD0001</t>
  </si>
  <si>
    <t>LAKE CITY 1.5 NNE</t>
  </si>
  <si>
    <t>US1COOT0019</t>
  </si>
  <si>
    <t>LA JUNTA AIRPORT MSWS</t>
  </si>
  <si>
    <t>US1COOT0008</t>
  </si>
  <si>
    <t>ROCKY FORD .13 SSE</t>
  </si>
  <si>
    <t>US1COOR0005</t>
  </si>
  <si>
    <t>OURAY 2.2 NNW</t>
  </si>
  <si>
    <t>US1COOT0007</t>
  </si>
  <si>
    <t>ROCKY FORD .89 WNW</t>
  </si>
  <si>
    <t>US1COPW0018</t>
  </si>
  <si>
    <t>HOLLY 0.1 ENE</t>
  </si>
  <si>
    <t>US1COBN0006</t>
  </si>
  <si>
    <t>LAS ANIMAS 1.8 WSW</t>
  </si>
  <si>
    <t>2000-2008</t>
  </si>
  <si>
    <t>US1COSM0008</t>
  </si>
  <si>
    <t>SLICK ROCK 1.3 N</t>
  </si>
  <si>
    <t>US1COPW0009</t>
  </si>
  <si>
    <t>LAMAR 1.8 SSE</t>
  </si>
  <si>
    <t>US1COPW0011</t>
  </si>
  <si>
    <t>LAMAR AIRPORT MSWS</t>
  </si>
  <si>
    <t>US1COBN0012</t>
  </si>
  <si>
    <t>LAS ANIMAS .57 WNW</t>
  </si>
  <si>
    <t>US1COPW0001</t>
  </si>
  <si>
    <t>LAMAR 9.9 E</t>
  </si>
  <si>
    <t>US1COPU0068</t>
  </si>
  <si>
    <t>BEULAH 0.4 SW</t>
  </si>
  <si>
    <t>US1COPU0078</t>
  </si>
  <si>
    <t>PUEBLO 13.0 SSW</t>
  </si>
  <si>
    <t>US1COSM0004</t>
  </si>
  <si>
    <t>NORWOOD 4.1 ESE</t>
  </si>
  <si>
    <t>2005-2013</t>
  </si>
  <si>
    <t>US1COCU0017</t>
  </si>
  <si>
    <t>WESTCLIFFE 3.4 SW</t>
  </si>
  <si>
    <t>2008-2013</t>
  </si>
  <si>
    <t>US1COCU0019</t>
  </si>
  <si>
    <t>WESTCLIFFE 2.7 SE</t>
  </si>
  <si>
    <t>US1COOT0013</t>
  </si>
  <si>
    <t>CHERAW 1.9 W</t>
  </si>
  <si>
    <t>US1COCU0021</t>
  </si>
  <si>
    <t>WESTCLIFFE 8.2 ESE</t>
  </si>
  <si>
    <t>US1COOT0006</t>
  </si>
  <si>
    <t>CHERAW .15 NNE</t>
  </si>
  <si>
    <t>US1COBN0018</t>
  </si>
  <si>
    <t>LAMAR 7.4 WNW</t>
  </si>
  <si>
    <t>US1COBN0021</t>
  </si>
  <si>
    <t>WILEY 3.7 SW</t>
  </si>
  <si>
    <t>US1COOT0004</t>
  </si>
  <si>
    <t>LA JUNTA 9.8 N</t>
  </si>
  <si>
    <t>US1COSM0007</t>
  </si>
  <si>
    <t>NORWOOD 1.4 W</t>
  </si>
  <si>
    <t>US1COCU0003</t>
  </si>
  <si>
    <t>SILVER CLIFF .31 SE</t>
  </si>
  <si>
    <t>US1COCR0002</t>
  </si>
  <si>
    <t>MANZANOLA 1.6 N</t>
  </si>
  <si>
    <t>US1COPW0023</t>
  </si>
  <si>
    <t>WILEY 1.7 SW</t>
  </si>
  <si>
    <t>US1COCU0006</t>
  </si>
  <si>
    <t>WESTCLIFFE 6.1 W</t>
  </si>
  <si>
    <t>US1COBN0008</t>
  </si>
  <si>
    <t>LAS ANIMAS 8.1 NE</t>
  </si>
  <si>
    <t>US1COBN0007</t>
  </si>
  <si>
    <t>US1COSM0001</t>
  </si>
  <si>
    <t>NORWOOD 2.2 WNW</t>
  </si>
  <si>
    <t>2003-2013</t>
  </si>
  <si>
    <t>US1COOR0010</t>
  </si>
  <si>
    <t>RIDGWAY 0.5 SW</t>
  </si>
  <si>
    <t>2009-2013</t>
  </si>
  <si>
    <t>US1COSM0003</t>
  </si>
  <si>
    <t>NORWOOD 1.5 NNE</t>
  </si>
  <si>
    <t>US1COCU0004</t>
  </si>
  <si>
    <t>WESTCLIFFE 6.8 E</t>
  </si>
  <si>
    <t>US1COPW0008</t>
  </si>
  <si>
    <t>LAMAR 4.8 NNW</t>
  </si>
  <si>
    <t>US1COOR0014</t>
  </si>
  <si>
    <t>RIDGWAY 0.3 NE</t>
  </si>
  <si>
    <t>US1COSA0055</t>
  </si>
  <si>
    <t>DOME LAKES 3.0 ESE</t>
  </si>
  <si>
    <t>US1COOR0001</t>
  </si>
  <si>
    <t>RIDGEWAY 6.6 ENE</t>
  </si>
  <si>
    <t>USR0000CCCD</t>
  </si>
  <si>
    <t>CANON CITY CCDBLMFTS1 COLORA</t>
  </si>
  <si>
    <t>2002-2008</t>
  </si>
  <si>
    <t>USR0000CSAN</t>
  </si>
  <si>
    <t>SANBORN PARK COLORADO</t>
  </si>
  <si>
    <t>US1COCR0008</t>
  </si>
  <si>
    <t>CROWLEY 0.2 E</t>
  </si>
  <si>
    <t>US1COPU0051</t>
  </si>
  <si>
    <t>PUEBLO 2.5 NNE</t>
  </si>
  <si>
    <t>US1COOR0006</t>
  </si>
  <si>
    <t>RIDGWAY 3.5 NNW</t>
  </si>
  <si>
    <t>US1COCU0025</t>
  </si>
  <si>
    <t>WESTCLIFFE 8.4 WNW</t>
  </si>
  <si>
    <t>US1COOR0013</t>
  </si>
  <si>
    <t>RIDGWAY 3.3 NNW</t>
  </si>
  <si>
    <t>USR0000CLOS</t>
  </si>
  <si>
    <t>LOS PINOS CREEK COLORADO</t>
  </si>
  <si>
    <t>US1COCU0007</t>
  </si>
  <si>
    <t>WETMORE 1.6 S</t>
  </si>
  <si>
    <t>US1COMT0001</t>
  </si>
  <si>
    <t>NATURITA 6.9 W</t>
  </si>
  <si>
    <t>US1COPU0005</t>
  </si>
  <si>
    <t>PUEBLO 3.0 SW</t>
  </si>
  <si>
    <t>US1COCU0009</t>
  </si>
  <si>
    <t>WESTCLIFFE 12 ENE</t>
  </si>
  <si>
    <t>US1COCU0001</t>
  </si>
  <si>
    <t>WESTCLIFFE 11.8 NE</t>
  </si>
  <si>
    <t>USR0000CNUC</t>
  </si>
  <si>
    <t>NUCLA COLORADO</t>
  </si>
  <si>
    <t>US1COPU0071</t>
  </si>
  <si>
    <t>PUEBLO 4.8 SSW</t>
  </si>
  <si>
    <t>2010-2010</t>
  </si>
  <si>
    <t>US1COPW0019</t>
  </si>
  <si>
    <t>WILEY 7.9 NE</t>
  </si>
  <si>
    <t>US1COPU0014</t>
  </si>
  <si>
    <t>PUEBLO 17 W</t>
  </si>
  <si>
    <t>US1COCU0013</t>
  </si>
  <si>
    <t>WESTCLIFFE 7.9 NNW</t>
  </si>
  <si>
    <t>US1COPU0028</t>
  </si>
  <si>
    <t>PUEBLO 3.1 WSW</t>
  </si>
  <si>
    <t>US1COSA0050</t>
  </si>
  <si>
    <t>VILLA GROVE 8.2 W</t>
  </si>
  <si>
    <t>US1COPU0047</t>
  </si>
  <si>
    <t>PUEBLO 4.1 SSW</t>
  </si>
  <si>
    <t>US1COPU0020</t>
  </si>
  <si>
    <t>PUEBLO 2.5 WSW</t>
  </si>
  <si>
    <t>US1COPU0016</t>
  </si>
  <si>
    <t>PUEBLO 2.6 WSW</t>
  </si>
  <si>
    <t>US1COCU0016</t>
  </si>
  <si>
    <t>WESTCLIFFE 9.0 NNW</t>
  </si>
  <si>
    <t>2008-2008</t>
  </si>
  <si>
    <t>USR0000CLUJ</t>
  </si>
  <si>
    <t>LUJAN COLORADO</t>
  </si>
  <si>
    <t>US1COMT0011</t>
  </si>
  <si>
    <t>NUCLA 0.8 SSW</t>
  </si>
  <si>
    <t>US1COPU0054</t>
  </si>
  <si>
    <t>PUEBLO 2.3 SSE</t>
  </si>
  <si>
    <t>US1COPU0060</t>
  </si>
  <si>
    <t>PUEBLO 1.1 ENE</t>
  </si>
  <si>
    <t>US1COKW0029</t>
  </si>
  <si>
    <t>EADS 16.6 SW</t>
  </si>
  <si>
    <t>US1COKW0021</t>
  </si>
  <si>
    <t>EADS 13.6 S</t>
  </si>
  <si>
    <t>US1COPU0037</t>
  </si>
  <si>
    <t>PUEBLO AIRPORT</t>
  </si>
  <si>
    <t>US1COPU0013</t>
  </si>
  <si>
    <t>PUEBLO 2.7 NE</t>
  </si>
  <si>
    <t>US1COPU0056</t>
  </si>
  <si>
    <t>PUEBLO 2.4 ESE</t>
  </si>
  <si>
    <t>USR0000CCNC</t>
  </si>
  <si>
    <t>CANON CITY COLORADO</t>
  </si>
  <si>
    <t>2001-2005</t>
  </si>
  <si>
    <t>US1COGN0047</t>
  </si>
  <si>
    <t>CIMARRON 11.2 S</t>
  </si>
  <si>
    <t>US1COPU0031</t>
  </si>
  <si>
    <t>PUEBLO 2.5 N</t>
  </si>
  <si>
    <t>US1COPU0021</t>
  </si>
  <si>
    <t>PUEBLO 1.9 E</t>
  </si>
  <si>
    <t>US1COPU0040</t>
  </si>
  <si>
    <t>PUEBLO WEST 4.7 SW</t>
  </si>
  <si>
    <t>US1COPU0017</t>
  </si>
  <si>
    <t>PUEBLO 3.1 N</t>
  </si>
  <si>
    <t>US1COPU0067</t>
  </si>
  <si>
    <t>PUEBLO WEST 3.8 SSW</t>
  </si>
  <si>
    <t>US1COPU0029</t>
  </si>
  <si>
    <t>PUEBLO 3.5 NNE</t>
  </si>
  <si>
    <t>US1COPU0065</t>
  </si>
  <si>
    <t>PUEBLO WEST 3.4 SSW</t>
  </si>
  <si>
    <t>US1COFM0021</t>
  </si>
  <si>
    <t>COTOPAXI 4.8 SSE</t>
  </si>
  <si>
    <t>US1COFM0041</t>
  </si>
  <si>
    <t>COTOPAXI 5.0 SE</t>
  </si>
  <si>
    <t>US1COPU0069</t>
  </si>
  <si>
    <t>PUEBLO WEST 2.5 S</t>
  </si>
  <si>
    <t>US1COPU0073</t>
  </si>
  <si>
    <t>PUEBLO WEST 3.1 SW</t>
  </si>
  <si>
    <t>US1COFM0014</t>
  </si>
  <si>
    <t>COTOPAXI 4.9 SE</t>
  </si>
  <si>
    <t>USR0000CCOP</t>
  </si>
  <si>
    <t>COPPER GULCH COLORADO</t>
  </si>
  <si>
    <t>US1COPU0015</t>
  </si>
  <si>
    <t>PUEBLO 4.3 N</t>
  </si>
  <si>
    <t>US1COPU0075</t>
  </si>
  <si>
    <t>PUEBLO WEST 4.9 WSW</t>
  </si>
  <si>
    <t>US1COPU0036</t>
  </si>
  <si>
    <t>PUEBLO WEST 3.6 WSW</t>
  </si>
  <si>
    <t>US1COPU0074</t>
  </si>
  <si>
    <t>PUEBLO WEST 1.7 S</t>
  </si>
  <si>
    <t>US1COPU0070</t>
  </si>
  <si>
    <t>PUEBLO WEST 2.1 SE</t>
  </si>
  <si>
    <t>US1COPU0058</t>
  </si>
  <si>
    <t>PUEBLO WEST 5.8 WSW</t>
  </si>
  <si>
    <t>USR0000CHUM</t>
  </si>
  <si>
    <t>HUNTSMAN MESA COLORADO</t>
  </si>
  <si>
    <t>US1COPU0018</t>
  </si>
  <si>
    <t>PUEBLO WEST 4.3 W</t>
  </si>
  <si>
    <t>US1COPU0055</t>
  </si>
  <si>
    <t>PUEBLO WEST 6.0 W</t>
  </si>
  <si>
    <t>US1COCR0004</t>
  </si>
  <si>
    <t>OLNEY SPRINGS 12 N</t>
  </si>
  <si>
    <t>US1COKW0019</t>
  </si>
  <si>
    <t>ARLINGTON 0.1 SSE</t>
  </si>
  <si>
    <t>2004-2012</t>
  </si>
  <si>
    <t>US1COPU0041</t>
  </si>
  <si>
    <t>PUEBLO WEST 2.3 WSW</t>
  </si>
  <si>
    <t>US1COFM0047</t>
  </si>
  <si>
    <t>COTOPAXI 9.2 ESE</t>
  </si>
  <si>
    <t>US1COFM0005</t>
  </si>
  <si>
    <t>TEXAS CREEK 6.2 SE</t>
  </si>
  <si>
    <t>US1COFM0028</t>
  </si>
  <si>
    <t>FLORENCE 3.9 SW</t>
  </si>
  <si>
    <t>US1COFM0064</t>
  </si>
  <si>
    <t>COTOPAXI 9.6 E</t>
  </si>
  <si>
    <t>US1COGN0045</t>
  </si>
  <si>
    <t>POWDERHORN 5.1 N</t>
  </si>
  <si>
    <t>US1COMT0019</t>
  </si>
  <si>
    <t>MONTROSE 9.7 SSW</t>
  </si>
  <si>
    <t>US1COFM0039</t>
  </si>
  <si>
    <t>WILLIAMSBURG 0.8 SW</t>
  </si>
  <si>
    <t>US1COMT0024</t>
  </si>
  <si>
    <t>MONTROSE 7.2 SSE</t>
  </si>
  <si>
    <t>US1COFM0067</t>
  </si>
  <si>
    <t>FLORENCE 0.9 W</t>
  </si>
  <si>
    <t>US1COFM0002</t>
  </si>
  <si>
    <t>WILLIAMSBURG .63 WNW</t>
  </si>
  <si>
    <t>US1COMT0017</t>
  </si>
  <si>
    <t>MONTROSE 6.4 S</t>
  </si>
  <si>
    <t>USR0000CNEE</t>
  </si>
  <si>
    <t>NEEDLE CREEK COLORADO</t>
  </si>
  <si>
    <t>US1COKW0002</t>
  </si>
  <si>
    <t>SHERIDAN LAKE 5.2 S</t>
  </si>
  <si>
    <t>US1COMT0012</t>
  </si>
  <si>
    <t>PARADOX 1.7 NNW</t>
  </si>
  <si>
    <t>US1COSA0035</t>
  </si>
  <si>
    <t>SARGENTS 0.3 NE</t>
  </si>
  <si>
    <t>US1COFM0016</t>
  </si>
  <si>
    <t>PENROSE 3.6 ESE</t>
  </si>
  <si>
    <t>2000-2007</t>
  </si>
  <si>
    <t>US1COMT0022</t>
  </si>
  <si>
    <t>MONTROSE 4.5 SSW</t>
  </si>
  <si>
    <t>US1COMT0034</t>
  </si>
  <si>
    <t>MONTROSE 5.6 SW</t>
  </si>
  <si>
    <t>US1COFM0051</t>
  </si>
  <si>
    <t>PENROSE 3.3 ESE</t>
  </si>
  <si>
    <t>US1COFM0001</t>
  </si>
  <si>
    <t>PENROSE 1.2 ESE</t>
  </si>
  <si>
    <t>US1COFM0030</t>
  </si>
  <si>
    <t>CANON CITY 2.2 SE</t>
  </si>
  <si>
    <t>US1COFM0032</t>
  </si>
  <si>
    <t>HOWARD 1.6 S</t>
  </si>
  <si>
    <t>US1COFM0035</t>
  </si>
  <si>
    <t>HOWARD 1.8 SSE</t>
  </si>
  <si>
    <t>US1COFM0006</t>
  </si>
  <si>
    <t>CANON CITY 2.8 ESE</t>
  </si>
  <si>
    <t>US1COGN0049</t>
  </si>
  <si>
    <t>DOYLEVILLE 2.1 W</t>
  </si>
  <si>
    <t>US1COFM0012</t>
  </si>
  <si>
    <t>CANON CITY 1.3 SE</t>
  </si>
  <si>
    <t>US1COFM0065</t>
  </si>
  <si>
    <t>PENROSE 1.3 W</t>
  </si>
  <si>
    <t>US1COFM0010</t>
  </si>
  <si>
    <t>PENROSE .70 WNW</t>
  </si>
  <si>
    <t>US1COFM0009</t>
  </si>
  <si>
    <t>CANON CITY .84 SE</t>
  </si>
  <si>
    <t>US1COKW0001</t>
  </si>
  <si>
    <t>EADS 12 ESE</t>
  </si>
  <si>
    <t>US1COMT0035</t>
  </si>
  <si>
    <t>MONTROSE 3.4 SSE</t>
  </si>
  <si>
    <t>US1COCR0005</t>
  </si>
  <si>
    <t>BOONE 16.9 NE</t>
  </si>
  <si>
    <t>US1COFM0069</t>
  </si>
  <si>
    <t>PENROSE 0.6 N</t>
  </si>
  <si>
    <t>US1COFM0008</t>
  </si>
  <si>
    <t>PENROSE 1.7 WNW</t>
  </si>
  <si>
    <t>US1COFM0023</t>
  </si>
  <si>
    <t>CANON CITY .49 NNE</t>
  </si>
  <si>
    <t>US1COFM0019</t>
  </si>
  <si>
    <t>CANON CITY 1.3 ENE</t>
  </si>
  <si>
    <t>US1COMT0028</t>
  </si>
  <si>
    <t>MONTROSE 2.0 SSE</t>
  </si>
  <si>
    <t>US1COFM0034</t>
  </si>
  <si>
    <t>CANON CITY 2.5 ENE</t>
  </si>
  <si>
    <t>US1COKW0007</t>
  </si>
  <si>
    <t>HASWELL .07 NNW</t>
  </si>
  <si>
    <t>US1COFM0059</t>
  </si>
  <si>
    <t>CANON CITY 0.7 SSE</t>
  </si>
  <si>
    <t>US1COFM0013</t>
  </si>
  <si>
    <t>CANON CITY 1.2 N</t>
  </si>
  <si>
    <t>USR0000CCPT</t>
  </si>
  <si>
    <t>CARPENTER RIDGE COLORADO</t>
  </si>
  <si>
    <t>US1COMT0002</t>
  </si>
  <si>
    <t>MONTROSE 2.9 WSW</t>
  </si>
  <si>
    <t>US1COFM0050</t>
  </si>
  <si>
    <t>PENROSE 2.3 NNW</t>
  </si>
  <si>
    <t>US1COKW0028</t>
  </si>
  <si>
    <t>BRANDON 2.1 WNW</t>
  </si>
  <si>
    <t>2011-2011</t>
  </si>
  <si>
    <t>US1COMT0015</t>
  </si>
  <si>
    <t>MONTROSE 2.9 ESE</t>
  </si>
  <si>
    <t>US1COKW0027</t>
  </si>
  <si>
    <t>SHERIDAN LAKE 0.2 SE</t>
  </si>
  <si>
    <t>US1COFM0018</t>
  </si>
  <si>
    <t>CANON CITY 3.1 NE</t>
  </si>
  <si>
    <t>US1COKW0010</t>
  </si>
  <si>
    <t>SHERIDAN LAKE .62 E</t>
  </si>
  <si>
    <t>US1COMT0013</t>
  </si>
  <si>
    <t>MONTROSE 1.2 WSW</t>
  </si>
  <si>
    <t>US1COFM0029</t>
  </si>
  <si>
    <t>CANON CITY 2.2 N</t>
  </si>
  <si>
    <t>US1COFM0071</t>
  </si>
  <si>
    <t>CANON CITY 0.7 NE</t>
  </si>
  <si>
    <t>US1COMT0007</t>
  </si>
  <si>
    <t>MONTROSE 1.5 ESE</t>
  </si>
  <si>
    <t>US1COFM0048</t>
  </si>
  <si>
    <t>CANON CITY 0.7 NNW</t>
  </si>
  <si>
    <t>US1COMT0005</t>
  </si>
  <si>
    <t>MONTROSE 1.2 ESE</t>
  </si>
  <si>
    <t>US1COMT0036</t>
  </si>
  <si>
    <t>MONTROSE 1.6 E</t>
  </si>
  <si>
    <t>US1COFM0011</t>
  </si>
  <si>
    <t>CANON CITY 1.0 NNE</t>
  </si>
  <si>
    <t>US1COKW0004</t>
  </si>
  <si>
    <t>EADS .45 E</t>
  </si>
  <si>
    <t>US1COMT0026</t>
  </si>
  <si>
    <t>MONTROSE 2.0 E</t>
  </si>
  <si>
    <t>2007-2010</t>
  </si>
  <si>
    <t>US1COMT0027</t>
  </si>
  <si>
    <t>US1COGN0039</t>
  </si>
  <si>
    <t>PARLIN 2.7 ESE</t>
  </si>
  <si>
    <t>US1COKW0003</t>
  </si>
  <si>
    <t>EADS .32 NNE</t>
  </si>
  <si>
    <t>US1COKW0026</t>
  </si>
  <si>
    <t>EADS 0.3 NE</t>
  </si>
  <si>
    <t>US1COKW0006</t>
  </si>
  <si>
    <t>HASWELL 3.5 NE</t>
  </si>
  <si>
    <t>US1COMT0006</t>
  </si>
  <si>
    <t>MONTROSE 3.9 WNW</t>
  </si>
  <si>
    <t>US1COGN0014</t>
  </si>
  <si>
    <t>GUNNISON 7.9 WSW</t>
  </si>
  <si>
    <t>US1COGN0034</t>
  </si>
  <si>
    <t>GUNNISON 2.9 S</t>
  </si>
  <si>
    <t>US1COFM0053</t>
  </si>
  <si>
    <t>PENROSE 7.2 NW</t>
  </si>
  <si>
    <t>US1COGN0029</t>
  </si>
  <si>
    <t>GUNNISON 9.7 ESE</t>
  </si>
  <si>
    <t>2008-2009</t>
  </si>
  <si>
    <t>US1COMT0031</t>
  </si>
  <si>
    <t>MONTROSE 7.3 ENE</t>
  </si>
  <si>
    <t>US1COMT0009</t>
  </si>
  <si>
    <t>MONTROSE 4.0 NW</t>
  </si>
  <si>
    <t>US1COCF0026</t>
  </si>
  <si>
    <t>SALIDA 0.4 SW</t>
  </si>
  <si>
    <t>US1COCF0003</t>
  </si>
  <si>
    <t>SALIDA .74 WNW</t>
  </si>
  <si>
    <t>US1COCF0014</t>
  </si>
  <si>
    <t>SALIDA 0.3 NNW</t>
  </si>
  <si>
    <t>US1COCF0017</t>
  </si>
  <si>
    <t>SALIDA 1.3 WNW</t>
  </si>
  <si>
    <t>US1COGN0027</t>
  </si>
  <si>
    <t>GUNNISON 0.3 SW</t>
  </si>
  <si>
    <t>USR0000CBLA</t>
  </si>
  <si>
    <t>BLACK CANYON COLORADO</t>
  </si>
  <si>
    <t>US1COCF0020</t>
  </si>
  <si>
    <t>MAYSVILLE 2.2 NE</t>
  </si>
  <si>
    <t>US1COKW0014</t>
  </si>
  <si>
    <t>TOWNER 6.7 NW</t>
  </si>
  <si>
    <t>US1COGN0036</t>
  </si>
  <si>
    <t>GUNNISON 0.8 W</t>
  </si>
  <si>
    <t>2009-2009</t>
  </si>
  <si>
    <t>US1COMT0030</t>
  </si>
  <si>
    <t>OLATHE 5.2 SW</t>
  </si>
  <si>
    <t>US1COGN0023</t>
  </si>
  <si>
    <t>PITKIN 8.0 ESE</t>
  </si>
  <si>
    <t>US1COGN0041</t>
  </si>
  <si>
    <t>GUNNISON 0.8 NNW</t>
  </si>
  <si>
    <t>US1COCF0033</t>
  </si>
  <si>
    <t>SALIDA 2.5 NW</t>
  </si>
  <si>
    <t>USR0000CCOT</t>
  </si>
  <si>
    <t>COTTONWOOD BASIN COLORADO</t>
  </si>
  <si>
    <t>US1COGN0019</t>
  </si>
  <si>
    <t>GUNNISON 3.2 N</t>
  </si>
  <si>
    <t>US1COMT0008</t>
  </si>
  <si>
    <t>MONTROSE 14.7 NW</t>
  </si>
  <si>
    <t>US1COCF0008</t>
  </si>
  <si>
    <t>SALIDA. 6.1 NW</t>
  </si>
  <si>
    <t>US1COGN0033</t>
  </si>
  <si>
    <t>GUNNISON 5.1 N</t>
  </si>
  <si>
    <t>USR0000CTHM</t>
  </si>
  <si>
    <t>THOMPSON MOUNTAIN COLORADO CCDBLMFT</t>
  </si>
  <si>
    <t>US1COCF0015</t>
  </si>
  <si>
    <t>SALIDA 9.1 NW</t>
  </si>
  <si>
    <t>US1COMT0020</t>
  </si>
  <si>
    <t>OLATHE 2.3 NNE</t>
  </si>
  <si>
    <t>US1COGN0040</t>
  </si>
  <si>
    <t>GUNNISON 6.6 N</t>
  </si>
  <si>
    <t>US1COMT0016</t>
  </si>
  <si>
    <t>OLATHE 6.7 WNW</t>
  </si>
  <si>
    <t>US1COMT0025</t>
  </si>
  <si>
    <t>OLATHE 3.2 NNE</t>
  </si>
  <si>
    <t>US1COCH0018</t>
  </si>
  <si>
    <t>WILD HORSE 12.1 S</t>
  </si>
  <si>
    <t>USR0000CFTC</t>
  </si>
  <si>
    <t>FORT CARSON COLORADO</t>
  </si>
  <si>
    <t>US1COCF0022</t>
  </si>
  <si>
    <t>NATHROP 5.1 SSW</t>
  </si>
  <si>
    <t>US1COCF0010</t>
  </si>
  <si>
    <t>NATHROP 4.8 SSW</t>
  </si>
  <si>
    <t>US1COLN0018</t>
  </si>
  <si>
    <t>KARVAL 9.8 WSW</t>
  </si>
  <si>
    <t>US1CODL0011</t>
  </si>
  <si>
    <t>DELTA 3.9 S</t>
  </si>
  <si>
    <t>US1COLN0045</t>
  </si>
  <si>
    <t>KARVAL 4.9 WSW</t>
  </si>
  <si>
    <t>US1COCH0021</t>
  </si>
  <si>
    <t>CHEYENNE WELLS 10.8 SE</t>
  </si>
  <si>
    <t>US1COEP0076</t>
  </si>
  <si>
    <t>ELLICOTT 7.7 SSW</t>
  </si>
  <si>
    <t>US1COLN0035</t>
  </si>
  <si>
    <t>KARVAL 12.8 W</t>
  </si>
  <si>
    <t>US1COLN0034</t>
  </si>
  <si>
    <t>KARVAL 4.8 W</t>
  </si>
  <si>
    <t>US1COCH0024</t>
  </si>
  <si>
    <t>KIT CARSON 3.2 SE</t>
  </si>
  <si>
    <t>US1CODL0015</t>
  </si>
  <si>
    <t>DELTA 5.7 E</t>
  </si>
  <si>
    <t>US1COCF0019</t>
  </si>
  <si>
    <t>NATHROP 3.3 WSW</t>
  </si>
  <si>
    <t>US1COLN0036</t>
  </si>
  <si>
    <t>KARVAL 0.2 NE</t>
  </si>
  <si>
    <t>US1COGN0011</t>
  </si>
  <si>
    <t>ALMONT 11 NE</t>
  </si>
  <si>
    <t>US1COPK0067</t>
  </si>
  <si>
    <t>GUFFEY 5.5 W</t>
  </si>
  <si>
    <t>US1COPK0064</t>
  </si>
  <si>
    <t>GUFFEY 3.2 SE</t>
  </si>
  <si>
    <t>US1CODL0002</t>
  </si>
  <si>
    <t>DELTA 2.3 ENE</t>
  </si>
  <si>
    <t>USR0000CJAC</t>
  </si>
  <si>
    <t>JACKS CANYON COLORADO</t>
  </si>
  <si>
    <t>US1CODL0028</t>
  </si>
  <si>
    <t>DELTA 5.6 E</t>
  </si>
  <si>
    <t>US1COCF0011</t>
  </si>
  <si>
    <t>BUENA VISTA 5.9 SSW</t>
  </si>
  <si>
    <t>US1COCH0002</t>
  </si>
  <si>
    <t>KIT CARSON 0.1 SW</t>
  </si>
  <si>
    <t>2000-2003</t>
  </si>
  <si>
    <t>US1COCH0009</t>
  </si>
  <si>
    <t>2000-2000</t>
  </si>
  <si>
    <t>US1COEP0038</t>
  </si>
  <si>
    <t>COLORADO SPRINGS 7.2 SSW</t>
  </si>
  <si>
    <t>US1COEP0180</t>
  </si>
  <si>
    <t>COLORADO SPRINGS 6.6 SE</t>
  </si>
  <si>
    <t>US1COLN0042</t>
  </si>
  <si>
    <t>KARVAL 5.2 NW</t>
  </si>
  <si>
    <t>US1COPK0083</t>
  </si>
  <si>
    <t>GUFFEY 3.3 NW</t>
  </si>
  <si>
    <t>US1COEP0264</t>
  </si>
  <si>
    <t>COLORADO SPRINGS 3.5 S</t>
  </si>
  <si>
    <t>US1COLN0009</t>
  </si>
  <si>
    <t>BOYERO 10.3 SSE</t>
  </si>
  <si>
    <t>US1COEP0210</t>
  </si>
  <si>
    <t>COLORADO SPRINGS 3.0 S</t>
  </si>
  <si>
    <t>US1COEP0155</t>
  </si>
  <si>
    <t>COLORADO SPRINGS 3.5 SW</t>
  </si>
  <si>
    <t>US1COEP0267</t>
  </si>
  <si>
    <t>COLORADO SPRINGS 5.1 ESE</t>
  </si>
  <si>
    <t>US1COPK0044</t>
  </si>
  <si>
    <t>GUFFEY 7.8 ENE</t>
  </si>
  <si>
    <t>US1COEP0230</t>
  </si>
  <si>
    <t>COLORADO SPRINGS 2.1 SSW</t>
  </si>
  <si>
    <t>US1COTL0016</t>
  </si>
  <si>
    <t>CRIPPLE CREEK 5.1 NW</t>
  </si>
  <si>
    <t>US1COCF0013</t>
  </si>
  <si>
    <t>BUENA VISTA 5.1 WSW</t>
  </si>
  <si>
    <t>US1COCF0034</t>
  </si>
  <si>
    <t>BUENA VISTA 6.9 WSW</t>
  </si>
  <si>
    <t>US1COCH0011</t>
  </si>
  <si>
    <t>US1COCH0022</t>
  </si>
  <si>
    <t>CHEYENNE WELLS 12 E</t>
  </si>
  <si>
    <t>2001-2007</t>
  </si>
  <si>
    <t>US1CODL0016</t>
  </si>
  <si>
    <t>HOTCHKISS 4.7 W</t>
  </si>
  <si>
    <t>US1COPK0059</t>
  </si>
  <si>
    <t>HARTSEL 15 SSW</t>
  </si>
  <si>
    <t>US1COEP0094</t>
  </si>
  <si>
    <t>COLORADO SPRINGS 2.6 WSW</t>
  </si>
  <si>
    <t>US1COEP0158</t>
  </si>
  <si>
    <t>COLORADO SPRINGS 2.7 WSW</t>
  </si>
  <si>
    <t>US1COEP0023</t>
  </si>
  <si>
    <t>COLORADO SPRINGS AIRPORT MSWS</t>
  </si>
  <si>
    <t>US1COCH0031</t>
  </si>
  <si>
    <t>CHEYENNE WELLS 0.7 WNW</t>
  </si>
  <si>
    <t>US1COCH0019</t>
  </si>
  <si>
    <t>CHEYENNE WELLS .23 W</t>
  </si>
  <si>
    <t>US1COCH0006</t>
  </si>
  <si>
    <t>CHEYENNE WELLS 0.25 NW</t>
  </si>
  <si>
    <t>2000-2002</t>
  </si>
  <si>
    <t>US1CODL0001</t>
  </si>
  <si>
    <t>HOTCHKISS 1.8 NNE</t>
  </si>
  <si>
    <t>US1COCH0027</t>
  </si>
  <si>
    <t>WILD HORSE 0.5 NW</t>
  </si>
  <si>
    <t>USR0000CRED</t>
  </si>
  <si>
    <t>RED DEER COLORADO</t>
  </si>
  <si>
    <t>US1COEP0063</t>
  </si>
  <si>
    <t>COLORADO SPRINGS 2.6 SSE</t>
  </si>
  <si>
    <t>US1COEP0060</t>
  </si>
  <si>
    <t>COLORADO SPRINGS 1.3 ESE</t>
  </si>
  <si>
    <t>US1COEP0277</t>
  </si>
  <si>
    <t>COLORADO SPRINGS 0.5 ESE</t>
  </si>
  <si>
    <t>US1COPK0065</t>
  </si>
  <si>
    <t>GUFFEY 9.5 NE</t>
  </si>
  <si>
    <t>US1COLN0004</t>
  </si>
  <si>
    <t>KARVAL 7.2 NNE</t>
  </si>
  <si>
    <t>US1CODL0023</t>
  </si>
  <si>
    <t>ECKERT 1.1 SW</t>
  </si>
  <si>
    <t>US1COGN0031</t>
  </si>
  <si>
    <t>CRESTED BUTTE 3.6 SE</t>
  </si>
  <si>
    <t>US1COCF0035</t>
  </si>
  <si>
    <t>BUENA VISTA 0.8 WNW</t>
  </si>
  <si>
    <t>US1CODL0022</t>
  </si>
  <si>
    <t>HOTCHKISS 5.1 WNW</t>
  </si>
  <si>
    <t>USR0000CJAY</t>
  </si>
  <si>
    <t>JAY COLORADO</t>
  </si>
  <si>
    <t>US1COCH0028</t>
  </si>
  <si>
    <t>CHEYENNE WELLS 1.6 N</t>
  </si>
  <si>
    <t>US1CODL0025</t>
  </si>
  <si>
    <t>PAONIA 2.1 SSE</t>
  </si>
  <si>
    <t>US1COEP0194</t>
  </si>
  <si>
    <t>COLORADO SPRINGS 1.1 NE</t>
  </si>
  <si>
    <t>US1COCF0018</t>
  </si>
  <si>
    <t>BUENA VISTA 2.6 W</t>
  </si>
  <si>
    <t>US1COEP0171</t>
  </si>
  <si>
    <t>COLORADO SPRINGS 6.3 E</t>
  </si>
  <si>
    <t>US1COPK0090</t>
  </si>
  <si>
    <t>HARTSEL 12.0 S</t>
  </si>
  <si>
    <t>US1COEP0274</t>
  </si>
  <si>
    <t>COLORADO SPRINGS 1.6 NE</t>
  </si>
  <si>
    <t>US1COEP0064</t>
  </si>
  <si>
    <t>COLORADO SPRINGS 2.1 NW</t>
  </si>
  <si>
    <t>US1CODL0008</t>
  </si>
  <si>
    <t>HOTCHKISS 9.0 WNW</t>
  </si>
  <si>
    <t>US1COCH0007</t>
  </si>
  <si>
    <t>US1COCF0006</t>
  </si>
  <si>
    <t>BUENA VISTA 1.5 WNW</t>
  </si>
  <si>
    <t>US1COEP0266</t>
  </si>
  <si>
    <t>COLORADO SPRINGS 1.6 N</t>
  </si>
  <si>
    <t>US1CODL0026</t>
  </si>
  <si>
    <t>HOTCHKISS 7.1 WNW</t>
  </si>
  <si>
    <t>US1COCF0025</t>
  </si>
  <si>
    <t>BUENA VISTA 4.0 WNW</t>
  </si>
  <si>
    <t>US1COEP0272</t>
  </si>
  <si>
    <t>COLORADO SPRINGS 6.1 ENE</t>
  </si>
  <si>
    <t>US1COEP0188</t>
  </si>
  <si>
    <t>COLORADO SPRINGS 3.7 ENE</t>
  </si>
  <si>
    <t>US1COPK0045</t>
  </si>
  <si>
    <t>FLORISSANT 7.2 SW</t>
  </si>
  <si>
    <t>US1COEP0231</t>
  </si>
  <si>
    <t>COLORADO SPRINGS 2.9 NE</t>
  </si>
  <si>
    <t>US1CODL0009</t>
  </si>
  <si>
    <t>PAONIA .55 ESE</t>
  </si>
  <si>
    <t>US1COEP0244</t>
  </si>
  <si>
    <t>FALCON 4.3 SSE</t>
  </si>
  <si>
    <t>US1CODL0017</t>
  </si>
  <si>
    <t>PAONIA 0.4 W</t>
  </si>
  <si>
    <t>US1CODL0010</t>
  </si>
  <si>
    <t>ECKERT 2.2 NNE</t>
  </si>
  <si>
    <t>US1COEP0203</t>
  </si>
  <si>
    <t>COLORADO SPRINGS 5.2 ENE</t>
  </si>
  <si>
    <t>2010-2011</t>
  </si>
  <si>
    <t>US1COEP0068</t>
  </si>
  <si>
    <t>COLORADO SPRINGS 5.8 ENE</t>
  </si>
  <si>
    <t>US1COGN0020</t>
  </si>
  <si>
    <t>CRESTED BUTTE 0.5 ENE</t>
  </si>
  <si>
    <t>US1COEP0263</t>
  </si>
  <si>
    <t>COLORADO SPRINGS 5.3 ENE</t>
  </si>
  <si>
    <t>US1COCF0031</t>
  </si>
  <si>
    <t>BUENA VISTA 3.4 NW</t>
  </si>
  <si>
    <t>US1COPK0057</t>
  </si>
  <si>
    <t>HARTSEL 11.6 SSE</t>
  </si>
  <si>
    <t>US1CODL0013</t>
  </si>
  <si>
    <t>CEDAREDGE 4.0 ESE</t>
  </si>
  <si>
    <t>US1COEP0030</t>
  </si>
  <si>
    <t>COLORADO SPRINGS 6.2 ENE</t>
  </si>
  <si>
    <t>US1COPK0041</t>
  </si>
  <si>
    <t>HARTSEL 11.4 SSW</t>
  </si>
  <si>
    <t>US1COEP0157</t>
  </si>
  <si>
    <t>COLORADO SPRINGS 4.0 NNE</t>
  </si>
  <si>
    <t>US1COEP0096</t>
  </si>
  <si>
    <t>FALCON 4.8 SE</t>
  </si>
  <si>
    <t>US1COCH0010</t>
  </si>
  <si>
    <t>US1COEP0131</t>
  </si>
  <si>
    <t>FALCON 6.6 ESE</t>
  </si>
  <si>
    <t>US1CODL0021</t>
  </si>
  <si>
    <t>CEDAREDGE 2.3 W</t>
  </si>
  <si>
    <t>US1COPK0038</t>
  </si>
  <si>
    <t>LAKE GEORGE 5.9 S</t>
  </si>
  <si>
    <t>US1COCF0016</t>
  </si>
  <si>
    <t>BUENA VISTA 5.4 NW</t>
  </si>
  <si>
    <t>US1COEP0198</t>
  </si>
  <si>
    <t>COLORADO SPRINGS 7.7 NE</t>
  </si>
  <si>
    <t>US1COEP0228</t>
  </si>
  <si>
    <t>COLORADO SPRINGS 5.0 NNE</t>
  </si>
  <si>
    <t>US1COEP0037</t>
  </si>
  <si>
    <t>COLORADO SPRINGS 5.7 WNW</t>
  </si>
  <si>
    <t>US1COPK0071</t>
  </si>
  <si>
    <t>HARTSEL 10.8 SW</t>
  </si>
  <si>
    <t>USR0000CTAY</t>
  </si>
  <si>
    <t>TAYLOR PARK COLORADO</t>
  </si>
  <si>
    <t>US1COEP0054</t>
  </si>
  <si>
    <t>FALCON ESTATES 2.6 SW</t>
  </si>
  <si>
    <t>US1COEP0170</t>
  </si>
  <si>
    <t>COLORADO SPRNGS 6.9 NE</t>
  </si>
  <si>
    <t>US1COGN0030</t>
  </si>
  <si>
    <t>MOUNT CRESTED BUTTE 0.3 ENE</t>
  </si>
  <si>
    <t>2008-2010</t>
  </si>
  <si>
    <t>US1COEP0039</t>
  </si>
  <si>
    <t>COLORADO SPRINGS 3.7 NNW</t>
  </si>
  <si>
    <t>US1COEP0197</t>
  </si>
  <si>
    <t>FALCON 4.6 ESE</t>
  </si>
  <si>
    <t>US1COEP0111</t>
  </si>
  <si>
    <t>FALCON ESTATES 1.9 SE</t>
  </si>
  <si>
    <t>US1COEP0165</t>
  </si>
  <si>
    <t>COLORADO SPRNGS 6.1 NE</t>
  </si>
  <si>
    <t>US1COEP0050</t>
  </si>
  <si>
    <t>COLORADO SPRINGS 3.7 N</t>
  </si>
  <si>
    <t>US1COEP0053</t>
  </si>
  <si>
    <t>FALCON 3.1 ESE</t>
  </si>
  <si>
    <t>US1COEP0123</t>
  </si>
  <si>
    <t>CHIPITA PARK 0.1 SE</t>
  </si>
  <si>
    <t>US1COEP0099</t>
  </si>
  <si>
    <t>FALCON 2.5 E</t>
  </si>
  <si>
    <t>US1COEP0018</t>
  </si>
  <si>
    <t>FALCON 1.7 ESE</t>
  </si>
  <si>
    <t>US1COEP0041</t>
  </si>
  <si>
    <t>FALCON 2.3 E</t>
  </si>
  <si>
    <t>US1COEP0077</t>
  </si>
  <si>
    <t>FALCON ESTATES 1.1 W</t>
  </si>
  <si>
    <t>US1COEP0258</t>
  </si>
  <si>
    <t>COLORADO SPRINGS 7.0 NNW</t>
  </si>
  <si>
    <t>US1COPK0029</t>
  </si>
  <si>
    <t>HARTSEL 6.1 S</t>
  </si>
  <si>
    <t>US1COEP0207</t>
  </si>
  <si>
    <t>COLORADO SPRINGS 7.1 NNW</t>
  </si>
  <si>
    <t>US1COEP0236</t>
  </si>
  <si>
    <t>COLORADO SPRINGS 8.7 NE</t>
  </si>
  <si>
    <t>US1COEP0189</t>
  </si>
  <si>
    <t>FALCON ESTATES 2.4 WNW</t>
  </si>
  <si>
    <t>US1COPK0033</t>
  </si>
  <si>
    <t>HARTSEL 5.5 S</t>
  </si>
  <si>
    <t>US1COEP0139</t>
  </si>
  <si>
    <t>CALHAN 6.3 S</t>
  </si>
  <si>
    <t>US1COCH0001</t>
  </si>
  <si>
    <t>CHEYENNE WELLS 10 N</t>
  </si>
  <si>
    <t>2000-2001</t>
  </si>
  <si>
    <t>US1CODL0012</t>
  </si>
  <si>
    <t>CEDAREDGE 4.3 NW</t>
  </si>
  <si>
    <t>US1COEP0234</t>
  </si>
  <si>
    <t>COLORADO SPRINGS 7.0 NNE</t>
  </si>
  <si>
    <t>US1COPK0046</t>
  </si>
  <si>
    <t>LAKE GEORGE 7.5 WSW</t>
  </si>
  <si>
    <t>US1COEL0062</t>
  </si>
  <si>
    <t>PUNKIN CENTER 7.2 NNW</t>
  </si>
  <si>
    <t>US1COEP0071</t>
  </si>
  <si>
    <t>FALCON 3.8 ENE</t>
  </si>
  <si>
    <t>US1COME0071</t>
  </si>
  <si>
    <t>WHITEWATER 7.8 ESE</t>
  </si>
  <si>
    <t>US1COEP0084</t>
  </si>
  <si>
    <t>FALCON ESTATES 3.7 ENE</t>
  </si>
  <si>
    <t>US1COEP0121</t>
  </si>
  <si>
    <t>FALCON 1.6 NNE</t>
  </si>
  <si>
    <t>US1COTL0021</t>
  </si>
  <si>
    <t>DIVIDE 3.2 WNW</t>
  </si>
  <si>
    <t>US1COEP0095</t>
  </si>
  <si>
    <t>FALCON 2.0 NNE</t>
  </si>
  <si>
    <t>US1COEP0093</t>
  </si>
  <si>
    <t>FALCON ESTATES 2.3 NNE</t>
  </si>
  <si>
    <t>US1COGN0018</t>
  </si>
  <si>
    <t>CRESTED BUTTE 6.2 N</t>
  </si>
  <si>
    <t>US1COCF0005</t>
  </si>
  <si>
    <t>BUENA VISTA 8.9 NNW</t>
  </si>
  <si>
    <t>US1COEP0237</t>
  </si>
  <si>
    <t>FALCON 2.3 NNE</t>
  </si>
  <si>
    <t>USR0000CLIT</t>
  </si>
  <si>
    <t>LITTLE DELORES COLORADO</t>
  </si>
  <si>
    <t>1995-2013</t>
  </si>
  <si>
    <t>US1COPK0088</t>
  </si>
  <si>
    <t>LAKE GEORGE 1.1 SE</t>
  </si>
  <si>
    <t>US1COEP0082</t>
  </si>
  <si>
    <t>FALCON ESTATES 2.9 N</t>
  </si>
  <si>
    <t>US1COEP0195</t>
  </si>
  <si>
    <t>FALCON 3.3 NNE</t>
  </si>
  <si>
    <t>USR0000CLGE</t>
  </si>
  <si>
    <t>LAKE GEORGE COLORADO</t>
  </si>
  <si>
    <t>US1COEP0024</t>
  </si>
  <si>
    <t>BLACK FOREST 4.5 SSW</t>
  </si>
  <si>
    <t>US1COLN0015</t>
  </si>
  <si>
    <t>BOYERO 4.2 NE</t>
  </si>
  <si>
    <t>US1COPK0080</t>
  </si>
  <si>
    <t>LAKE GEORGE 2.7 W</t>
  </si>
  <si>
    <t>US1COTL0010</t>
  </si>
  <si>
    <t>LAKE GEORGE 3.1 E</t>
  </si>
  <si>
    <t>US1COEP0107</t>
  </si>
  <si>
    <t>FALCON ESTATES 4.7 NNE</t>
  </si>
  <si>
    <t>US1COTL0014</t>
  </si>
  <si>
    <t>WOODLAND PARK 0.2 ESE</t>
  </si>
  <si>
    <t>US1COPK0063</t>
  </si>
  <si>
    <t>LAKE GEORGE 2.7 ENE</t>
  </si>
  <si>
    <t>US1COPK0037</t>
  </si>
  <si>
    <t>LAKE GEORGE 5.3 WNW</t>
  </si>
  <si>
    <t>US1COCF0001</t>
  </si>
  <si>
    <t>BUENA VISTA 12 NNW</t>
  </si>
  <si>
    <t>2002-2003</t>
  </si>
  <si>
    <t>US1COTL0019</t>
  </si>
  <si>
    <t>FLORISSANT 5.0 N</t>
  </si>
  <si>
    <t>US1COEP0187</t>
  </si>
  <si>
    <t>BLACK FOREST 3.1 SSE</t>
  </si>
  <si>
    <t>US1COEP0193</t>
  </si>
  <si>
    <t>CALHAN 4.7 WSW</t>
  </si>
  <si>
    <t>US1COEP0271</t>
  </si>
  <si>
    <t>BLACK FOREST 4.7 WSW</t>
  </si>
  <si>
    <t>US1COEP0133</t>
  </si>
  <si>
    <t>BLACK FOREST 3.2 SE</t>
  </si>
  <si>
    <t>US1COEP0166</t>
  </si>
  <si>
    <t>BLACK FOREST 2.8 SW</t>
  </si>
  <si>
    <t>US1COPK0039</t>
  </si>
  <si>
    <t>LAKE GEORGE 7.2 WNW</t>
  </si>
  <si>
    <t>US1COEP0035</t>
  </si>
  <si>
    <t>CALHAN 4.2 WSW</t>
  </si>
  <si>
    <t>US1COCF0032</t>
  </si>
  <si>
    <t>GRANITE 2.3 SE</t>
  </si>
  <si>
    <t>US1COEP0192</t>
  </si>
  <si>
    <t>COLORADO SPRINGS 13.9 NNE</t>
  </si>
  <si>
    <t>US1COEP0020</t>
  </si>
  <si>
    <t>COLORADO SPRINGS 13.5 NNE</t>
  </si>
  <si>
    <t>US1COME0021</t>
  </si>
  <si>
    <t>GRAND JUNCTION 2.8 SSE</t>
  </si>
  <si>
    <t>US1COEP0213</t>
  </si>
  <si>
    <t>CALHAN 0.5 W</t>
  </si>
  <si>
    <t>US1COME0059</t>
  </si>
  <si>
    <t>GRAND JUNCTION 3.8 SSE</t>
  </si>
  <si>
    <t>US1COME0064</t>
  </si>
  <si>
    <t>GRAND JUNCTION 5.5 SW</t>
  </si>
  <si>
    <t>US1COCH0008</t>
  </si>
  <si>
    <t>US1COEP0204</t>
  </si>
  <si>
    <t>BLACK FOREST 0.3 ENE</t>
  </si>
  <si>
    <t>US1COEP0009</t>
  </si>
  <si>
    <t>ELBERT 12.4 SSW</t>
  </si>
  <si>
    <t>US1COEP0128</t>
  </si>
  <si>
    <t>BLACK FOREST 3.4 E</t>
  </si>
  <si>
    <t>US1COME0013</t>
  </si>
  <si>
    <t>GRAND JUNCTION 2.7 SSE</t>
  </si>
  <si>
    <t>US1COME0014</t>
  </si>
  <si>
    <t>GRAND JUNCTION 4.3 WSW</t>
  </si>
  <si>
    <t>US1COEP0183</t>
  </si>
  <si>
    <t>COLORADO SPRINGS 14.9 N</t>
  </si>
  <si>
    <t>US1COME0077</t>
  </si>
  <si>
    <t>GRAND JUNCTION 4.2 ESE</t>
  </si>
  <si>
    <t>US1COLN0010</t>
  </si>
  <si>
    <t>HUGO 10 SW</t>
  </si>
  <si>
    <t>US1COEP0261</t>
  </si>
  <si>
    <t>ELBERT 10.7 SSW</t>
  </si>
  <si>
    <t>US1COME0049</t>
  </si>
  <si>
    <t>GRAND JUNCTION 1.0 ESE</t>
  </si>
  <si>
    <t>US1COPK0034</t>
  </si>
  <si>
    <t>HARTSEL 10.8 ENE</t>
  </si>
  <si>
    <t>US1COME0025</t>
  </si>
  <si>
    <t>GRAND JUNCTION .1 E</t>
  </si>
  <si>
    <t>US1COME0047</t>
  </si>
  <si>
    <t>GRAND JUNCTION 2.4 W</t>
  </si>
  <si>
    <t>US1COME0075</t>
  </si>
  <si>
    <t>GRAND JUNCTION 1.1 SSW</t>
  </si>
  <si>
    <t>US1COME0008</t>
  </si>
  <si>
    <t>CLIFTON 1.4 SSE</t>
  </si>
  <si>
    <t>US1COME0028</t>
  </si>
  <si>
    <t>GRAND JUNCTION .61 E</t>
  </si>
  <si>
    <t>US1COME0078</t>
  </si>
  <si>
    <t>GRAND JUNCTION 1.0 SSW</t>
  </si>
  <si>
    <t>US1COME0057</t>
  </si>
  <si>
    <t>GRAND JUNCTION 1.2 SE</t>
  </si>
  <si>
    <t>US1COGN0050</t>
  </si>
  <si>
    <t>MARBLE 0.5 NNW</t>
  </si>
  <si>
    <t>US1COGN0002</t>
  </si>
  <si>
    <t>MARBLE .9 N</t>
  </si>
  <si>
    <t>US1COEP0007</t>
  </si>
  <si>
    <t>CALHAN 3.1 N</t>
  </si>
  <si>
    <t>US1COEP0140</t>
  </si>
  <si>
    <t>BLACK FOREST 2.8 NNW</t>
  </si>
  <si>
    <t>US1COKC0117</t>
  </si>
  <si>
    <t>BURLINGTON 16 SSW</t>
  </si>
  <si>
    <t>US1COME0045</t>
  </si>
  <si>
    <t>GRAND JUNCTION 4.4 ENE</t>
  </si>
  <si>
    <t>US1COPK0040</t>
  </si>
  <si>
    <t>FAIRPLAY 11.0 SSE</t>
  </si>
  <si>
    <t>US1COME0061</t>
  </si>
  <si>
    <t>MESA 5.7 SSE</t>
  </si>
  <si>
    <t>US1COME0067</t>
  </si>
  <si>
    <t>GRAND JUNCTION 1.0 E</t>
  </si>
  <si>
    <t>US1COPK0035</t>
  </si>
  <si>
    <t>HARTSEL 6.1 NE</t>
  </si>
  <si>
    <t>US1COME0068</t>
  </si>
  <si>
    <t>GRAND JUNCTION 3.3 E</t>
  </si>
  <si>
    <t>US1COME0012</t>
  </si>
  <si>
    <t>GRAND JUNCTION 4 ENE</t>
  </si>
  <si>
    <t>US1COME0015</t>
  </si>
  <si>
    <t>GRAND JUNCTION 4.5 WNW</t>
  </si>
  <si>
    <t>US1COEP0062</t>
  </si>
  <si>
    <t>BLACK FOREST 3.4 NNE</t>
  </si>
  <si>
    <t>US1COEP0012</t>
  </si>
  <si>
    <t>COLORADO SPRINGS 18.7 N</t>
  </si>
  <si>
    <t>US1COEP0066</t>
  </si>
  <si>
    <t>BLACK FOREST 3.9 NNE</t>
  </si>
  <si>
    <t>US1COME0011</t>
  </si>
  <si>
    <t>GRAND JUNCTION 7.7 WNW</t>
  </si>
  <si>
    <t>US1COTL0013</t>
  </si>
  <si>
    <t>WESTCREEK 4.2 SW</t>
  </si>
  <si>
    <t>2007-2007</t>
  </si>
  <si>
    <t>US1COKC0099</t>
  </si>
  <si>
    <t>STRATTON 14 SSW</t>
  </si>
  <si>
    <t>US1COME0052</t>
  </si>
  <si>
    <t>GRAND JUNCTION 3.4 N</t>
  </si>
  <si>
    <t>US1COPK0042</t>
  </si>
  <si>
    <t>HARTSEL 8.1 NNE</t>
  </si>
  <si>
    <t>USR0000CMCC</t>
  </si>
  <si>
    <t>MCCLURE PASS COLORADO</t>
  </si>
  <si>
    <t>1985-2014</t>
  </si>
  <si>
    <t>US1COLN0027</t>
  </si>
  <si>
    <t>HUGO .4 SSW</t>
  </si>
  <si>
    <t>US1COLN0048</t>
  </si>
  <si>
    <t>HUGO 0.2 SW</t>
  </si>
  <si>
    <t>US1COEL0025</t>
  </si>
  <si>
    <t>SIMLA .24 SE</t>
  </si>
  <si>
    <t>US1COLN0003</t>
  </si>
  <si>
    <t>2000-2004</t>
  </si>
  <si>
    <t>US1COLN0017</t>
  </si>
  <si>
    <t>HUGO 1 NNE</t>
  </si>
  <si>
    <t>US1COME0042</t>
  </si>
  <si>
    <t>COLLBRAN 6.4 S</t>
  </si>
  <si>
    <t>US1COEL0049</t>
  </si>
  <si>
    <t>RAMAH 4.2 WNW</t>
  </si>
  <si>
    <t>US1COPK0036</t>
  </si>
  <si>
    <t>COMO 12.4 SSE</t>
  </si>
  <si>
    <t>US1COKC0090</t>
  </si>
  <si>
    <t>BURLINGTON 11 S</t>
  </si>
  <si>
    <t>US1COLK0010</t>
  </si>
  <si>
    <t>LEADVILLE 6.3 S</t>
  </si>
  <si>
    <t>US1COME0018</t>
  </si>
  <si>
    <t>FRUITA .3 NW</t>
  </si>
  <si>
    <t>US1COPK0030</t>
  </si>
  <si>
    <t>FAIRPLAY 5.7 SSW</t>
  </si>
  <si>
    <t>US1COLN0006</t>
  </si>
  <si>
    <t>HUGO 0.6 E</t>
  </si>
  <si>
    <t>US1CODG0076</t>
  </si>
  <si>
    <t>LARKSPUR 5.1 SE</t>
  </si>
  <si>
    <t>US1COME0003</t>
  </si>
  <si>
    <t>GRAND JUNCTION 8 NNW</t>
  </si>
  <si>
    <t>US1COME0010</t>
  </si>
  <si>
    <t>FRUITA 4.1 ENE</t>
  </si>
  <si>
    <t>USR0000CCHE</t>
  </si>
  <si>
    <t>CHEESEMAN COLORADO</t>
  </si>
  <si>
    <t>US1COPT0005</t>
  </si>
  <si>
    <t>ASPEN 1.7 WSW</t>
  </si>
  <si>
    <t>US1COEL0059</t>
  </si>
  <si>
    <t>CALHAN 10.6 N</t>
  </si>
  <si>
    <t>US1COLK0022</t>
  </si>
  <si>
    <t>LEADVILLE 3.8 S</t>
  </si>
  <si>
    <t>US1COKC0081</t>
  </si>
  <si>
    <t>FLAGLER 7.2 SSW</t>
  </si>
  <si>
    <t>US1COPK0078</t>
  </si>
  <si>
    <t>FAIRPLAY 2.7 SW</t>
  </si>
  <si>
    <t>US1COEL0048</t>
  </si>
  <si>
    <t>ELBERT 3.4 ESE</t>
  </si>
  <si>
    <t>US1COPK0013</t>
  </si>
  <si>
    <t>COMO 9.1 SSE</t>
  </si>
  <si>
    <t>US1COPK0026</t>
  </si>
  <si>
    <t>FAIRPLAY 6.2 WSW</t>
  </si>
  <si>
    <t>US1CODG0022</t>
  </si>
  <si>
    <t>LARKSPUR 3.0 SW</t>
  </si>
  <si>
    <t>2002-2006</t>
  </si>
  <si>
    <t>US1COPK0025</t>
  </si>
  <si>
    <t>FAIRPLAY 2.2 WSW</t>
  </si>
  <si>
    <t>US1COKC0083</t>
  </si>
  <si>
    <t>SEIBERT 6 S</t>
  </si>
  <si>
    <t>US1CODG0098</t>
  </si>
  <si>
    <t>LARKSPUR 2.0 SW</t>
  </si>
  <si>
    <t>US1COPK0018</t>
  </si>
  <si>
    <t>COMO 9.5 ESE</t>
  </si>
  <si>
    <t>US1COME0007</t>
  </si>
  <si>
    <t>FRUITA 4.5 NNE</t>
  </si>
  <si>
    <t>US1COPK0060</t>
  </si>
  <si>
    <t>FAIRPLAY .10 SSE</t>
  </si>
  <si>
    <t>US1COPK0019</t>
  </si>
  <si>
    <t>FAIRPLAY 2.1 E</t>
  </si>
  <si>
    <t>2002-2009</t>
  </si>
  <si>
    <t>US1COPK0061</t>
  </si>
  <si>
    <t>COMO 10.1 SE</t>
  </si>
  <si>
    <t>US1COEL0017</t>
  </si>
  <si>
    <t>ELBERT 3.7 W</t>
  </si>
  <si>
    <t>US1COME0044</t>
  </si>
  <si>
    <t>LOMA 4.4 ENE</t>
  </si>
  <si>
    <t>US1COPK0001</t>
  </si>
  <si>
    <t>FAIRPLAY 13.7 E</t>
  </si>
  <si>
    <t>US1COPK0015</t>
  </si>
  <si>
    <t>FAIRPLAY 2.7 WNW</t>
  </si>
  <si>
    <t>US1COPK0017</t>
  </si>
  <si>
    <t>FAIRPLAY 1.0 NW</t>
  </si>
  <si>
    <t>2002-2004</t>
  </si>
  <si>
    <t>US1COPK0016</t>
  </si>
  <si>
    <t>FAIRPLAY 4.4 NNW</t>
  </si>
  <si>
    <t>US1COPK0011</t>
  </si>
  <si>
    <t>FAIRPLAY 4 ENE</t>
  </si>
  <si>
    <t>US1CODG0061</t>
  </si>
  <si>
    <t>LARKSPUR 1.4 WNW</t>
  </si>
  <si>
    <t>US1COME0053</t>
  </si>
  <si>
    <t>COLLBRAN 0.2 ESE</t>
  </si>
  <si>
    <t>US1COKC0077</t>
  </si>
  <si>
    <t>BURLINGTON 4.5 S</t>
  </si>
  <si>
    <t>2000-2006</t>
  </si>
  <si>
    <t>US1CODG0071</t>
  </si>
  <si>
    <t>LARKSPUR 4.0 WNW</t>
  </si>
  <si>
    <t>US1COPK0086</t>
  </si>
  <si>
    <t>FAIRPLAY 4.2 WNW</t>
  </si>
  <si>
    <t>US1COKC0076</t>
  </si>
  <si>
    <t>US1COLK0019</t>
  </si>
  <si>
    <t>LEADVILLE 0.3 ENE</t>
  </si>
  <si>
    <t>US1COLK0018</t>
  </si>
  <si>
    <t>LEADVILLE 1.6 W</t>
  </si>
  <si>
    <t>US1COJF0101</t>
  </si>
  <si>
    <t>CONIFER 2.9 E</t>
  </si>
  <si>
    <t>US1COPK0068</t>
  </si>
  <si>
    <t>COMO 9.6 ESE</t>
  </si>
  <si>
    <t>US1COLK0028</t>
  </si>
  <si>
    <t>LEADVILLE 0.5 NW</t>
  </si>
  <si>
    <t>US1COLK0003</t>
  </si>
  <si>
    <t>LEADVILLE 0.1 N</t>
  </si>
  <si>
    <t>US1COPK0085</t>
  </si>
  <si>
    <t>FAIRPLAY 2.0 N</t>
  </si>
  <si>
    <t>US1COLN0038</t>
  </si>
  <si>
    <t>LIMON 0.9 SSW</t>
  </si>
  <si>
    <t>US1COPT0001</t>
  </si>
  <si>
    <t>REDSTONE 5 N</t>
  </si>
  <si>
    <t>US1COLK0026</t>
  </si>
  <si>
    <t>LEADVILLE 0.5 N</t>
  </si>
  <si>
    <t>US1COLK0001</t>
  </si>
  <si>
    <t>LEADVILLE 1.4 WNW</t>
  </si>
  <si>
    <t>US1COKC0115</t>
  </si>
  <si>
    <t>BURLINGTON 4.0 SE</t>
  </si>
  <si>
    <t>US1COKC0048</t>
  </si>
  <si>
    <t>BURLINGTON 11.9 WSW</t>
  </si>
  <si>
    <t>US1COLK0011</t>
  </si>
  <si>
    <t>LEADVILLE 1.8 WNW</t>
  </si>
  <si>
    <t>USR0000CPNR</t>
  </si>
  <si>
    <t>PINE RIDGE COLORADO</t>
  </si>
  <si>
    <t>US1COLK0025</t>
  </si>
  <si>
    <t>LEADVILLE 1.9 WNW</t>
  </si>
  <si>
    <t>US1COPK0014</t>
  </si>
  <si>
    <t>COMO 11 SW</t>
  </si>
  <si>
    <t>1999-2007</t>
  </si>
  <si>
    <t>US1CODG0017</t>
  </si>
  <si>
    <t>FRANKTOWN 8.4 S</t>
  </si>
  <si>
    <t>US1CODG0083</t>
  </si>
  <si>
    <t>LARKSPUR 6.1 WNW</t>
  </si>
  <si>
    <t>US1COLN0031</t>
  </si>
  <si>
    <t>LIMON AIRPORT</t>
  </si>
  <si>
    <t>US1COME0024</t>
  </si>
  <si>
    <t>MACK 5 NW</t>
  </si>
  <si>
    <t>US1COLN0037</t>
  </si>
  <si>
    <t>LIMON 0.3 NW</t>
  </si>
  <si>
    <t>US1COLK0021</t>
  </si>
  <si>
    <t>LEADVILLE 2.7 NW</t>
  </si>
  <si>
    <t>US1COLN0046</t>
  </si>
  <si>
    <t>LIMON 0.5 WNW</t>
  </si>
  <si>
    <t>US1COPK0089</t>
  </si>
  <si>
    <t>JEFFERSON 12.1 SE</t>
  </si>
  <si>
    <t>US1COKC0098</t>
  </si>
  <si>
    <t>STRATTON 2.5 SW</t>
  </si>
  <si>
    <t>US1COLN0028</t>
  </si>
  <si>
    <t>LIMON .56 N</t>
  </si>
  <si>
    <t>US1COLN0002</t>
  </si>
  <si>
    <t>US1COPK0022</t>
  </si>
  <si>
    <t>ALMA 1.1 WSW</t>
  </si>
  <si>
    <t>US1COLN0047</t>
  </si>
  <si>
    <t>GENOA 0.1 ESE</t>
  </si>
  <si>
    <t>US1COPT0007</t>
  </si>
  <si>
    <t>CARBONDALE 8.2 S</t>
  </si>
  <si>
    <t>US1COKC0106</t>
  </si>
  <si>
    <t>FLAGLER .7 SE</t>
  </si>
  <si>
    <t>US1COEL0012</t>
  </si>
  <si>
    <t>LIMON 6.3 WNW</t>
  </si>
  <si>
    <t>US1COEL0036</t>
  </si>
  <si>
    <t>KIOWA 3.9 S</t>
  </si>
  <si>
    <t>US1COKC0017</t>
  </si>
  <si>
    <t>FLAGLER 0.25 SE</t>
  </si>
  <si>
    <t>US1COKC0085</t>
  </si>
  <si>
    <t>FLAGLER .06 WNW</t>
  </si>
  <si>
    <t>US1COKC0013</t>
  </si>
  <si>
    <t>BURLINGTON 0.5 S</t>
  </si>
  <si>
    <t>US1COKC0125</t>
  </si>
  <si>
    <t>BURLINGTON 0.6 SSW</t>
  </si>
  <si>
    <t>US1COKC0070</t>
  </si>
  <si>
    <t>SEIBERT 0.5 NW</t>
  </si>
  <si>
    <t>US1COME0023</t>
  </si>
  <si>
    <t>MACK 5 N</t>
  </si>
  <si>
    <t>US1COKC0074</t>
  </si>
  <si>
    <t>BURLINGTON 4.4 W</t>
  </si>
  <si>
    <t>US1COKC0023</t>
  </si>
  <si>
    <t>BURLINGTON 0.55 SE</t>
  </si>
  <si>
    <t>US1COKC0112</t>
  </si>
  <si>
    <t>FLAGLER 4.5 E</t>
  </si>
  <si>
    <t>US1COKC0084</t>
  </si>
  <si>
    <t>STRATTON .25 WNW</t>
  </si>
  <si>
    <t>US1COKC0123</t>
  </si>
  <si>
    <t>STRATTON 0.1 N</t>
  </si>
  <si>
    <t>US1COKC0027</t>
  </si>
  <si>
    <t>BURLINGTON 0.58 NE</t>
  </si>
  <si>
    <t>US1COKC0118</t>
  </si>
  <si>
    <t>BURLINGTON 0.9 E</t>
  </si>
  <si>
    <t>US1COKC0011</t>
  </si>
  <si>
    <t>BURLINGTON 0.4 NW</t>
  </si>
  <si>
    <t>US1CODG0029</t>
  </si>
  <si>
    <t>CASTLE ROCK 6.5 SW</t>
  </si>
  <si>
    <t>US1COPT0004</t>
  </si>
  <si>
    <t>SNOWMASS 7.0 W</t>
  </si>
  <si>
    <t>US1COPK0006</t>
  </si>
  <si>
    <t>FAIRPLAY 7.8 NNW</t>
  </si>
  <si>
    <t>US1COPK0005</t>
  </si>
  <si>
    <t>ALMA 3.1 N</t>
  </si>
  <si>
    <t>US1CODG0088</t>
  </si>
  <si>
    <t>SEDALIA 7.2 S</t>
  </si>
  <si>
    <t>US1CODG0148</t>
  </si>
  <si>
    <t>FRANKTOWN 5.4 SE</t>
  </si>
  <si>
    <t>US1CODG0167</t>
  </si>
  <si>
    <t>SEDALIA 6.8 S</t>
  </si>
  <si>
    <t>US1COLN0026</t>
  </si>
  <si>
    <t>LIMON 5.4 NNE</t>
  </si>
  <si>
    <t>US1CODG0009</t>
  </si>
  <si>
    <t>CASTLE ROCK 2 S</t>
  </si>
  <si>
    <t>US1CODG0109</t>
  </si>
  <si>
    <t>CASTLE ROCK 2.5 SSW</t>
  </si>
  <si>
    <t>US1COKC0096</t>
  </si>
  <si>
    <t>STRATTON 3.8 NE</t>
  </si>
  <si>
    <t>US1CODG0062</t>
  </si>
  <si>
    <t>CASTLE ROCK 1.7 SSW</t>
  </si>
  <si>
    <t>US1CODG0094</t>
  </si>
  <si>
    <t>SEDALIA 6.5 SSW</t>
  </si>
  <si>
    <t>US1COJF0147</t>
  </si>
  <si>
    <t>BUFFALO CREEK 2.9 SSE</t>
  </si>
  <si>
    <t>2002-2012</t>
  </si>
  <si>
    <t>USR0000CCRO</t>
  </si>
  <si>
    <t>THE CROWN COLORADO</t>
  </si>
  <si>
    <t>US1COEL0013</t>
  </si>
  <si>
    <t>KIOWA 2.2 WNW</t>
  </si>
  <si>
    <t>US1COLN0007</t>
  </si>
  <si>
    <t>ARRIBA 6.8 NE</t>
  </si>
  <si>
    <t>US1COKC0075</t>
  </si>
  <si>
    <t>US1CODG0038</t>
  </si>
  <si>
    <t>CASTLE ROCK 3.4 ESE</t>
  </si>
  <si>
    <t>US1COLN0008</t>
  </si>
  <si>
    <t>ARRIBA 5.5 NNE</t>
  </si>
  <si>
    <t>US1COAR0043</t>
  </si>
  <si>
    <t>DENVER 9.4 S</t>
  </si>
  <si>
    <t>US1CODG0073</t>
  </si>
  <si>
    <t>CASTLE ROCK 0.2 ESE</t>
  </si>
  <si>
    <t>US1CODG0090</t>
  </si>
  <si>
    <t>CASTLE ROCK 2.2 E</t>
  </si>
  <si>
    <t>US1CODG0015</t>
  </si>
  <si>
    <t>CASTLE ROCK 0.2 N</t>
  </si>
  <si>
    <t>US1COEL0002</t>
  </si>
  <si>
    <t>AGATE 8.6 SE</t>
  </si>
  <si>
    <t>2001-2011</t>
  </si>
  <si>
    <t>US1COEG0006</t>
  </si>
  <si>
    <t>BASALT 5.8 E</t>
  </si>
  <si>
    <t>USR0000CBAI</t>
  </si>
  <si>
    <t>BAILEY COLORADO</t>
  </si>
  <si>
    <t>US1COEL0005</t>
  </si>
  <si>
    <t>ELIZABETH 2.1 NW</t>
  </si>
  <si>
    <t>US1COKC0097</t>
  </si>
  <si>
    <t>BETHUNE 5.3 N</t>
  </si>
  <si>
    <t>US1CODG0126</t>
  </si>
  <si>
    <t>CASTLE ROCK 0.3 NNW</t>
  </si>
  <si>
    <t>US1COPK0073</t>
  </si>
  <si>
    <t>JEFFERSON 2.1 WNW</t>
  </si>
  <si>
    <t>US1CODG0162</t>
  </si>
  <si>
    <t>FRANKTOWN 2.1 ENE</t>
  </si>
  <si>
    <t>US1CODG0136</t>
  </si>
  <si>
    <t>CASTLE ROCK 3.5 W</t>
  </si>
  <si>
    <t>US1COSU0029</t>
  </si>
  <si>
    <t>BRECKENRIDGE 6.2 S</t>
  </si>
  <si>
    <t>US1COLN0030</t>
  </si>
  <si>
    <t>LIMON 9 N</t>
  </si>
  <si>
    <t>US1COEL0054</t>
  </si>
  <si>
    <t>AGATE 6.2 SSW</t>
  </si>
  <si>
    <t>US1COLN0041</t>
  </si>
  <si>
    <t>LIMON 8.6 N</t>
  </si>
  <si>
    <t>US1COPK0032</t>
  </si>
  <si>
    <t>JEFFERSON 2.6 WNW</t>
  </si>
  <si>
    <t>US1CODG0145</t>
  </si>
  <si>
    <t>CASTLE ROCK 2.9 WNW</t>
  </si>
  <si>
    <t>US1CODG0085</t>
  </si>
  <si>
    <t>CASTLE ROCK 4 NE</t>
  </si>
  <si>
    <t>US1COGF0047</t>
  </si>
  <si>
    <t>CARBONDALE 0.5 W</t>
  </si>
  <si>
    <t>US1COSU0012</t>
  </si>
  <si>
    <t>BRECKENRIDGE 5.6 S</t>
  </si>
  <si>
    <t>US1COEL0008</t>
  </si>
  <si>
    <t>ELIZABETH 3.1 NNW</t>
  </si>
  <si>
    <t>US1COGF0050</t>
  </si>
  <si>
    <t>CARBONDALE 5.0 E</t>
  </si>
  <si>
    <t>US1CODG0166</t>
  </si>
  <si>
    <t>CASTLE ROCK 1.6 N</t>
  </si>
  <si>
    <t>US1COKC0014</t>
  </si>
  <si>
    <t>STRATTON 8 NE</t>
  </si>
  <si>
    <t>2000-2005</t>
  </si>
  <si>
    <t>US1COEL0009</t>
  </si>
  <si>
    <t>KIOWA 14 ENE</t>
  </si>
  <si>
    <t>2002-2014</t>
  </si>
  <si>
    <t>US1CODG0004</t>
  </si>
  <si>
    <t>FRANKTOWN 1 NE</t>
  </si>
  <si>
    <t>US1COLN0011</t>
  </si>
  <si>
    <t>GENOA 9 NNE</t>
  </si>
  <si>
    <t>US1COEL0057</t>
  </si>
  <si>
    <t>ELIZABETH 3.2 N</t>
  </si>
  <si>
    <t>US1CODG0035</t>
  </si>
  <si>
    <t>CASTLE ROCK 3.9 NW</t>
  </si>
  <si>
    <t>US1COEL0046</t>
  </si>
  <si>
    <t>KIOWA 12.7 ENE</t>
  </si>
  <si>
    <t>US1COGF0045</t>
  </si>
  <si>
    <t>SILT 9.6 S</t>
  </si>
  <si>
    <t>US1COPK0021</t>
  </si>
  <si>
    <t>BAILEY 3.0 N</t>
  </si>
  <si>
    <t>US1COGF0051</t>
  </si>
  <si>
    <t>CARBONDALE 1.4 NNE</t>
  </si>
  <si>
    <t>US1COKC0080</t>
  </si>
  <si>
    <t>BURLINGTON 8.4 NNE</t>
  </si>
  <si>
    <t>US1COEL0047</t>
  </si>
  <si>
    <t>AGATE 7.2 ESE</t>
  </si>
  <si>
    <t>US1CODG0037</t>
  </si>
  <si>
    <t>CASTLE ROCK 3.4 N</t>
  </si>
  <si>
    <t>US1COPK0003</t>
  </si>
  <si>
    <t>BAILEY 1.3 N</t>
  </si>
  <si>
    <t>US1CODG0030</t>
  </si>
  <si>
    <t>FRANKTOWN 3.5 NE</t>
  </si>
  <si>
    <t>US1CODG0164</t>
  </si>
  <si>
    <t>US1COPK0031</t>
  </si>
  <si>
    <t>BAILEY 1.8 NE</t>
  </si>
  <si>
    <t>US1COSU0019</t>
  </si>
  <si>
    <t>BRECKENRIDGE 3.4 SSE</t>
  </si>
  <si>
    <t>US1COKC0058</t>
  </si>
  <si>
    <t>SEIBERT 12 NE</t>
  </si>
  <si>
    <t>US1COGF0003</t>
  </si>
  <si>
    <t>GLENWOOD SPRINGS 8 S</t>
  </si>
  <si>
    <t>US1CODG0156</t>
  </si>
  <si>
    <t>PARKER 5.2 S</t>
  </si>
  <si>
    <t>US1CODG0041</t>
  </si>
  <si>
    <t>FRANKTOWN 3.2 N</t>
  </si>
  <si>
    <t>US1CODG0132</t>
  </si>
  <si>
    <t>PARKER 5.2 SSE</t>
  </si>
  <si>
    <t>US1CODG0031</t>
  </si>
  <si>
    <t>SEDALIA 2.2 E</t>
  </si>
  <si>
    <t>2002-2013</t>
  </si>
  <si>
    <t>US1COPK0081</t>
  </si>
  <si>
    <t>BAILEY 3.8 NE</t>
  </si>
  <si>
    <t>US1CODG0174</t>
  </si>
  <si>
    <t>CASTLE ROCK 4.6 NNW</t>
  </si>
  <si>
    <t>US1CODG0171</t>
  </si>
  <si>
    <t>US1CODG0105</t>
  </si>
  <si>
    <t>PARKER 4.5 SSE</t>
  </si>
  <si>
    <t>US1COEL0034</t>
  </si>
  <si>
    <t>AGATE 15 W</t>
  </si>
  <si>
    <t>US1CODG0149</t>
  </si>
  <si>
    <t>PARKER 5.2 SE</t>
  </si>
  <si>
    <t>US1COEL0001</t>
  </si>
  <si>
    <t>ELIZABETH 6.1 N</t>
  </si>
  <si>
    <t>2000-2009</t>
  </si>
  <si>
    <t>US1COGF0026</t>
  </si>
  <si>
    <t>PARACHUTE 3.5 E</t>
  </si>
  <si>
    <t>US1COGF0049</t>
  </si>
  <si>
    <t>CARBONDALE 4.6 NNE</t>
  </si>
  <si>
    <t>USR0000CDEM</t>
  </si>
  <si>
    <t>DEMAREE COLORADO</t>
  </si>
  <si>
    <t>US1CODG0006</t>
  </si>
  <si>
    <t>PARKER 5.5 SE</t>
  </si>
  <si>
    <t>2002-2011</t>
  </si>
  <si>
    <t>US1CODG0025</t>
  </si>
  <si>
    <t>CASTLE PINES 2.2 NNE</t>
  </si>
  <si>
    <t>US1CODG0018</t>
  </si>
  <si>
    <t>PARKER 3.7 SSE</t>
  </si>
  <si>
    <t>US1CODG0130</t>
  </si>
  <si>
    <t>ROXBOROUGH PARK 1.7 NNW</t>
  </si>
  <si>
    <t>US1COJF0041</t>
  </si>
  <si>
    <t>CONIFER 2 SSE</t>
  </si>
  <si>
    <t>US1COPK0077</t>
  </si>
  <si>
    <t>PINE 4.9 NW</t>
  </si>
  <si>
    <t>US1CODG0102</t>
  </si>
  <si>
    <t>CASTLE ROCK 6.8 NNW</t>
  </si>
  <si>
    <t>US1COEL0027</t>
  </si>
  <si>
    <t>PARKER 9.6 ESE</t>
  </si>
  <si>
    <t>US1COSU0040</t>
  </si>
  <si>
    <t>BRECKENRIDGE 3.3 SE</t>
  </si>
  <si>
    <t>US1CODG0065</t>
  </si>
  <si>
    <t>CASTLE ROCK 6.9 NNW</t>
  </si>
  <si>
    <t>US1COPK0075</t>
  </si>
  <si>
    <t>PINE 5.7 NW</t>
  </si>
  <si>
    <t>US1CODG0159</t>
  </si>
  <si>
    <t>ROXBOROUGH PARK 2.0 N</t>
  </si>
  <si>
    <t>US1CODG0080</t>
  </si>
  <si>
    <t>CASTLE ROCK 7.3 NNW</t>
  </si>
  <si>
    <t>US1COJF0222</t>
  </si>
  <si>
    <t>CONIFER 5.7 SW</t>
  </si>
  <si>
    <t>US1COKC0052</t>
  </si>
  <si>
    <t>BURLINGTON 13 NE</t>
  </si>
  <si>
    <t>2000-2013</t>
  </si>
  <si>
    <t>US1COJF0129</t>
  </si>
  <si>
    <t>CONIFER 3.6 SSE</t>
  </si>
  <si>
    <t>US1COSU0011</t>
  </si>
  <si>
    <t>BRECKENRIDGE 1.7 W</t>
  </si>
  <si>
    <t>US1COKC0046</t>
  </si>
  <si>
    <t>BURLINGTON 14.8 NW</t>
  </si>
  <si>
    <t>US1COGF0033</t>
  </si>
  <si>
    <t>GLENWOOD SPRINGS 5.3 SSE</t>
  </si>
  <si>
    <t>US1CODG0003</t>
  </si>
  <si>
    <t>LOUVIERS .3 NNE</t>
  </si>
  <si>
    <t>US1CODG0117</t>
  </si>
  <si>
    <t>KASSLER 0.3 WNW</t>
  </si>
  <si>
    <t>US1CODG0067</t>
  </si>
  <si>
    <t>BEVERLY HILLS 2.0 WNW</t>
  </si>
  <si>
    <t>US1COSU0037</t>
  </si>
  <si>
    <t>BRECKENRIDGE 1.12 E</t>
  </si>
  <si>
    <t>US1COEL0063</t>
  </si>
  <si>
    <t>ELIZABETH 8.7 NNE</t>
  </si>
  <si>
    <t>US1COJF0081</t>
  </si>
  <si>
    <t>CONIFER 3.9 SE</t>
  </si>
  <si>
    <t>US1CODG0091</t>
  </si>
  <si>
    <t>CASTLE ROCK 8.2 NNW</t>
  </si>
  <si>
    <t>US1COPK0012</t>
  </si>
  <si>
    <t>BAILEY 5.6 N</t>
  </si>
  <si>
    <t>US1COLN0016</t>
  </si>
  <si>
    <t>ARRIBA 14 N</t>
  </si>
  <si>
    <t>US1CODG0127</t>
  </si>
  <si>
    <t>PARKER 1.5 S</t>
  </si>
  <si>
    <t>US1COPK0069</t>
  </si>
  <si>
    <t>BAILEY 6.4 NNW</t>
  </si>
  <si>
    <t>US1COGF0017</t>
  </si>
  <si>
    <t>SILT 7.2 ESE</t>
  </si>
  <si>
    <t>US1COKC0050</t>
  </si>
  <si>
    <t>LIBERTY 15 SW</t>
  </si>
  <si>
    <t>US1COJF0053</t>
  </si>
  <si>
    <t>CONIFER 3 SW</t>
  </si>
  <si>
    <t>US1COJF0151</t>
  </si>
  <si>
    <t>ASPEN PARK 5.2 ESE</t>
  </si>
  <si>
    <t>US1COJF0066</t>
  </si>
  <si>
    <t>US1CODG0158</t>
  </si>
  <si>
    <t>PARKER 2.0 WSW</t>
  </si>
  <si>
    <t>US1CODG0019</t>
  </si>
  <si>
    <t>PARKER 1.3 SSE</t>
  </si>
  <si>
    <t>US1COJF0091</t>
  </si>
  <si>
    <t>CONIFER 4.8 WSW</t>
  </si>
  <si>
    <t>US1CODG0079</t>
  </si>
  <si>
    <t>PARKER 3.6 ESE</t>
  </si>
  <si>
    <t>US1COSU0001</t>
  </si>
  <si>
    <t>BRECKENRIDGE 1.8 NNW</t>
  </si>
  <si>
    <t>US1COSU0045</t>
  </si>
  <si>
    <t>BRECKENRIDGE 2.0 NW</t>
  </si>
  <si>
    <t>US1COSU0023</t>
  </si>
  <si>
    <t>BRECKENRIDGE 1.9 NNW</t>
  </si>
  <si>
    <t>US1COGF0035</t>
  </si>
  <si>
    <t>CATTLE CREEK 5.1 NE</t>
  </si>
  <si>
    <t>US1CODG0059</t>
  </si>
  <si>
    <t>PARKER 1.0 SSE</t>
  </si>
  <si>
    <t>US1COEL0006</t>
  </si>
  <si>
    <t>ELIZABETH 10.5 NNE</t>
  </si>
  <si>
    <t>US1COJF0106</t>
  </si>
  <si>
    <t>CONIFER 3 WSW</t>
  </si>
  <si>
    <t>US1COPK0007</t>
  </si>
  <si>
    <t>BAILEY 7.5 NNW</t>
  </si>
  <si>
    <t>US1COJF0078</t>
  </si>
  <si>
    <t>CONIFER 2.1 WSW</t>
  </si>
  <si>
    <t>US1COJF0118</t>
  </si>
  <si>
    <t>CONIFER 2.0 ESE</t>
  </si>
  <si>
    <t>US1COJF0054</t>
  </si>
  <si>
    <t>USR0000CRIF</t>
  </si>
  <si>
    <t>RIFLE COLORADO</t>
  </si>
  <si>
    <t>US1COJF0037</t>
  </si>
  <si>
    <t>CHATFIELD DAM 7.2 SW</t>
  </si>
  <si>
    <t>2002-2010</t>
  </si>
  <si>
    <t>US1CODG0133</t>
  </si>
  <si>
    <t>LONE TREE 2.0 SW</t>
  </si>
  <si>
    <t>US1CODG0012</t>
  </si>
  <si>
    <t>CHATFIELD DAM 4.2 SE</t>
  </si>
  <si>
    <t>US1CODG0099</t>
  </si>
  <si>
    <t>PARKER 1.1 W</t>
  </si>
  <si>
    <t>US1CODG0121</t>
  </si>
  <si>
    <t>HIGHLANDS RANCH 2.7 SSE</t>
  </si>
  <si>
    <t>US1CODG0146</t>
  </si>
  <si>
    <t>PARKER 2.1 WNW</t>
  </si>
  <si>
    <t>US1CODG0082</t>
  </si>
  <si>
    <t>PARKER 1.6 E</t>
  </si>
  <si>
    <t>US1COSU0039</t>
  </si>
  <si>
    <t>BRECKENRIDGE 0.9 NNE</t>
  </si>
  <si>
    <t>US1CODG0160</t>
  </si>
  <si>
    <t>PARKER 1.4 WNW</t>
  </si>
  <si>
    <t>US1CODG0021</t>
  </si>
  <si>
    <t>PARKER 1.3 WNW</t>
  </si>
  <si>
    <t>US1COJF0138</t>
  </si>
  <si>
    <t>CONIFER 2.9 W</t>
  </si>
  <si>
    <t>US1COGF0036</t>
  </si>
  <si>
    <t>RIFLE 0.8 S</t>
  </si>
  <si>
    <t>US1CODG0040</t>
  </si>
  <si>
    <t>PARKER 2.2 W</t>
  </si>
  <si>
    <t>US1COSU0031</t>
  </si>
  <si>
    <t>BRECKENRIDGE 3.1 N</t>
  </si>
  <si>
    <t>US1COJF0032</t>
  </si>
  <si>
    <t>CONIFER 3 E</t>
  </si>
  <si>
    <t>US1CODG0152</t>
  </si>
  <si>
    <t>HIGHLANDS RANCH 2.8 SW</t>
  </si>
  <si>
    <t>US1CODG0119</t>
  </si>
  <si>
    <t>HIGHLANDS RANCH 2.2 SSE</t>
  </si>
  <si>
    <t>US1CODG0033</t>
  </si>
  <si>
    <t>HIGHLANDS RANCH 2.0 SSE</t>
  </si>
  <si>
    <t>US1COKC0079</t>
  </si>
  <si>
    <t>ARIKAREE 11.4 S</t>
  </si>
  <si>
    <t>US1COGF0004</t>
  </si>
  <si>
    <t>GLENWOOD SPRINGS 1.4 S</t>
  </si>
  <si>
    <t>US1CODG0092</t>
  </si>
  <si>
    <t>PARKER 2.0 NW</t>
  </si>
  <si>
    <t>US1COGF0007</t>
  </si>
  <si>
    <t>RIFLE 0.8 SW</t>
  </si>
  <si>
    <t>US1COGF0019</t>
  </si>
  <si>
    <t>SILT 1.2 SSW</t>
  </si>
  <si>
    <t>US1COJF0024</t>
  </si>
  <si>
    <t>CONIFER 4.2 ENE</t>
  </si>
  <si>
    <t>US1CODG0042</t>
  </si>
  <si>
    <t>PARKER 2.5 NE</t>
  </si>
  <si>
    <t>US1COJF0087</t>
  </si>
  <si>
    <t>CONIFER 1.0 N</t>
  </si>
  <si>
    <t>US1COEL0044</t>
  </si>
  <si>
    <t>PARKER 9.3 ENE</t>
  </si>
  <si>
    <t>US1CODG0089</t>
  </si>
  <si>
    <t>HIGHLANDS RANCH 1.1 W</t>
  </si>
  <si>
    <t>US1COEL0056</t>
  </si>
  <si>
    <t>PARKER 9.1 ENE</t>
  </si>
  <si>
    <t>US1COEL0021</t>
  </si>
  <si>
    <t>PARKER 9.2 E</t>
  </si>
  <si>
    <t>US1CODG0074</t>
  </si>
  <si>
    <t>HIGHLANDS RANCH 3.2 ESE</t>
  </si>
  <si>
    <t>US1COGF0001</t>
  </si>
  <si>
    <t>GLENWOOD SPRINGS .64 S</t>
  </si>
  <si>
    <t>US1CODG0005</t>
  </si>
  <si>
    <t>DENVER 13.6 S</t>
  </si>
  <si>
    <t>US1COGF0018</t>
  </si>
  <si>
    <t>GLENWOOD SPRINGS .47 SSE</t>
  </si>
  <si>
    <t>US1COGF0009</t>
  </si>
  <si>
    <t>GLENWOOD SPRINGS .48 SSE</t>
  </si>
  <si>
    <t>US1COJF0115</t>
  </si>
  <si>
    <t>CONIFER 3.4 WNW</t>
  </si>
  <si>
    <t>US1COJF0092</t>
  </si>
  <si>
    <t>CONIFER 4 NNW</t>
  </si>
  <si>
    <t>US1CODG0112</t>
  </si>
  <si>
    <t>PARKER 3.3 NW</t>
  </si>
  <si>
    <t>US1COGF0005</t>
  </si>
  <si>
    <t>GLENWOOD SPRINGS .31 SSE</t>
  </si>
  <si>
    <t>US1CODG0140</t>
  </si>
  <si>
    <t>HIGHLANDS RANCH 0.6 SSW</t>
  </si>
  <si>
    <t>US1COEL0010</t>
  </si>
  <si>
    <t>DEER TRAIL 6.1 SW</t>
  </si>
  <si>
    <t>US1COGF0006</t>
  </si>
  <si>
    <t>RIFLE .96 NNW</t>
  </si>
  <si>
    <t>US1COKC0071</t>
  </si>
  <si>
    <t>LIBERTY 7.5 SE</t>
  </si>
  <si>
    <t>US1CODG0069</t>
  </si>
  <si>
    <t>HIGHLANDS RANCH 1.0 NNE</t>
  </si>
  <si>
    <t>US1COGF0002</t>
  </si>
  <si>
    <t>RIFLE 0.9 NE</t>
  </si>
  <si>
    <t>US1CODG0086</t>
  </si>
  <si>
    <t>PARKER</t>
  </si>
  <si>
    <t>US1COKC0119</t>
  </si>
  <si>
    <t>COPE 8.8 SSW</t>
  </si>
  <si>
    <t>US1COGF0008</t>
  </si>
  <si>
    <t>SILT .56 ENE</t>
  </si>
  <si>
    <t>US1COLN0001</t>
  </si>
  <si>
    <t>US1CODG0032</t>
  </si>
  <si>
    <t>LITTLETON 7.7 ESE</t>
  </si>
  <si>
    <t>US1COGF0028</t>
  </si>
  <si>
    <t>RIFLE 3.2 ENE</t>
  </si>
  <si>
    <t>US1CODG0113</t>
  </si>
  <si>
    <t>LONE TREE 1.5 NNW</t>
  </si>
  <si>
    <t>US1COJF0051</t>
  </si>
  <si>
    <t>EVERGREEN 5.3 S</t>
  </si>
  <si>
    <t>US1COJF0255</t>
  </si>
  <si>
    <t>CONIFER 3.8 NW</t>
  </si>
  <si>
    <t>US1CODG0056</t>
  </si>
  <si>
    <t>PARKER 4.4 NE</t>
  </si>
  <si>
    <t>USR0000CSOD</t>
  </si>
  <si>
    <t>SODA CREEK COLORADO</t>
  </si>
  <si>
    <t>US1COGF0013</t>
  </si>
  <si>
    <t>GLENWOOD SPRINGS 1.4 WNW</t>
  </si>
  <si>
    <t>US1CODG0001</t>
  </si>
  <si>
    <t>DENVER 13.1 SSE</t>
  </si>
  <si>
    <t>2002-2002</t>
  </si>
  <si>
    <t>US1CODG0165</t>
  </si>
  <si>
    <t>HIGHLANDS RANCH 1.1 ENE</t>
  </si>
  <si>
    <t>USR0000CSKU</t>
  </si>
  <si>
    <t>STORM KING MOUNTAIN COLORADO</t>
  </si>
  <si>
    <t>US1COGF0012</t>
  </si>
  <si>
    <t>RIFLE 4.3 ENE</t>
  </si>
  <si>
    <t>US1COGF0040</t>
  </si>
  <si>
    <t>GLENWOOD SPRINGS 1.7 NW</t>
  </si>
  <si>
    <t>US1COGF0014</t>
  </si>
  <si>
    <t>NEW CASTLE 3.4 E</t>
  </si>
  <si>
    <t>US1COJF0038</t>
  </si>
  <si>
    <t>CHATFIELD DAM 0.8 NNW</t>
  </si>
  <si>
    <t>US1COJF0125</t>
  </si>
  <si>
    <t>EVERGREEN 4.6 S</t>
  </si>
  <si>
    <t>US1COAR0119</t>
  </si>
  <si>
    <t>LITTLETON 3.1 S</t>
  </si>
  <si>
    <t>US1COGF0046</t>
  </si>
  <si>
    <t>GLENWOOD SPRINGS 2.1 NW</t>
  </si>
  <si>
    <t>US1COAR0068</t>
  </si>
  <si>
    <t>BUCKLEY AFB 10 SSE</t>
  </si>
  <si>
    <t>US1COAR0129</t>
  </si>
  <si>
    <t>CENTENNIAL 2.6 W</t>
  </si>
  <si>
    <t>US1COAR0192</t>
  </si>
  <si>
    <t>FOXFIELD 3.4 ESE</t>
  </si>
  <si>
    <t>US1COAR0180</t>
  </si>
  <si>
    <t>CENTENNIAL 1.8 SSW</t>
  </si>
  <si>
    <t>2006-2011</t>
  </si>
  <si>
    <t>US1COAR0078</t>
  </si>
  <si>
    <t>ENGLEWOOD 6.4 SE</t>
  </si>
  <si>
    <t>US1COGF0052</t>
  </si>
  <si>
    <t>NEW CASTLE 1.0 SW</t>
  </si>
  <si>
    <t>US1COAR0054</t>
  </si>
  <si>
    <t>PARKER 5.0 NNE</t>
  </si>
  <si>
    <t>US1COAR0103</t>
  </si>
  <si>
    <t>LITTLETON 3.2 SE</t>
  </si>
  <si>
    <t>US1COAR0225</t>
  </si>
  <si>
    <t>AURORA 12.4 SSE</t>
  </si>
  <si>
    <t>US1COAR0214</t>
  </si>
  <si>
    <t>CENTENNIAL 2.0 SW</t>
  </si>
  <si>
    <t>US1COEG0022</t>
  </si>
  <si>
    <t>MINTURN 0.9 SE</t>
  </si>
  <si>
    <t>US1COAR0108</t>
  </si>
  <si>
    <t>LITTLETON 2.4 S</t>
  </si>
  <si>
    <t>US1COAR0168</t>
  </si>
  <si>
    <t>CENTENNIAL 4.9 WSW</t>
  </si>
  <si>
    <t>US1COJF0157</t>
  </si>
  <si>
    <t>EVERGREEN 4.2 SSE</t>
  </si>
  <si>
    <t>US1COJF0061</t>
  </si>
  <si>
    <t>CHATFIELD DAM 2 NW</t>
  </si>
  <si>
    <t>US1COAR0155</t>
  </si>
  <si>
    <t>CENTENNIAL 5.6 W</t>
  </si>
  <si>
    <t>US1COSU0004</t>
  </si>
  <si>
    <t>FRISCO 0.5 N</t>
  </si>
  <si>
    <t>US1COJF0089</t>
  </si>
  <si>
    <t>EVERGREEN 4.0 SW</t>
  </si>
  <si>
    <t>US1COAR0085</t>
  </si>
  <si>
    <t>CHERRY CREEK DAM 6.7 SE</t>
  </si>
  <si>
    <t>US1COSU0033</t>
  </si>
  <si>
    <t>FRISCO .5 WNW</t>
  </si>
  <si>
    <t>US1COJF0146</t>
  </si>
  <si>
    <t>EVERGREEN 3.6 SSW</t>
  </si>
  <si>
    <t>US1COGF0011</t>
  </si>
  <si>
    <t>GLENWOOD SPRINGS 7.1 WNW</t>
  </si>
  <si>
    <t>US1COAR0151</t>
  </si>
  <si>
    <t>CENTENNIAL 3.3 W</t>
  </si>
  <si>
    <t>US1COGF0025</t>
  </si>
  <si>
    <t>US1COAR0100</t>
  </si>
  <si>
    <t>CENTENNIAL 4.1 WNW</t>
  </si>
  <si>
    <t>US1COJF0001</t>
  </si>
  <si>
    <t>DENVER 11.0 SSW</t>
  </si>
  <si>
    <t>US1COAR0211</t>
  </si>
  <si>
    <t>LITTLETON 0.3 SSE</t>
  </si>
  <si>
    <t>US1COAR0205</t>
  </si>
  <si>
    <t>CENTENNIAL 4.0 W</t>
  </si>
  <si>
    <t>US1COSU0046</t>
  </si>
  <si>
    <t>KEYSTONE 1.8 SW</t>
  </si>
  <si>
    <t>US1COGF0032</t>
  </si>
  <si>
    <t>RIFLE 4.0 NNE</t>
  </si>
  <si>
    <t>US1COSU0025</t>
  </si>
  <si>
    <t>DILLON 3.3 SE</t>
  </si>
  <si>
    <t>US1COAR0124</t>
  </si>
  <si>
    <t>CENTENNIAL 5.1 WNW</t>
  </si>
  <si>
    <t>US1COAR0130</t>
  </si>
  <si>
    <t>LITTLETON 1.7 SE</t>
  </si>
  <si>
    <t>US1COSU0016</t>
  </si>
  <si>
    <t>DILLON 2.3 SE</t>
  </si>
  <si>
    <t>US1COAR0071</t>
  </si>
  <si>
    <t>BENNETT 11.3 SSW</t>
  </si>
  <si>
    <t>US1COJF0090</t>
  </si>
  <si>
    <t>EVERGREEN 3.0 SW</t>
  </si>
  <si>
    <t>US1COAR0090</t>
  </si>
  <si>
    <t>LITTLETON .9 S</t>
  </si>
  <si>
    <t>US1COSU0013</t>
  </si>
  <si>
    <t>KEYSTONE 0.1 W</t>
  </si>
  <si>
    <t>US1COAR0194</t>
  </si>
  <si>
    <t>BYERS 8.1 SSE</t>
  </si>
  <si>
    <t>US1COAR0026</t>
  </si>
  <si>
    <t>CENTENNIAL 0.4 N</t>
  </si>
  <si>
    <t>US1COJF0098</t>
  </si>
  <si>
    <t>EVERGREEN 2.9 SW</t>
  </si>
  <si>
    <t>US1COJF0243</t>
  </si>
  <si>
    <t>EVERGREEN 3.8 SW</t>
  </si>
  <si>
    <t>US1COEG0017</t>
  </si>
  <si>
    <t>EAGLE 4.9 SE</t>
  </si>
  <si>
    <t>US1COAR0164</t>
  </si>
  <si>
    <t>CENTENNIAL 3.7 W</t>
  </si>
  <si>
    <t>US1COAR0175</t>
  </si>
  <si>
    <t>CENTENNIAL 1.1 NE</t>
  </si>
  <si>
    <t>US1COWA0029</t>
  </si>
  <si>
    <t>ARIKAREE 6 S</t>
  </si>
  <si>
    <t>US1COYU0073</t>
  </si>
  <si>
    <t>JOES 3.2 SSW</t>
  </si>
  <si>
    <t>US1COCC0001</t>
  </si>
  <si>
    <t>EVERGREEN 6.5 WSW</t>
  </si>
  <si>
    <t>US1COEG0001</t>
  </si>
  <si>
    <t>GYPSUM 3.0 SE</t>
  </si>
  <si>
    <t>US1COAR0217</t>
  </si>
  <si>
    <t>DEER TRAIL 0.4 SSW</t>
  </si>
  <si>
    <t>US1COAR0200</t>
  </si>
  <si>
    <t>CENTENNIAL 10.3 ENE</t>
  </si>
  <si>
    <t>US1COYU0059</t>
  </si>
  <si>
    <t>KIRK 6.2 E</t>
  </si>
  <si>
    <t>US1COAR0087</t>
  </si>
  <si>
    <t>CHERRY CREEK DAM 4.7 ESE</t>
  </si>
  <si>
    <t>US1COAR0080</t>
  </si>
  <si>
    <t>AURORA 9.9 SE</t>
  </si>
  <si>
    <t>US1COYU0002</t>
  </si>
  <si>
    <t>LIBERTY 7 SW</t>
  </si>
  <si>
    <t>US1COEG0029</t>
  </si>
  <si>
    <t>GYPSUM 1.9 SSW</t>
  </si>
  <si>
    <t>US1COAR0174</t>
  </si>
  <si>
    <t>FOXFIELD 2.3 NNE</t>
  </si>
  <si>
    <t>US1COEG0009</t>
  </si>
  <si>
    <t>VAIL 4.1 WSW</t>
  </si>
  <si>
    <t>US1COAR0172</t>
  </si>
  <si>
    <t>CHERRY CREEK RESERVOIR 1.0 SSE</t>
  </si>
  <si>
    <t>US1COAR0230</t>
  </si>
  <si>
    <t>CENTENNIAL 5.6 ENE</t>
  </si>
  <si>
    <t>US1COAR0207</t>
  </si>
  <si>
    <t>AURORA 7.3 SE</t>
  </si>
  <si>
    <t>US1COAR0114</t>
  </si>
  <si>
    <t>CCL 4.3 SE</t>
  </si>
  <si>
    <t>US1COAR0116</t>
  </si>
  <si>
    <t>CENTENNIAL 5.0 NE</t>
  </si>
  <si>
    <t>US1COJF0084</t>
  </si>
  <si>
    <t>EVERGREEN 3.2 ESE</t>
  </si>
  <si>
    <t>US1COSU0006</t>
  </si>
  <si>
    <t>SILVERTHORNE 2.1 WSW</t>
  </si>
  <si>
    <t>US1COAR0115</t>
  </si>
  <si>
    <t>BYR 11.5 SE</t>
  </si>
  <si>
    <t>1999-2006</t>
  </si>
  <si>
    <t>US1COAR0226</t>
  </si>
  <si>
    <t>DEER TRAIL 6.6 E</t>
  </si>
  <si>
    <t>US1COAR0208</t>
  </si>
  <si>
    <t>STRASBURG 7.6 S</t>
  </si>
  <si>
    <t>US1COAR0131</t>
  </si>
  <si>
    <t>CHERRY HILLS VILLAGE 1.5 ESE</t>
  </si>
  <si>
    <t>US1COAR0231</t>
  </si>
  <si>
    <t>AURORA 7.6 SE</t>
  </si>
  <si>
    <t>USR0000CDOW</t>
  </si>
  <si>
    <t>DOWD JUNCTION COLORADO</t>
  </si>
  <si>
    <t>US1COAR0179</t>
  </si>
  <si>
    <t>ARAPAHOE PARK 1.4 WSW</t>
  </si>
  <si>
    <t>US1COJF0205</t>
  </si>
  <si>
    <t>LITTLETON 2.1 WNW</t>
  </si>
  <si>
    <t>US1COSU0007</t>
  </si>
  <si>
    <t>DILLON 0.6 WNW</t>
  </si>
  <si>
    <t>US1COAR0047</t>
  </si>
  <si>
    <t>DENVER 7.6 S</t>
  </si>
  <si>
    <t>US1CODN0020</t>
  </si>
  <si>
    <t>DENVER 8 SSW</t>
  </si>
  <si>
    <t>US1COSU0020</t>
  </si>
  <si>
    <t>DILLON .75 SE</t>
  </si>
  <si>
    <t>US1CODN0123</t>
  </si>
  <si>
    <t>ENGLEWOOD 2.2 WSW</t>
  </si>
  <si>
    <t>US1CODN0030</t>
  </si>
  <si>
    <t>US1COAR0061</t>
  </si>
  <si>
    <t>CHERRY CREEK DAM 2.7 ESE</t>
  </si>
  <si>
    <t>US1COAR0128</t>
  </si>
  <si>
    <t>ENGLEWOOD 3.7 ESE</t>
  </si>
  <si>
    <t>US1COSU0009</t>
  </si>
  <si>
    <t>SILVERTHORNE 1.8 SE</t>
  </si>
  <si>
    <t>US1COJF0356</t>
  </si>
  <si>
    <t>EVERGREEN 1.1 ENE</t>
  </si>
  <si>
    <t>US1COSU0049</t>
  </si>
  <si>
    <t>SILVERTHORNE 1.4 SE</t>
  </si>
  <si>
    <t>US1COCC0002</t>
  </si>
  <si>
    <t>EVERGREEN 5 W</t>
  </si>
  <si>
    <t>US1COSU0024</t>
  </si>
  <si>
    <t>DILLON 0.7 NNE</t>
  </si>
  <si>
    <t>US1COCC0018</t>
  </si>
  <si>
    <t>EVERGREEN 3.5 W</t>
  </si>
  <si>
    <t>US1COJF0122</t>
  </si>
  <si>
    <t>EVERGREEN 1.4 WNW</t>
  </si>
  <si>
    <t>USR0000CCOC</t>
  </si>
  <si>
    <t>CORRAL CREEK COLORADO</t>
  </si>
  <si>
    <t>US1COJF0214</t>
  </si>
  <si>
    <t>DENVER 11.2 SW</t>
  </si>
  <si>
    <t>US1COAR0044</t>
  </si>
  <si>
    <t>DENVER 7.3 SSE</t>
  </si>
  <si>
    <t>US1COWA0030</t>
  </si>
  <si>
    <t>COPE 2.5 W</t>
  </si>
  <si>
    <t>US1CODN0067</t>
  </si>
  <si>
    <t>DENVER 8.5 S</t>
  </si>
  <si>
    <t>US1COSU0002</t>
  </si>
  <si>
    <t>SILVERTHORNE 3.2 WNW</t>
  </si>
  <si>
    <t>US1COEG0025</t>
  </si>
  <si>
    <t>EAGLE 1.0 SSE</t>
  </si>
  <si>
    <t>US1COAR0137</t>
  </si>
  <si>
    <t>ENGLEWOOD 0.6 SE</t>
  </si>
  <si>
    <t>US1COEG0030</t>
  </si>
  <si>
    <t>GYPSUM 0.5 E</t>
  </si>
  <si>
    <t>US1COAR0156</t>
  </si>
  <si>
    <t>AURORA 8 SE</t>
  </si>
  <si>
    <t>US1COEG0021</t>
  </si>
  <si>
    <t>VAIL 0.9 WNW</t>
  </si>
  <si>
    <t>US1COYU0031</t>
  </si>
  <si>
    <t>US1COJF0095</t>
  </si>
  <si>
    <t>EVERGREEN 1.1 NE</t>
  </si>
  <si>
    <t>US1COAR0177</t>
  </si>
  <si>
    <t>AURORA 4.3 SSE</t>
  </si>
  <si>
    <t>US1COJF0060</t>
  </si>
  <si>
    <t>DENVER 12.3 SSW</t>
  </si>
  <si>
    <t>US1COJF0094</t>
  </si>
  <si>
    <t>EVERGREEN 1.2 NNW</t>
  </si>
  <si>
    <t>US1COJF0050</t>
  </si>
  <si>
    <t>1998-2014</t>
  </si>
  <si>
    <t>US1COEG0019</t>
  </si>
  <si>
    <t>VAIL 2.6 E</t>
  </si>
  <si>
    <t>US1COEG0003</t>
  </si>
  <si>
    <t>EDWARDS 1.3 WNW</t>
  </si>
  <si>
    <t>US1COSU0034</t>
  </si>
  <si>
    <t>SILVERTHORNE 0.5 W</t>
  </si>
  <si>
    <t>US1COAR0221</t>
  </si>
  <si>
    <t>AURORA 5.2 SE</t>
  </si>
  <si>
    <t>US1COAR0091</t>
  </si>
  <si>
    <t>AURORA 7.5 SE</t>
  </si>
  <si>
    <t>US1COYU0010</t>
  </si>
  <si>
    <t>LIBERTY 0.1 SE</t>
  </si>
  <si>
    <t>US1COAR0189</t>
  </si>
  <si>
    <t>AURORA 3.0 S</t>
  </si>
  <si>
    <t>US1COAR0042</t>
  </si>
  <si>
    <t>DENVER 5.7 S</t>
  </si>
  <si>
    <t>US1COYU0030</t>
  </si>
  <si>
    <t>US1COWA0003</t>
  </si>
  <si>
    <t>ARICKAREE 12 SE</t>
  </si>
  <si>
    <t>1998-2012</t>
  </si>
  <si>
    <t>US1CODN0043</t>
  </si>
  <si>
    <t>CHERRY CREEK 1.9 WNW</t>
  </si>
  <si>
    <t>US1COEG0018</t>
  </si>
  <si>
    <t>EAGLE 0.4 ENE</t>
  </si>
  <si>
    <t>US1CODN0056</t>
  </si>
  <si>
    <t>CHERRY CREEK DAM 1.7 WNW</t>
  </si>
  <si>
    <t>US1CODN0120</t>
  </si>
  <si>
    <t>CHERRY CREEK RESERVOIR 1.9 N</t>
  </si>
  <si>
    <t>US1CODN0078</t>
  </si>
  <si>
    <t>US1COWA0026</t>
  </si>
  <si>
    <t>LINDON 5 S</t>
  </si>
  <si>
    <t>US1COAR0070</t>
  </si>
  <si>
    <t>DENVER 5.2 S</t>
  </si>
  <si>
    <t>US1COSU0044</t>
  </si>
  <si>
    <t>SILVERTHORNE 1.2 NW</t>
  </si>
  <si>
    <t>US1COAR0107</t>
  </si>
  <si>
    <t>DENVER 7.0 S</t>
  </si>
  <si>
    <t>US1COSU0005</t>
  </si>
  <si>
    <t>SILVERTHORNE 2.1 NNW</t>
  </si>
  <si>
    <t>US1COAR0144</t>
  </si>
  <si>
    <t>AURORA 5.9 SE</t>
  </si>
  <si>
    <t>US1CODN0016</t>
  </si>
  <si>
    <t>US1COAR0064</t>
  </si>
  <si>
    <t>DENVER 12.5 ESE</t>
  </si>
  <si>
    <t>US1COAR0083</t>
  </si>
  <si>
    <t>DEER TRAIL 3.7 NNE</t>
  </si>
  <si>
    <t>US1CODN0015</t>
  </si>
  <si>
    <t>DENVER 5.4 SSW</t>
  </si>
  <si>
    <t>US1CODN0076</t>
  </si>
  <si>
    <t>DENVER 6.7 SSW</t>
  </si>
  <si>
    <t>US1CODN0109</t>
  </si>
  <si>
    <t>CHERRY HILLS VILLAGE 2.1 N</t>
  </si>
  <si>
    <t>US1COAR0012</t>
  </si>
  <si>
    <t>CHERRY CREEK DAM 1.4 N</t>
  </si>
  <si>
    <t>US1CODN0093</t>
  </si>
  <si>
    <t>DENVER 6.5 S</t>
  </si>
  <si>
    <t>US1COAR0099</t>
  </si>
  <si>
    <t>AURORA 4.1 S</t>
  </si>
  <si>
    <t>US1COJF0266</t>
  </si>
  <si>
    <t>EVERGREEN 2.6 NNW</t>
  </si>
  <si>
    <t>US1COJF0047</t>
  </si>
  <si>
    <t>DENVER 10.5 WSW</t>
  </si>
  <si>
    <t>US1CODN0128</t>
  </si>
  <si>
    <t>CHERRY CREEK RESERVOIR 2.8 N</t>
  </si>
  <si>
    <t>US1COWA0008</t>
  </si>
  <si>
    <t>US1COAR0120</t>
  </si>
  <si>
    <t>BENNETT 6.5 SSW</t>
  </si>
  <si>
    <t>US1CODN0141</t>
  </si>
  <si>
    <t>DENVER 5.3 SW</t>
  </si>
  <si>
    <t>US1COAR0072</t>
  </si>
  <si>
    <t>BENNETT 5.6 S</t>
  </si>
  <si>
    <t>US1COAR0139</t>
  </si>
  <si>
    <t>CHERRY HILLS VILLAGE 4.5 ENE</t>
  </si>
  <si>
    <t>US1COAR0069</t>
  </si>
  <si>
    <t>CHERRY CREEK DAM 1.6 NNE</t>
  </si>
  <si>
    <t>US1COCC0020</t>
  </si>
  <si>
    <t>EVERGREEN 5.0 NW</t>
  </si>
  <si>
    <t>US1COCC0007</t>
  </si>
  <si>
    <t>IDAHO SPRINGS 4.7 SSE</t>
  </si>
  <si>
    <t>US1COAR0186</t>
  </si>
  <si>
    <t>AURORA 2.8 WSW</t>
  </si>
  <si>
    <t>US1CODN0108</t>
  </si>
  <si>
    <t>ENGLEWOOD 2.4 NNE</t>
  </si>
  <si>
    <t>US1COAR0105</t>
  </si>
  <si>
    <t>DENVER 6.3 SSE</t>
  </si>
  <si>
    <t>US1COAR0219</t>
  </si>
  <si>
    <t>BENNETT 5.3 S</t>
  </si>
  <si>
    <t>US1CODN0103</t>
  </si>
  <si>
    <t>DENVER 4.7 SW</t>
  </si>
  <si>
    <t>US1CODN0115</t>
  </si>
  <si>
    <t>DENVER 3.2 S</t>
  </si>
  <si>
    <t>US1COAR0050</t>
  </si>
  <si>
    <t>DENVER 10.8 ESE</t>
  </si>
  <si>
    <t>US1COJF0131</t>
  </si>
  <si>
    <t>EVERGREEN 3.7 NNW</t>
  </si>
  <si>
    <t>US1CODN0072</t>
  </si>
  <si>
    <t>DENVER 5.9 SSW</t>
  </si>
  <si>
    <t>US1CODN0036</t>
  </si>
  <si>
    <t>DENVER 4.7 SE</t>
  </si>
  <si>
    <t>US1COAR0163</t>
  </si>
  <si>
    <t>AURORA 1.4 SE</t>
  </si>
  <si>
    <t>US1COJF0319</t>
  </si>
  <si>
    <t>EVERGREEN 2.8 NNW</t>
  </si>
  <si>
    <t>US1COJF0011</t>
  </si>
  <si>
    <t>GENESEE 1 SW</t>
  </si>
  <si>
    <t>US1CODN0082</t>
  </si>
  <si>
    <t>DENVER 5.4 SSE</t>
  </si>
  <si>
    <t>US1COAR0081</t>
  </si>
  <si>
    <t>AURORA 7.6 ESE</t>
  </si>
  <si>
    <t>US1CODN0122</t>
  </si>
  <si>
    <t>DENVER 3.5 SE</t>
  </si>
  <si>
    <t>US1CODN0088</t>
  </si>
  <si>
    <t>DENVER 5.3 S</t>
  </si>
  <si>
    <t>US1COJF0104</t>
  </si>
  <si>
    <t>GENESEE 1 SE</t>
  </si>
  <si>
    <t>US1CODN0021</t>
  </si>
  <si>
    <t>DENVER 3.5 SSE</t>
  </si>
  <si>
    <t>US1COAR0204</t>
  </si>
  <si>
    <t>AURORA 2.1 ESE</t>
  </si>
  <si>
    <t>US1COAR0223</t>
  </si>
  <si>
    <t>DEER TRAIL 5.2 N</t>
  </si>
  <si>
    <t>US1CODN0033</t>
  </si>
  <si>
    <t>DENVER 4.8 SE</t>
  </si>
  <si>
    <t>USR0000CHMT</t>
  </si>
  <si>
    <t>HORSE MOUNTAIN COLORADO</t>
  </si>
  <si>
    <t>US1COJF0086</t>
  </si>
  <si>
    <t>EVERGREEN 4.1 N</t>
  </si>
  <si>
    <t>US1COAR0153</t>
  </si>
  <si>
    <t>AURORA 2.6 SSE</t>
  </si>
  <si>
    <t>USR0000CGYP</t>
  </si>
  <si>
    <t>GYPSUM COLORADO</t>
  </si>
  <si>
    <t>US1COAR0199</t>
  </si>
  <si>
    <t>WATKINS 4.3 SSE</t>
  </si>
  <si>
    <t>US1COCC0010</t>
  </si>
  <si>
    <t>EVERGREEN 6.4 NW</t>
  </si>
  <si>
    <t>US1CODN0136</t>
  </si>
  <si>
    <t>DENVER 2.0 S</t>
  </si>
  <si>
    <t>US1COAR0170</t>
  </si>
  <si>
    <t>AURORA 1.7 E</t>
  </si>
  <si>
    <t>US1CODN0116</t>
  </si>
  <si>
    <t>DENVER 2.0 SSE</t>
  </si>
  <si>
    <t>US1COJF0003</t>
  </si>
  <si>
    <t>DENVER 6.1 WSW</t>
  </si>
  <si>
    <t>US1COAR0063</t>
  </si>
  <si>
    <t>DENVER 8 ESE</t>
  </si>
  <si>
    <t>US1COYU0024</t>
  </si>
  <si>
    <t>LIBERTY 5.5 NW</t>
  </si>
  <si>
    <t>US1COYU0032</t>
  </si>
  <si>
    <t>US1CODN0026</t>
  </si>
  <si>
    <t>DENVER 4.7 ESE</t>
  </si>
  <si>
    <t>US1CODN0064</t>
  </si>
  <si>
    <t>DENVER 5.8 SW</t>
  </si>
  <si>
    <t>US1COCC0011</t>
  </si>
  <si>
    <t>EVERGREEN 8.1 NW</t>
  </si>
  <si>
    <t>US1CODN0022</t>
  </si>
  <si>
    <t>DENVER 3 SE</t>
  </si>
  <si>
    <t>US1COJF0044</t>
  </si>
  <si>
    <t>DENVER 8 WSW</t>
  </si>
  <si>
    <t>US1CODN0028</t>
  </si>
  <si>
    <t>DENVER 2.4 SSE</t>
  </si>
  <si>
    <t>US1COJF0052</t>
  </si>
  <si>
    <t>BERGEN PARK 1.1 N</t>
  </si>
  <si>
    <t>US1COAR0059</t>
  </si>
  <si>
    <t>DENVER 1.7 SE</t>
  </si>
  <si>
    <t>US1COAR0066</t>
  </si>
  <si>
    <t>BYERS 0.2 SE</t>
  </si>
  <si>
    <t>US1COJF0012</t>
  </si>
  <si>
    <t>GENESEE 1 N</t>
  </si>
  <si>
    <t>US1COYU0009</t>
  </si>
  <si>
    <t>IDALIA 2 NE</t>
  </si>
  <si>
    <t>US1CODN0095</t>
  </si>
  <si>
    <t>DENVER 4.2 SSE</t>
  </si>
  <si>
    <t>US1COAR0118</t>
  </si>
  <si>
    <t>BYERS 1.0 W</t>
  </si>
  <si>
    <t>US1COAR0201</t>
  </si>
  <si>
    <t>AURORA 1.5 NW</t>
  </si>
  <si>
    <t>US1CODN0008</t>
  </si>
  <si>
    <t>DENVER 3.2 SE</t>
  </si>
  <si>
    <t>US1COAR0056</t>
  </si>
  <si>
    <t>BYERS 0.1 N</t>
  </si>
  <si>
    <t>US1CODN0077</t>
  </si>
  <si>
    <t>DENVER 3.2 SSE</t>
  </si>
  <si>
    <t>US1COJF0010</t>
  </si>
  <si>
    <t>DENVER 5.5 WSW</t>
  </si>
  <si>
    <t>US1CODN0049</t>
  </si>
  <si>
    <t>US1CODN0004</t>
  </si>
  <si>
    <t>DENVER 2.8 ESE</t>
  </si>
  <si>
    <t>US1COSU0008</t>
  </si>
  <si>
    <t>SILVERTHORNE 7.4 NW</t>
  </si>
  <si>
    <t>US1CODN0053</t>
  </si>
  <si>
    <t>DENVER 3.7 SW</t>
  </si>
  <si>
    <t>US1COAR0055</t>
  </si>
  <si>
    <t>AURORA 2.9 NW</t>
  </si>
  <si>
    <t>US1CODN0110</t>
  </si>
  <si>
    <t>DENVER 3.6 E</t>
  </si>
  <si>
    <t>US1CODN0050</t>
  </si>
  <si>
    <t>DENVER 3.1 SW</t>
  </si>
  <si>
    <t>US1CODN0025</t>
  </si>
  <si>
    <t>DENVER 2.1 ESE</t>
  </si>
  <si>
    <t>US1COJF0035</t>
  </si>
  <si>
    <t>DENVER 11 NW</t>
  </si>
  <si>
    <t>US1COJF0221</t>
  </si>
  <si>
    <t>GOLDEN 1.9 SSE</t>
  </si>
  <si>
    <t>US1CODN0035</t>
  </si>
  <si>
    <t>DENVER 3.7 ESE</t>
  </si>
  <si>
    <t>US1CODN0051</t>
  </si>
  <si>
    <t>DENVER 2.4 S</t>
  </si>
  <si>
    <t>US1COAR0045</t>
  </si>
  <si>
    <t>DENVER 10 E</t>
  </si>
  <si>
    <t>US1COAR0135</t>
  </si>
  <si>
    <t>AURORA 2.0 E</t>
  </si>
  <si>
    <t>US1COCC0014</t>
  </si>
  <si>
    <t>IDAHO SPRINGS 1.7 WSW</t>
  </si>
  <si>
    <t>US1COAR0161</t>
  </si>
  <si>
    <t>AURORA 2.4 NNE</t>
  </si>
  <si>
    <t>US1CODN0112</t>
  </si>
  <si>
    <t>DENVER 0.2 NNW</t>
  </si>
  <si>
    <t>US1COEG0008</t>
  </si>
  <si>
    <t>WOLCOTT 2.3 N</t>
  </si>
  <si>
    <t>US1CODN0068</t>
  </si>
  <si>
    <t>US1COJF0048</t>
  </si>
  <si>
    <t>DENVER 9.9 W</t>
  </si>
  <si>
    <t>US1CODN0143</t>
  </si>
  <si>
    <t>DENVER 1.3 E</t>
  </si>
  <si>
    <t>US1CODN0099</t>
  </si>
  <si>
    <t>DENVER 2.3 SE</t>
  </si>
  <si>
    <t>US1CODN0117</t>
  </si>
  <si>
    <t>DENVER 3.0 ENE</t>
  </si>
  <si>
    <t>US1CODN0106</t>
  </si>
  <si>
    <t>EDGEWATER 1.5 SE</t>
  </si>
  <si>
    <t>US1COSU0027</t>
  </si>
  <si>
    <t>SILVERTHORNE 7.3 NW</t>
  </si>
  <si>
    <t>US1CODN0024</t>
  </si>
  <si>
    <t>DENVER 1.8 E</t>
  </si>
  <si>
    <t>US1COJF0211</t>
  </si>
  <si>
    <t>GOLDEN 1.7 ESE</t>
  </si>
  <si>
    <t>US1COAD0130</t>
  </si>
  <si>
    <t>STRASBURG 1.3 WNW</t>
  </si>
  <si>
    <t>US1COAD0124</t>
  </si>
  <si>
    <t>STRASBURG 1.2 WNW</t>
  </si>
  <si>
    <t>US1COAD0052</t>
  </si>
  <si>
    <t>AURORA 1.2 NNE</t>
  </si>
  <si>
    <t>US1COJF0022</t>
  </si>
  <si>
    <t>GOLDEN 0.7 SW</t>
  </si>
  <si>
    <t>US1CODN0089</t>
  </si>
  <si>
    <t>DENVER 3.6 WSW</t>
  </si>
  <si>
    <t>US1COAD0127</t>
  </si>
  <si>
    <t>AURORA 4.2 NNW</t>
  </si>
  <si>
    <t>US1CODN0010</t>
  </si>
  <si>
    <t>DENVER 1.5 NW</t>
  </si>
  <si>
    <t>US1COJF0120</t>
  </si>
  <si>
    <t>GOLDEN 0.5 WSW</t>
  </si>
  <si>
    <t>US1CODN0066</t>
  </si>
  <si>
    <t>DENVER 1.88 ESE</t>
  </si>
  <si>
    <t>US1COAD0118</t>
  </si>
  <si>
    <t>BYERS 4.9 NE</t>
  </si>
  <si>
    <t>US1CODN0031</t>
  </si>
  <si>
    <t>MOUNTAIN VIEW 1.9 SE</t>
  </si>
  <si>
    <t>1998-2009</t>
  </si>
  <si>
    <t>US1COJF0209</t>
  </si>
  <si>
    <t>GOLDEN 0.1 NW</t>
  </si>
  <si>
    <t>US1CODN0079</t>
  </si>
  <si>
    <t>DENVER 5.6 W</t>
  </si>
  <si>
    <t>US1COSU0010</t>
  </si>
  <si>
    <t>SILVERTHORNE 7.6 NNW</t>
  </si>
  <si>
    <t>US1COCC0015</t>
  </si>
  <si>
    <t>IDAHO SPRINGS 1.4 NNE</t>
  </si>
  <si>
    <t>US1COAD0066</t>
  </si>
  <si>
    <t>STR 1 N</t>
  </si>
  <si>
    <t>1999-2011</t>
  </si>
  <si>
    <t>US1CODN0074</t>
  </si>
  <si>
    <t>DENVER 6.0 W</t>
  </si>
  <si>
    <t>US1CODN0081</t>
  </si>
  <si>
    <t>DENVER 5.4 W</t>
  </si>
  <si>
    <t>US1COJF0040</t>
  </si>
  <si>
    <t>GOLDEN 0.7 NW</t>
  </si>
  <si>
    <t>2001-2014</t>
  </si>
  <si>
    <t>US1COCC0005</t>
  </si>
  <si>
    <t>EMPIRE .2 E</t>
  </si>
  <si>
    <t>US1COAD0002</t>
  </si>
  <si>
    <t>STRASBURG 2.3 N</t>
  </si>
  <si>
    <t>US1COJF0116</t>
  </si>
  <si>
    <t>GOLDEN .5 NNE</t>
  </si>
  <si>
    <t>US1CODN0098</t>
  </si>
  <si>
    <t>DENVER 3.9 W</t>
  </si>
  <si>
    <t>US1CODN0052</t>
  </si>
  <si>
    <t>DENVER 1.9 W</t>
  </si>
  <si>
    <t>US1COJF0020</t>
  </si>
  <si>
    <t>GOLDEN 1.2 NW</t>
  </si>
  <si>
    <t>US1COYU0012</t>
  </si>
  <si>
    <t>LIBERTY 9 NW</t>
  </si>
  <si>
    <t>USR0000CHUN</t>
  </si>
  <si>
    <t>HUNTER CREEK COLORADO</t>
  </si>
  <si>
    <t>US1CODN0006</t>
  </si>
  <si>
    <t>DENVER WSFO AIRPORT</t>
  </si>
  <si>
    <t>US1COJF0021</t>
  </si>
  <si>
    <t>GOLDEN 1 NNW</t>
  </si>
  <si>
    <t>US1CODN0005</t>
  </si>
  <si>
    <t>DENVER 3.0 NW</t>
  </si>
  <si>
    <t>US1COJF0203</t>
  </si>
  <si>
    <t>GOLDEN 1.1 NNW</t>
  </si>
  <si>
    <t>US1COJF0247</t>
  </si>
  <si>
    <t>GOLDEN 1.2 NNW</t>
  </si>
  <si>
    <t>US1COJF0217</t>
  </si>
  <si>
    <t>DENVER 6.6 W</t>
  </si>
  <si>
    <t>US1CODN0046</t>
  </si>
  <si>
    <t>WHEATRIDGE 1.6 ENE</t>
  </si>
  <si>
    <t>US1COAD0096</t>
  </si>
  <si>
    <t>BYERS 4.9 NNE</t>
  </si>
  <si>
    <t>US1CODN0048</t>
  </si>
  <si>
    <t>DENVER 3.4 NW</t>
  </si>
  <si>
    <t>US1CODN0032</t>
  </si>
  <si>
    <t>DENVER 4.3 NW</t>
  </si>
  <si>
    <t>US1CODN0023</t>
  </si>
  <si>
    <t>DENVER 4.4 NW</t>
  </si>
  <si>
    <t>US1CODN0041</t>
  </si>
  <si>
    <t>DENVER 3 NW</t>
  </si>
  <si>
    <t>US1CODN0044</t>
  </si>
  <si>
    <t>DENVER 4.5 NW</t>
  </si>
  <si>
    <t>US1COJF0056</t>
  </si>
  <si>
    <t>DENVER 8 WNW</t>
  </si>
  <si>
    <t>US1CODN0038</t>
  </si>
  <si>
    <t>DENVER 4.9 NE</t>
  </si>
  <si>
    <t>US1COJF0183</t>
  </si>
  <si>
    <t>ARVADA 1.3 SW</t>
  </si>
  <si>
    <t>US1CODN0127</t>
  </si>
  <si>
    <t>DENVER 4.4 N</t>
  </si>
  <si>
    <t>US1COCC0019</t>
  </si>
  <si>
    <t>IDAHO SPRINGS 4.9 NW</t>
  </si>
  <si>
    <t>US1COJF0294</t>
  </si>
  <si>
    <t>ARVADA 2.6 SE</t>
  </si>
  <si>
    <t>US1COGL0013</t>
  </si>
  <si>
    <t>BLACK HAWK 3.8 E</t>
  </si>
  <si>
    <t>US1COAD0091</t>
  </si>
  <si>
    <t>DENVER 5.3 WNW</t>
  </si>
  <si>
    <t>US1COAD0023</t>
  </si>
  <si>
    <t>DENVER 4.2 NNE</t>
  </si>
  <si>
    <t>US1COAD0036</t>
  </si>
  <si>
    <t>COMMERCE CITY 3.9 ESE</t>
  </si>
  <si>
    <t>US1COJF0083</t>
  </si>
  <si>
    <t>DENVER 7.1 NW</t>
  </si>
  <si>
    <t>US1COJF0150</t>
  </si>
  <si>
    <t>ARVADA 1.2 WNW</t>
  </si>
  <si>
    <t>US1COJF0002</t>
  </si>
  <si>
    <t>DENVER 8.0 NW</t>
  </si>
  <si>
    <t>US1COJF0276</t>
  </si>
  <si>
    <t>ASPEN SPRINGS 4.9 ESE</t>
  </si>
  <si>
    <t>US1COJF0064</t>
  </si>
  <si>
    <t>DENVER 7 NW</t>
  </si>
  <si>
    <t>US1COJF0026</t>
  </si>
  <si>
    <t>DENVER 10.3 WNW</t>
  </si>
  <si>
    <t>US1COJF0341</t>
  </si>
  <si>
    <t>ARVADA 3.8 W</t>
  </si>
  <si>
    <t>US1COJF0240</t>
  </si>
  <si>
    <t>US1COGL0012</t>
  </si>
  <si>
    <t>BLACK HAWK 1.8 NW</t>
  </si>
  <si>
    <t>US1COJF0182</t>
  </si>
  <si>
    <t>ARVADA 2.3 WNW</t>
  </si>
  <si>
    <t>US1COJF0265</t>
  </si>
  <si>
    <t>ARVADA 0.7 W</t>
  </si>
  <si>
    <t>US1COJF0325</t>
  </si>
  <si>
    <t>ARVADA 0.8 W</t>
  </si>
  <si>
    <t>US1COJF0256</t>
  </si>
  <si>
    <t>ARVADA 5.2 WNW</t>
  </si>
  <si>
    <t>US1COGL0007</t>
  </si>
  <si>
    <t>BLACK HAWK 2.1 NNE</t>
  </si>
  <si>
    <t>US1COAD0094</t>
  </si>
  <si>
    <t>WESTMINSTER 3.9 S</t>
  </si>
  <si>
    <t>US1COWA0021</t>
  </si>
  <si>
    <t>LAST CHANCE 6.1 N</t>
  </si>
  <si>
    <t>US1COGL0002</t>
  </si>
  <si>
    <t>CENTRAL CITY 1.7 N</t>
  </si>
  <si>
    <t>US1COAD0020</t>
  </si>
  <si>
    <t>DENVER 6.8 NW</t>
  </si>
  <si>
    <t>US1COJF0188</t>
  </si>
  <si>
    <t>ARVADA 1.9 NNE</t>
  </si>
  <si>
    <t>US1COGL0001</t>
  </si>
  <si>
    <t>CENTRAL CITY 3 NW</t>
  </si>
  <si>
    <t>US1COJF0175</t>
  </si>
  <si>
    <t>ARVADA 0.8 N</t>
  </si>
  <si>
    <t>US1COJF0245</t>
  </si>
  <si>
    <t>ARVADA 2.7 NNW</t>
  </si>
  <si>
    <t>US1COGL0010</t>
  </si>
  <si>
    <t>BLACK HAWK 2.9 NNE</t>
  </si>
  <si>
    <t>US1COGL0011</t>
  </si>
  <si>
    <t>GOLDEN 16 WNW</t>
  </si>
  <si>
    <t>US1COJF0145</t>
  </si>
  <si>
    <t>ARVADA 2.7 NNE</t>
  </si>
  <si>
    <t>US1COAD0015</t>
  </si>
  <si>
    <t>DENVER 7.2 NNW</t>
  </si>
  <si>
    <t>US1COYU0048</t>
  </si>
  <si>
    <t>VERNON 7.1 S</t>
  </si>
  <si>
    <t>US1COJF0039</t>
  </si>
  <si>
    <t>DENVER 8.4 NNW</t>
  </si>
  <si>
    <t>US1COJF0079</t>
  </si>
  <si>
    <t>BROOMFIELD 4.6 S</t>
  </si>
  <si>
    <t>US1COJF0251</t>
  </si>
  <si>
    <t>ARVADA 3.3 NNW</t>
  </si>
  <si>
    <t>US1COAD0022</t>
  </si>
  <si>
    <t>THORNTON 2.3 SSE</t>
  </si>
  <si>
    <t>US1COAD0129</t>
  </si>
  <si>
    <t>THORNTON 2.2 SSW</t>
  </si>
  <si>
    <t>US1COJF0071</t>
  </si>
  <si>
    <t>DENVER 10.3 NW</t>
  </si>
  <si>
    <t>2001-2008</t>
  </si>
  <si>
    <t>US1CODN0073</t>
  </si>
  <si>
    <t>DIA 1.0 NE</t>
  </si>
  <si>
    <t>US1COAD0105</t>
  </si>
  <si>
    <t>HENDERSON 4.1 SSW</t>
  </si>
  <si>
    <t>US1COAD0012</t>
  </si>
  <si>
    <t>DENVER 9 N</t>
  </si>
  <si>
    <t>US1COAD0110</t>
  </si>
  <si>
    <t>THORNTON 1.6 SSW</t>
  </si>
  <si>
    <t>2007-2011</t>
  </si>
  <si>
    <t>US1COSU0018</t>
  </si>
  <si>
    <t>HEENEY 1.6 SE</t>
  </si>
  <si>
    <t>USR0000CPCG</t>
  </si>
  <si>
    <t>PICKLE GULCH COLORADO</t>
  </si>
  <si>
    <t>US1COJF0004</t>
  </si>
  <si>
    <t>DENVER 11.0 NW</t>
  </si>
  <si>
    <t>2001-2013</t>
  </si>
  <si>
    <t>US1COAD0044</t>
  </si>
  <si>
    <t>THORNTON 1.8 WNW</t>
  </si>
  <si>
    <t>US1COAD0082</t>
  </si>
  <si>
    <t>WESTMINSTER 0.8 ESE</t>
  </si>
  <si>
    <t>US1COAD0119</t>
  </si>
  <si>
    <t>THORNTON 1.9 ESE</t>
  </si>
  <si>
    <t>US1COAD0040</t>
  </si>
  <si>
    <t>NORTHGLENN .84 WSW</t>
  </si>
  <si>
    <t>US1COJF0072</t>
  </si>
  <si>
    <t>BROOMFIELD 2.3 SSW</t>
  </si>
  <si>
    <t>US1COAD0107</t>
  </si>
  <si>
    <t>WESTMINSTER 0.5 ENE</t>
  </si>
  <si>
    <t>US1COWA0048</t>
  </si>
  <si>
    <t>AKRON 23.7 SE</t>
  </si>
  <si>
    <t>US1COJF0057</t>
  </si>
  <si>
    <t>DENVER 11.4 NNW</t>
  </si>
  <si>
    <t>US1COAD0135</t>
  </si>
  <si>
    <t>BENNETT 9.8 N</t>
  </si>
  <si>
    <t>US1COAD0138</t>
  </si>
  <si>
    <t>WESTMINSTER 1.2 NNE</t>
  </si>
  <si>
    <t>US1COAD0098</t>
  </si>
  <si>
    <t>NORTHGLENN 0.9 SW</t>
  </si>
  <si>
    <t>US1COAD0093</t>
  </si>
  <si>
    <t>HYT 5 S</t>
  </si>
  <si>
    <t>US1COAD0117</t>
  </si>
  <si>
    <t>THORNTON 0.9 NE</t>
  </si>
  <si>
    <t>US1COSU0035</t>
  </si>
  <si>
    <t>SILVERTHORNE 21 NW</t>
  </si>
  <si>
    <t>US1COGR0051</t>
  </si>
  <si>
    <t>FRASER 5.2 WSW</t>
  </si>
  <si>
    <t>US1COAD0011</t>
  </si>
  <si>
    <t>WESTMINSTER 1.8 NNE</t>
  </si>
  <si>
    <t>US1COAD0075</t>
  </si>
  <si>
    <t>THORNTON 7.5 ENE</t>
  </si>
  <si>
    <t>USR0000CDRA</t>
  </si>
  <si>
    <t>DRAGON ROAD COLORADO</t>
  </si>
  <si>
    <t>US1COBO0107</t>
  </si>
  <si>
    <t>GOLDEN 13.9 NW</t>
  </si>
  <si>
    <t>US1COAD0132</t>
  </si>
  <si>
    <t>THORNTON 2.0 NNE</t>
  </si>
  <si>
    <t>US1COGL0015</t>
  </si>
  <si>
    <t>ROLLINSVILLE 0.1 N</t>
  </si>
  <si>
    <t>US1COAD0100</t>
  </si>
  <si>
    <t>THORNTON 2.1 N</t>
  </si>
  <si>
    <t>US1COAD0030</t>
  </si>
  <si>
    <t>BROOMFIELD 6.0 E</t>
  </si>
  <si>
    <t>US1COBR0003</t>
  </si>
  <si>
    <t>BROOMFIELD 2.5 E</t>
  </si>
  <si>
    <t>BROOMFIELD</t>
  </si>
  <si>
    <t>US1COBR0024</t>
  </si>
  <si>
    <t>BROOMFIELD 1.3 SSW</t>
  </si>
  <si>
    <t>US1COAD0042</t>
  </si>
  <si>
    <t>THORNTON 2.6 N</t>
  </si>
  <si>
    <t>US1COBR0021</t>
  </si>
  <si>
    <t>SUPERIOR 2.5 E</t>
  </si>
  <si>
    <t>US1COAD0029</t>
  </si>
  <si>
    <t>BROOMFIELD 6.8 E</t>
  </si>
  <si>
    <t>US1COBR0025</t>
  </si>
  <si>
    <t>BROOMFIELD 1.7 WSW</t>
  </si>
  <si>
    <t>US1COBO0002</t>
  </si>
  <si>
    <t>BROOMFIELD 1.2 NE</t>
  </si>
  <si>
    <t>US1COBO0029</t>
  </si>
  <si>
    <t>BROOMFIELD 2.1 NE</t>
  </si>
  <si>
    <t>US1COAD0051</t>
  </si>
  <si>
    <t>NORTHGLENN 3.8 NNE</t>
  </si>
  <si>
    <t>US1COBO0027</t>
  </si>
  <si>
    <t>US1COAD0139</t>
  </si>
  <si>
    <t>WESTMINSTER 4.5 NNE</t>
  </si>
  <si>
    <t>US1COAD0108</t>
  </si>
  <si>
    <t>BARR LAKE 3.7 ESE</t>
  </si>
  <si>
    <t>US1COBR0013</t>
  </si>
  <si>
    <t>BROOMFIELD 1.1 NE</t>
  </si>
  <si>
    <t>US1COWA0055</t>
  </si>
  <si>
    <t>WOODROW 4.6 SE</t>
  </si>
  <si>
    <t>US1COBR0010</t>
  </si>
  <si>
    <t>BROOMFIELD 3.4 ENE</t>
  </si>
  <si>
    <t>US1COAD0067</t>
  </si>
  <si>
    <t>THORNTON 5.0 NNE</t>
  </si>
  <si>
    <t>2001-2004</t>
  </si>
  <si>
    <t>US1COGR0002</t>
  </si>
  <si>
    <t>FRASER 1.6 WSW</t>
  </si>
  <si>
    <t>US1COYU0018</t>
  </si>
  <si>
    <t>WRAY 12 SE</t>
  </si>
  <si>
    <t>US1COAD0076</t>
  </si>
  <si>
    <t>THORNTON 5.4 NNE</t>
  </si>
  <si>
    <t>US1COAD0134</t>
  </si>
  <si>
    <t>WESTMINSTER 4.8 NNE</t>
  </si>
  <si>
    <t>US1COGR0004</t>
  </si>
  <si>
    <t>FRASER 1.6 E</t>
  </si>
  <si>
    <t>US1COAD0104</t>
  </si>
  <si>
    <t>BARR LAKE 2.3 E</t>
  </si>
  <si>
    <t>US1COAD0050</t>
  </si>
  <si>
    <t>NORTHGLENN 4.6 NNE</t>
  </si>
  <si>
    <t>US1COAD0001</t>
  </si>
  <si>
    <t>DIA 6.5 NNE</t>
  </si>
  <si>
    <t>2001-2003</t>
  </si>
  <si>
    <t>US1CORB0003</t>
  </si>
  <si>
    <t>MEEKER 12 SE</t>
  </si>
  <si>
    <t>US1COGR0033</t>
  </si>
  <si>
    <t>FRASER 0.5 ENE</t>
  </si>
  <si>
    <t>US1COGR0018</t>
  </si>
  <si>
    <t>FRASER 1.4 E</t>
  </si>
  <si>
    <t>US1COAD0069</t>
  </si>
  <si>
    <t>BRIGHTON 5.0 WSW</t>
  </si>
  <si>
    <t>US1COAD0059</t>
  </si>
  <si>
    <t>TRN 2.3 NW</t>
  </si>
  <si>
    <t>US1COBR0023</t>
  </si>
  <si>
    <t>BROOMFIELD 1.6 ENE</t>
  </si>
  <si>
    <t>US1COGR0023</t>
  </si>
  <si>
    <t>FRASER .87 NE</t>
  </si>
  <si>
    <t>US1COBO0074</t>
  </si>
  <si>
    <t>BOULDER 5 SE</t>
  </si>
  <si>
    <t>US1COAD0003</t>
  </si>
  <si>
    <t>DIA 7.8 NNE</t>
  </si>
  <si>
    <t>US1CORB0018</t>
  </si>
  <si>
    <t>MEEKER 14.3 ESE</t>
  </si>
  <si>
    <t>US1COGR0035</t>
  </si>
  <si>
    <t>FRASER 1.8 NNE</t>
  </si>
  <si>
    <t>US1COBO0042</t>
  </si>
  <si>
    <t>BOULDER 3.5 S</t>
  </si>
  <si>
    <t>US1COAD0123</t>
  </si>
  <si>
    <t>BRIGHTON 4.0 WNW</t>
  </si>
  <si>
    <t>US1COBO0033</t>
  </si>
  <si>
    <t>BOULDER 3.3 SE</t>
  </si>
  <si>
    <t>US1COBO0041</t>
  </si>
  <si>
    <t>BOULDER 6.8 SE</t>
  </si>
  <si>
    <t>US1COAD0087</t>
  </si>
  <si>
    <t>BRIGHTON 1.7 ESE</t>
  </si>
  <si>
    <t>US1COBO0053</t>
  </si>
  <si>
    <t>BOULDER 3.0 SSE</t>
  </si>
  <si>
    <t>US1COBO0079</t>
  </si>
  <si>
    <t>BOULDER 2.5 SSW</t>
  </si>
  <si>
    <t>US1COBO0286</t>
  </si>
  <si>
    <t>US1COBO0195</t>
  </si>
  <si>
    <t>BOULDER 3.3 SSE</t>
  </si>
  <si>
    <t>US1COYU0062</t>
  </si>
  <si>
    <t>VERNON 3.6 NNE</t>
  </si>
  <si>
    <t>US1COAD0103</t>
  </si>
  <si>
    <t>BRIGHTON 1.5 NNW</t>
  </si>
  <si>
    <t>US1COAD0028</t>
  </si>
  <si>
    <t>BRIGHTON 1.8 ESE</t>
  </si>
  <si>
    <t>US1COAD0083</t>
  </si>
  <si>
    <t>BRIGHTON 0.2 S</t>
  </si>
  <si>
    <t>US1COBO0299</t>
  </si>
  <si>
    <t>BOULDER 3.0 S</t>
  </si>
  <si>
    <t>US1COAD0120</t>
  </si>
  <si>
    <t>BRIGHTON 2.1 NNW</t>
  </si>
  <si>
    <t>US1COGR0030</t>
  </si>
  <si>
    <t>TABERNASH 3.2 W</t>
  </si>
  <si>
    <t>US1COBO0049</t>
  </si>
  <si>
    <t>BOULDER 2.5 SSE</t>
  </si>
  <si>
    <t>US1COMR0063</t>
  </si>
  <si>
    <t>LDR 9.6 N</t>
  </si>
  <si>
    <t>US1COAD0049</t>
  </si>
  <si>
    <t>BRIGHTON 1.3 E</t>
  </si>
  <si>
    <t>US1COBO0264</t>
  </si>
  <si>
    <t>BOULDER 2.7 S</t>
  </si>
  <si>
    <t>US1COBO0135</t>
  </si>
  <si>
    <t>BOULDER 5.4 ESE</t>
  </si>
  <si>
    <t>US1COBO0024</t>
  </si>
  <si>
    <t>BROOMFIELD 5.5 NW</t>
  </si>
  <si>
    <t>US1COBO0016</t>
  </si>
  <si>
    <t>BOULDER 2.3 SE</t>
  </si>
  <si>
    <t>US1COBO0025</t>
  </si>
  <si>
    <t>BOULDER 1.9 S</t>
  </si>
  <si>
    <t>US1COBO0020</t>
  </si>
  <si>
    <t>ERIE 4.7 SW</t>
  </si>
  <si>
    <t>US1COBO0298</t>
  </si>
  <si>
    <t>BOULDER 2.5 S</t>
  </si>
  <si>
    <t>US1COBO0018</t>
  </si>
  <si>
    <t>LAFAYETTE 0.2 S</t>
  </si>
  <si>
    <t>US1COBO0030</t>
  </si>
  <si>
    <t>BOULDER 1.9 SE</t>
  </si>
  <si>
    <t>US1COBO0014</t>
  </si>
  <si>
    <t>BOULDER 1.6 S</t>
  </si>
  <si>
    <t>US1COBO0281</t>
  </si>
  <si>
    <t>BOULDER 2.4 S</t>
  </si>
  <si>
    <t>US1COBO0004</t>
  </si>
  <si>
    <t>BOULDER 2.9 S</t>
  </si>
  <si>
    <t>US1COGR0028</t>
  </si>
  <si>
    <t>TABERNASH .68 E</t>
  </si>
  <si>
    <t>US1COBO0023</t>
  </si>
  <si>
    <t>ERIE 4.6 SW</t>
  </si>
  <si>
    <t>US1COAD0039</t>
  </si>
  <si>
    <t>BRIGHTON 7.7 W</t>
  </si>
  <si>
    <t>US1COWA0035</t>
  </si>
  <si>
    <t>WOODROW 12 E</t>
  </si>
  <si>
    <t>US1CORB0008</t>
  </si>
  <si>
    <t>MEEKER 4.7 ESE</t>
  </si>
  <si>
    <t>US1COBO0067</t>
  </si>
  <si>
    <t>BOULDER 4.7 E</t>
  </si>
  <si>
    <t>US1COWA0027</t>
  </si>
  <si>
    <t>AKRON 12 SSE</t>
  </si>
  <si>
    <t>US1COBO0105</t>
  </si>
  <si>
    <t>LAFAYETTE .74 NW</t>
  </si>
  <si>
    <t>US1COGR0053</t>
  </si>
  <si>
    <t>TABERNASH 1.9 NW</t>
  </si>
  <si>
    <t>US1COGR0009</t>
  </si>
  <si>
    <t>TABERNASH 1.2 NW</t>
  </si>
  <si>
    <t>US1COBO0007</t>
  </si>
  <si>
    <t>ERIE 3.7 SW</t>
  </si>
  <si>
    <t>US1COGR0016</t>
  </si>
  <si>
    <t>TABERNASH 1.9 W</t>
  </si>
  <si>
    <t>US1COBO0019</t>
  </si>
  <si>
    <t>BOULDER 4.6 E</t>
  </si>
  <si>
    <t>US1COBO0038</t>
  </si>
  <si>
    <t>BOULDER 1.3 SE</t>
  </si>
  <si>
    <t>US1COBO0267</t>
  </si>
  <si>
    <t>BOULDER 1.5 S</t>
  </si>
  <si>
    <t>US1COBO0051</t>
  </si>
  <si>
    <t>BOULDER 1.5 SE</t>
  </si>
  <si>
    <t>US1COBO0196</t>
  </si>
  <si>
    <t>BOULDER 2.2 SW</t>
  </si>
  <si>
    <t>US1COGR0005</t>
  </si>
  <si>
    <t>TABERNASH 2.5 ENE</t>
  </si>
  <si>
    <t>US1COBO0154</t>
  </si>
  <si>
    <t>BOULDER 1.6 SW</t>
  </si>
  <si>
    <t>US1COWA0056</t>
  </si>
  <si>
    <t>ELBA 11.2 WNW</t>
  </si>
  <si>
    <t>USR0000CPIN</t>
  </si>
  <si>
    <t>PINTO COLORADO</t>
  </si>
  <si>
    <t>US1COGR0049</t>
  </si>
  <si>
    <t>TABERNASH 5.9 WNW</t>
  </si>
  <si>
    <t>US1COBO0165</t>
  </si>
  <si>
    <t>BOULDER 1.8 ESE</t>
  </si>
  <si>
    <t>US1COWE0186</t>
  </si>
  <si>
    <t>ERIE 2.6 S</t>
  </si>
  <si>
    <t>US1COBO0120</t>
  </si>
  <si>
    <t>BOULDER 3.0 E</t>
  </si>
  <si>
    <t>US1COAD0053</t>
  </si>
  <si>
    <t>BRI 2 NE</t>
  </si>
  <si>
    <t>1999-2001</t>
  </si>
  <si>
    <t>US1COBO0183</t>
  </si>
  <si>
    <t>BOULDER 1.0 ESE</t>
  </si>
  <si>
    <t>US1COBO0283</t>
  </si>
  <si>
    <t>ERIE 2.5 WSW</t>
  </si>
  <si>
    <t>US1COBO0082</t>
  </si>
  <si>
    <t>BOULDER 4.5 E</t>
  </si>
  <si>
    <t>US1COBO0136</t>
  </si>
  <si>
    <t>BOULDER 1.4 W</t>
  </si>
  <si>
    <t>US1COBO0072</t>
  </si>
  <si>
    <t>BOULDER 1.3 NW</t>
  </si>
  <si>
    <t>US1CORB0010</t>
  </si>
  <si>
    <t>MEEKER 8.4 E</t>
  </si>
  <si>
    <t>US1COBO0065</t>
  </si>
  <si>
    <t>BOULDER 0.9 WNW</t>
  </si>
  <si>
    <t>US1COBO0280</t>
  </si>
  <si>
    <t>BOULDER 7.0 W</t>
  </si>
  <si>
    <t>US1COBO0297</t>
  </si>
  <si>
    <t>BOULDER 7.4 W</t>
  </si>
  <si>
    <t>US1COBO0009</t>
  </si>
  <si>
    <t>BOULDER 1.4 NNW</t>
  </si>
  <si>
    <t>US1COBO0288</t>
  </si>
  <si>
    <t>BOULDER 0.5 NNE</t>
  </si>
  <si>
    <t>US1COBO0088</t>
  </si>
  <si>
    <t>BOULDER 1.7 WNW</t>
  </si>
  <si>
    <t>US1COBO0005</t>
  </si>
  <si>
    <t>BOULDER 0.8 E</t>
  </si>
  <si>
    <t>2001-2010</t>
  </si>
  <si>
    <t>US1COBO0001</t>
  </si>
  <si>
    <t>ERIE 1.7 SW</t>
  </si>
  <si>
    <t>US1COBO0213</t>
  </si>
  <si>
    <t>ERIE 1.2 WNW</t>
  </si>
  <si>
    <t>US1COBO0271</t>
  </si>
  <si>
    <t>ERIE 1.9 WNW</t>
  </si>
  <si>
    <t>US1COBO0098</t>
  </si>
  <si>
    <t>BOULDER 1.3 N</t>
  </si>
  <si>
    <t>US1COBO0159</t>
  </si>
  <si>
    <t>BOULDER 3.6 WNW</t>
  </si>
  <si>
    <t>US1COBO0035</t>
  </si>
  <si>
    <t>BOULDER 1.5 NW</t>
  </si>
  <si>
    <t>US1CORB0015</t>
  </si>
  <si>
    <t>MEEKER 1.9 WSW</t>
  </si>
  <si>
    <t>US1COBO0048</t>
  </si>
  <si>
    <t>BOULDER 3 NW</t>
  </si>
  <si>
    <t>US1COBO0285</t>
  </si>
  <si>
    <t>ERIE 1.7 WNW</t>
  </si>
  <si>
    <t>USR0000CERN</t>
  </si>
  <si>
    <t>ERNIE GULCH COLORADO</t>
  </si>
  <si>
    <t>1984-2013</t>
  </si>
  <si>
    <t>US1COBO0044</t>
  </si>
  <si>
    <t>BOULDER 2.1 NW</t>
  </si>
  <si>
    <t>US1COBO0061</t>
  </si>
  <si>
    <t>BOULDER 1.8 N</t>
  </si>
  <si>
    <t>US1COBO0301</t>
  </si>
  <si>
    <t>BOULDER 6.7 WNW</t>
  </si>
  <si>
    <t>US1COBO0122</t>
  </si>
  <si>
    <t>BOULDER 3.1 NE</t>
  </si>
  <si>
    <t>US1COBO0036</t>
  </si>
  <si>
    <t>BOULDER 2.2 N</t>
  </si>
  <si>
    <t>US1COBO0225</t>
  </si>
  <si>
    <t>BOULDER 2.0 NNW</t>
  </si>
  <si>
    <t>US1COBO0211</t>
  </si>
  <si>
    <t>BOULDER 2.7 NW</t>
  </si>
  <si>
    <t>US1COBO0097</t>
  </si>
  <si>
    <t>BOULDER 2.5 NNW</t>
  </si>
  <si>
    <t>US1COGR0021</t>
  </si>
  <si>
    <t>KREMMLING .27 WSW</t>
  </si>
  <si>
    <t>US1COBO0270</t>
  </si>
  <si>
    <t>BOULDER 4.6 ENE</t>
  </si>
  <si>
    <t>US1COBO0220</t>
  </si>
  <si>
    <t>BOULDER 4.7 ENE</t>
  </si>
  <si>
    <t>US1COBO0111</t>
  </si>
  <si>
    <t>BOULDER 5.4 ENE</t>
  </si>
  <si>
    <t>US1COBO0200</t>
  </si>
  <si>
    <t>BOULDER 2.7 NNW</t>
  </si>
  <si>
    <t>US1COGR0045</t>
  </si>
  <si>
    <t>KREMMLING 1.1 WNW</t>
  </si>
  <si>
    <t>US1COBO0121</t>
  </si>
  <si>
    <t>ERIE .89 NW</t>
  </si>
  <si>
    <t>US1COBO0081</t>
  </si>
  <si>
    <t>BOULDER 2.8 N</t>
  </si>
  <si>
    <t>US1COYU0053</t>
  </si>
  <si>
    <t>WRAY 5.0 WSW</t>
  </si>
  <si>
    <t>US1COBO0164</t>
  </si>
  <si>
    <t>BOULDER 3.0 NNW</t>
  </si>
  <si>
    <t>US1COBO0031</t>
  </si>
  <si>
    <t>ERIE 1.4 NW</t>
  </si>
  <si>
    <t>US1COBO0115</t>
  </si>
  <si>
    <t>BOULDER 4.4 NE</t>
  </si>
  <si>
    <t>US1COBO0174</t>
  </si>
  <si>
    <t>BOULDER 3.3 NNW</t>
  </si>
  <si>
    <t>US1COWE0209</t>
  </si>
  <si>
    <t>ERIE 1.6 NE</t>
  </si>
  <si>
    <t>US1COBO0059</t>
  </si>
  <si>
    <t>BOULDER 5.2 NE</t>
  </si>
  <si>
    <t>US1COYU0043</t>
  </si>
  <si>
    <t>WRAY .4 S</t>
  </si>
  <si>
    <t>US1COMR0056</t>
  </si>
  <si>
    <t>HOYT 6.3 NE</t>
  </si>
  <si>
    <t>US1COBO0017</t>
  </si>
  <si>
    <t>BOULDER 5.0 NE</t>
  </si>
  <si>
    <t>US1COMR0030</t>
  </si>
  <si>
    <t>US1COYU0058</t>
  </si>
  <si>
    <t>WRAY 1.1 WSW</t>
  </si>
  <si>
    <t>USR0000CDEA</t>
  </si>
  <si>
    <t>DEAD HORSE COLORADO</t>
  </si>
  <si>
    <t>US1COBO0230</t>
  </si>
  <si>
    <t>BOULDER 6.8 WNW</t>
  </si>
  <si>
    <t>US1CORT0026</t>
  </si>
  <si>
    <t>YAMPA 5.1 S</t>
  </si>
  <si>
    <t>US1COYU0016</t>
  </si>
  <si>
    <t>US1COYU0061</t>
  </si>
  <si>
    <t>WRAY 0.2 N</t>
  </si>
  <si>
    <t>US1COYU0037</t>
  </si>
  <si>
    <t>WRAY .92 ENE</t>
  </si>
  <si>
    <t>US1COBO0232</t>
  </si>
  <si>
    <t>BOULDER 6.3 NW</t>
  </si>
  <si>
    <t>US1COBO0010</t>
  </si>
  <si>
    <t>BOULDER 6.0 NW</t>
  </si>
  <si>
    <t>US1COWE0027</t>
  </si>
  <si>
    <t>EATON 1.2 SE</t>
  </si>
  <si>
    <t>US1COWE0040</t>
  </si>
  <si>
    <t>DACONO .08 WNW</t>
  </si>
  <si>
    <t>US1COBO0043</t>
  </si>
  <si>
    <t>BOULDER 6 NW</t>
  </si>
  <si>
    <t>US1COGR0024</t>
  </si>
  <si>
    <t>GRANBY .33 WNW</t>
  </si>
  <si>
    <t>US1COGR0025</t>
  </si>
  <si>
    <t>GRANBY .5 NW</t>
  </si>
  <si>
    <t>US1COWE0212</t>
  </si>
  <si>
    <t>FREDERICK 0.9 SE</t>
  </si>
  <si>
    <t>US1COGR0052</t>
  </si>
  <si>
    <t>PARSHALL 3.0 NNW</t>
  </si>
  <si>
    <t>US1COGR0032</t>
  </si>
  <si>
    <t>GRANBY 0.4 NNE</t>
  </si>
  <si>
    <t>US1COWE0310</t>
  </si>
  <si>
    <t>FREDERICK 1.1 SE</t>
  </si>
  <si>
    <t>US1COWE0333</t>
  </si>
  <si>
    <t>FREDERICK 3.0 WSW</t>
  </si>
  <si>
    <t>USR0000CPOR</t>
  </si>
  <si>
    <t>PORCUPINE CREEK COLORADO</t>
  </si>
  <si>
    <t>US1COYU0007</t>
  </si>
  <si>
    <t>WRAY 5 NW</t>
  </si>
  <si>
    <t>US1COWE0194</t>
  </si>
  <si>
    <t>FREDERICK 0.5 ENE</t>
  </si>
  <si>
    <t>US1COBO0046</t>
  </si>
  <si>
    <t>BOULDER 8 NE</t>
  </si>
  <si>
    <t>US1COWE0338</t>
  </si>
  <si>
    <t>FORT LUPTON 2.4 NE</t>
  </si>
  <si>
    <t>US1COWE0184</t>
  </si>
  <si>
    <t>FORT LUPTON 6.3 WNW</t>
  </si>
  <si>
    <t>US1COMR0073</t>
  </si>
  <si>
    <t>ADENA SCHOOL 0.6 W</t>
  </si>
  <si>
    <t>US1COYU0060</t>
  </si>
  <si>
    <t>ECKLEY 0.4 NW</t>
  </si>
  <si>
    <t>US1COGR0029</t>
  </si>
  <si>
    <t>KREMMLING 7.8 WNW</t>
  </si>
  <si>
    <t>US1COBO0045</t>
  </si>
  <si>
    <t>ALLENSPARK 6.7 SE</t>
  </si>
  <si>
    <t>US1COMR0090</t>
  </si>
  <si>
    <t>WIGGINS 8.5 SSE</t>
  </si>
  <si>
    <t>US1COWE0364</t>
  </si>
  <si>
    <t>FREDERICK 2.0 NW</t>
  </si>
  <si>
    <t>US1COWE0155</t>
  </si>
  <si>
    <t>FTL 4.5 NW</t>
  </si>
  <si>
    <t>1999-2002</t>
  </si>
  <si>
    <t>US1COYU0033</t>
  </si>
  <si>
    <t>US1COGR0050</t>
  </si>
  <si>
    <t>GRANBY 3.6 NE</t>
  </si>
  <si>
    <t>US1COBO0006</t>
  </si>
  <si>
    <t>ALLENSPARK 8.1 SE</t>
  </si>
  <si>
    <t>US1COYU0068</t>
  </si>
  <si>
    <t>WRAY 4.2 NNE</t>
  </si>
  <si>
    <t>US1COGR0046</t>
  </si>
  <si>
    <t>KREMMLING 10.0 NW</t>
  </si>
  <si>
    <t>US1COYU0072</t>
  </si>
  <si>
    <t>YUMA 3.1 WNW</t>
  </si>
  <si>
    <t>US1CORB0001</t>
  </si>
  <si>
    <t>MEEKER 23 WNW</t>
  </si>
  <si>
    <t>US1COMR0083</t>
  </si>
  <si>
    <t>BRUSH 7.3 SSE</t>
  </si>
  <si>
    <t>US1COWA0007</t>
  </si>
  <si>
    <t>US1COWA0060</t>
  </si>
  <si>
    <t>AKRON 1.1 ESE</t>
  </si>
  <si>
    <t>US1COWA0064</t>
  </si>
  <si>
    <t>AKRON 0.8 ESE</t>
  </si>
  <si>
    <t>US1COGR0031</t>
  </si>
  <si>
    <t>KREMMLING 12.5 NW</t>
  </si>
  <si>
    <t>US1COGR0003</t>
  </si>
  <si>
    <t>KREMMLING 10.9 NW</t>
  </si>
  <si>
    <t>US1COWA0034</t>
  </si>
  <si>
    <t>AKRON .35 ENE</t>
  </si>
  <si>
    <t>US1COWE0249</t>
  </si>
  <si>
    <t>FORT LUPTON 5.9 NNW</t>
  </si>
  <si>
    <t>US1COWA0033</t>
  </si>
  <si>
    <t>AKRON .61 NW</t>
  </si>
  <si>
    <t>USR0000CRAN</t>
  </si>
  <si>
    <t>RANGELY COLORADO</t>
  </si>
  <si>
    <t>1984-1998</t>
  </si>
  <si>
    <t>US1COWA0010</t>
  </si>
  <si>
    <t>AKRON 1.0 NW</t>
  </si>
  <si>
    <t>US1COGR0039</t>
  </si>
  <si>
    <t>GRANBY 6.3 NNE</t>
  </si>
  <si>
    <t>US1COWA0063</t>
  </si>
  <si>
    <t>OTIS 6.4 WNW</t>
  </si>
  <si>
    <t>US1COWA0016</t>
  </si>
  <si>
    <t>AKRON 1.9NE</t>
  </si>
  <si>
    <t>US1COBO0022</t>
  </si>
  <si>
    <t>ALLENS PARK 1.5 ESE</t>
  </si>
  <si>
    <t>US1COBO0176</t>
  </si>
  <si>
    <t>ALLENSPARK 1.7 E</t>
  </si>
  <si>
    <t>US1COMR0043</t>
  </si>
  <si>
    <t>BRUSH 4.9 SSE</t>
  </si>
  <si>
    <t>US1COBO0099</t>
  </si>
  <si>
    <t>HYGIENE .79 N</t>
  </si>
  <si>
    <t>US1COGR0026</t>
  </si>
  <si>
    <t>GRANBY 8.2 N</t>
  </si>
  <si>
    <t>US1COGR0020</t>
  </si>
  <si>
    <t>GRAND LAKE 4.1 SW</t>
  </si>
  <si>
    <t>US1COWA0019</t>
  </si>
  <si>
    <t>OTIS 5.0 NW</t>
  </si>
  <si>
    <t>USR0000CGUN</t>
  </si>
  <si>
    <t>GUNSIGHT COLORADO</t>
  </si>
  <si>
    <t>US1COMR0078</t>
  </si>
  <si>
    <t>FORT MORGAN 7.8 WSW</t>
  </si>
  <si>
    <t>US1COBO0207</t>
  </si>
  <si>
    <t>ALLENSPARK 0.9 NNW</t>
  </si>
  <si>
    <t>US1COGR0041</t>
  </si>
  <si>
    <t>GRAND LAKE 3.1 SW</t>
  </si>
  <si>
    <t>US1COGR0006</t>
  </si>
  <si>
    <t>GRAND LAKE 2.9 SW</t>
  </si>
  <si>
    <t>US1COMR0065</t>
  </si>
  <si>
    <t>WIGGINS 0.2 SSE</t>
  </si>
  <si>
    <t>US1COMR0008</t>
  </si>
  <si>
    <t>BRUSH 2.0 SE</t>
  </si>
  <si>
    <t>US1COMR0080</t>
  </si>
  <si>
    <t>FORT MORGAN 1.9 SSW</t>
  </si>
  <si>
    <t>US1COBO0109</t>
  </si>
  <si>
    <t>ALLENSPARK 3.4 NNE</t>
  </si>
  <si>
    <t>US1COMR0077</t>
  </si>
  <si>
    <t>FORT MORGAN 1.6 S</t>
  </si>
  <si>
    <t>US1COMR0048</t>
  </si>
  <si>
    <t>FORT MORGAN .7 SE</t>
  </si>
  <si>
    <t>US1COMR0093</t>
  </si>
  <si>
    <t>FORT MORGAN 1.8 SSW</t>
  </si>
  <si>
    <t>US1COMR0059</t>
  </si>
  <si>
    <t>BRUSH 2 SW</t>
  </si>
  <si>
    <t>US1COMR0001</t>
  </si>
  <si>
    <t>BRUSH 0.8 S</t>
  </si>
  <si>
    <t>US1COBO0015</t>
  </si>
  <si>
    <t>ALLENSPARK 3.5 N</t>
  </si>
  <si>
    <t>US1COMR0029</t>
  </si>
  <si>
    <t>FORT MORGAN 0.3 S</t>
  </si>
  <si>
    <t>US1COBO0139</t>
  </si>
  <si>
    <t>ALLENSPARK 4.0 N</t>
  </si>
  <si>
    <t>US1COWA0047</t>
  </si>
  <si>
    <t>AKRON 7.5 NNE</t>
  </si>
  <si>
    <t>US1COMR0007</t>
  </si>
  <si>
    <t>BRUSH 1.0 ESE</t>
  </si>
  <si>
    <t>US1COMR0071</t>
  </si>
  <si>
    <t>FORT MORGAN 2.1 W</t>
  </si>
  <si>
    <t>US1COMR0020</t>
  </si>
  <si>
    <t>BRUSH 1.3 W</t>
  </si>
  <si>
    <t>US1COMR0069</t>
  </si>
  <si>
    <t>BRUSH 0.1 SSW</t>
  </si>
  <si>
    <t>US1COMR0084</t>
  </si>
  <si>
    <t>BRUSH 0.3 E</t>
  </si>
  <si>
    <t>US1COMR0002</t>
  </si>
  <si>
    <t>US1COMR0010</t>
  </si>
  <si>
    <t>BRUSH 1.2 W</t>
  </si>
  <si>
    <t>2001-2006</t>
  </si>
  <si>
    <t>US1COMR0006</t>
  </si>
  <si>
    <t>BRUSH 1.5 W</t>
  </si>
  <si>
    <t>2001-2012</t>
  </si>
  <si>
    <t>US1COMR0011</t>
  </si>
  <si>
    <t>BRUSH 0.4 W</t>
  </si>
  <si>
    <t>US1COMR0031</t>
  </si>
  <si>
    <t>FORT MORGAN 0.6 N</t>
  </si>
  <si>
    <t>US1COLR0035</t>
  </si>
  <si>
    <t>BERTHOUD 5.2 SW</t>
  </si>
  <si>
    <t>US1COLR0752</t>
  </si>
  <si>
    <t>BERTHOUD 5.3 WSW</t>
  </si>
  <si>
    <t>USR0000CSLP</t>
  </si>
  <si>
    <t>HARBISON MEADOW COLORADO</t>
  </si>
  <si>
    <t>US1COLR0889</t>
  </si>
  <si>
    <t>BERTHOUD 5.0 WSW</t>
  </si>
  <si>
    <t>US1COWA0057</t>
  </si>
  <si>
    <t>FREMONT BUTTE 2.2 NNE</t>
  </si>
  <si>
    <t>US1COBO0141</t>
  </si>
  <si>
    <t>ESTES PARK 10.5 SE</t>
  </si>
  <si>
    <t>US1COLR0531</t>
  </si>
  <si>
    <t>BERTHOUD 5.0 W</t>
  </si>
  <si>
    <t>US1COLR0674</t>
  </si>
  <si>
    <t>BERTHOUD 2.7 WSW</t>
  </si>
  <si>
    <t>US1COMR0051</t>
  </si>
  <si>
    <t>BRUSH 3.3 NE</t>
  </si>
  <si>
    <t>US1COLR0469</t>
  </si>
  <si>
    <t>BER 3.2 W</t>
  </si>
  <si>
    <t>1999-2000</t>
  </si>
  <si>
    <t>US1COWE0043</t>
  </si>
  <si>
    <t>GREELEY 10.5 SSE</t>
  </si>
  <si>
    <t>US1COMR0081</t>
  </si>
  <si>
    <t>HILLROSE 2.5 SSW</t>
  </si>
  <si>
    <t>US1COWE0029</t>
  </si>
  <si>
    <t>BERTHOUD 2.5 ESE</t>
  </si>
  <si>
    <t>US1COWA0025</t>
  </si>
  <si>
    <t>AKRON 9 N</t>
  </si>
  <si>
    <t>US1COMR0042</t>
  </si>
  <si>
    <t>FORT MORGAN 3.7 NNW</t>
  </si>
  <si>
    <t>US1COLR0474</t>
  </si>
  <si>
    <t>BER 0.6 SW</t>
  </si>
  <si>
    <t>US1COMR0038</t>
  </si>
  <si>
    <t>BRUSH 5.5 NE</t>
  </si>
  <si>
    <t>US1COMR0033</t>
  </si>
  <si>
    <t>BRUSH 5.2 NE</t>
  </si>
  <si>
    <t>US1COYU0017</t>
  </si>
  <si>
    <t>WRAY 16 N</t>
  </si>
  <si>
    <t>US1COLR0746</t>
  </si>
  <si>
    <t>BERTHOUD 1.1 N</t>
  </si>
  <si>
    <t>US1COMR0044</t>
  </si>
  <si>
    <t>FORT MORGAN 5.8 NNE</t>
  </si>
  <si>
    <t>US1COLR0223</t>
  </si>
  <si>
    <t>ESTES PARK 3.9 SSW</t>
  </si>
  <si>
    <t>US1COLR0229</t>
  </si>
  <si>
    <t>ESTES PARK 4.2 SW</t>
  </si>
  <si>
    <t>US1COLR0700</t>
  </si>
  <si>
    <t>BERTHOUD 3.7 WNW</t>
  </si>
  <si>
    <t>US1COLR0247</t>
  </si>
  <si>
    <t>ESTES PARK 3.3 SSW</t>
  </si>
  <si>
    <t>US1COMR0004</t>
  </si>
  <si>
    <t>BRUSH 4.9 N</t>
  </si>
  <si>
    <t>US1COMR0086</t>
  </si>
  <si>
    <t>FORT MORGAN 6.2 NE</t>
  </si>
  <si>
    <t>US1CORT0014</t>
  </si>
  <si>
    <t>STEAMBOAT SPRINGS 10 S</t>
  </si>
  <si>
    <t>US1COMR0089</t>
  </si>
  <si>
    <t>SNYDER 1.2 NW</t>
  </si>
  <si>
    <t>US1COMR0017</t>
  </si>
  <si>
    <t>BRUSH 5.1 N</t>
  </si>
  <si>
    <t>US1COLR0200</t>
  </si>
  <si>
    <t>ESTES PARK 2.6 S</t>
  </si>
  <si>
    <t>US1COLR0214</t>
  </si>
  <si>
    <t>ESTES PARK 3.7 SW</t>
  </si>
  <si>
    <t>US1COLR0866</t>
  </si>
  <si>
    <t>ESTES PARK 2.2 S</t>
  </si>
  <si>
    <t>US1COMR0079</t>
  </si>
  <si>
    <t>UNION 0.6 SE</t>
  </si>
  <si>
    <t>US1COLR0230</t>
  </si>
  <si>
    <t>ESTES PARK 2.2 SSW</t>
  </si>
  <si>
    <t>US1COYU0052</t>
  </si>
  <si>
    <t>WRAY 19 NNE</t>
  </si>
  <si>
    <t>US1COLR0226</t>
  </si>
  <si>
    <t>ESTES PARK 2.6 SSW</t>
  </si>
  <si>
    <t>2001-2002</t>
  </si>
  <si>
    <t>US1COLR0767</t>
  </si>
  <si>
    <t>ESTES PARK 1.8 S</t>
  </si>
  <si>
    <t>US1COWA0009</t>
  </si>
  <si>
    <t>AKRON 13.5 NNE</t>
  </si>
  <si>
    <t>USR0000CWWC</t>
  </si>
  <si>
    <t>WILLOW CREEK COLORADO</t>
  </si>
  <si>
    <t>US1COYU0066</t>
  </si>
  <si>
    <t>ALVIN 3.1 N</t>
  </si>
  <si>
    <t>US1COWA0015</t>
  </si>
  <si>
    <t>AKRON 13 N</t>
  </si>
  <si>
    <t>US1COLR0213</t>
  </si>
  <si>
    <t>ESTES PARK 1.8 SE</t>
  </si>
  <si>
    <t>US1COLR0215</t>
  </si>
  <si>
    <t>US1COWE0163</t>
  </si>
  <si>
    <t>GREELEY 5.2 SW</t>
  </si>
  <si>
    <t>US1COMR0088</t>
  </si>
  <si>
    <t>FORT MORGAN 6.4 N</t>
  </si>
  <si>
    <t>US1COLR0202</t>
  </si>
  <si>
    <t>ESTES PARK 2.5 WSW</t>
  </si>
  <si>
    <t>US1COLR0222</t>
  </si>
  <si>
    <t>ESTES PARK 2.1 SW</t>
  </si>
  <si>
    <t>US1COLR0243</t>
  </si>
  <si>
    <t>ESTES PARK 2.4 WSW</t>
  </si>
  <si>
    <t>US1COMR0091</t>
  </si>
  <si>
    <t>WELDONA 4.3 W</t>
  </si>
  <si>
    <t>US1COLR0212</t>
  </si>
  <si>
    <t>ESTES PARK 1.2 SW</t>
  </si>
  <si>
    <t>US1COLR0241</t>
  </si>
  <si>
    <t>ESTES PARK 3.9 ESE</t>
  </si>
  <si>
    <t>US1COWA0012</t>
  </si>
  <si>
    <t>OTIS 15 NNW</t>
  </si>
  <si>
    <t>US1COLR0242</t>
  </si>
  <si>
    <t>ESTES PARK 3.8 ESE</t>
  </si>
  <si>
    <t>US1COWE0166</t>
  </si>
  <si>
    <t>GREELEY 3.6 SW</t>
  </si>
  <si>
    <t>USR0000CEST</t>
  </si>
  <si>
    <t>ESTES PARK COLORADO</t>
  </si>
  <si>
    <t>US1COLR0810</t>
  </si>
  <si>
    <t>ESTES PARK 1.5 WSW</t>
  </si>
  <si>
    <t>US1COLR0234</t>
  </si>
  <si>
    <t>ESTES PARK 1.5 SW</t>
  </si>
  <si>
    <t>US1COLR0224</t>
  </si>
  <si>
    <t>ESTES PARK 1 SE</t>
  </si>
  <si>
    <t>US1COWE0185</t>
  </si>
  <si>
    <t>EVANS .8 WSW</t>
  </si>
  <si>
    <t>US1COLR0248</t>
  </si>
  <si>
    <t>ESTES PARK 0.2 ESE</t>
  </si>
  <si>
    <t>US1COLR0749</t>
  </si>
  <si>
    <t>DRAKE 4.7 SSE</t>
  </si>
  <si>
    <t>US1COWE0272</t>
  </si>
  <si>
    <t>GREELEY 3.3 SSW</t>
  </si>
  <si>
    <t>US1COLR0209</t>
  </si>
  <si>
    <t>ESTES PARK 0.7 W</t>
  </si>
  <si>
    <t>US1COLR0233</t>
  </si>
  <si>
    <t>ESTES PARK 0.4 W</t>
  </si>
  <si>
    <t>US1COWE0169</t>
  </si>
  <si>
    <t>GREELEY 1.8 S</t>
  </si>
  <si>
    <t>US1COLR0221</t>
  </si>
  <si>
    <t>ESTES PARK 1 E</t>
  </si>
  <si>
    <t>US1COWE0183</t>
  </si>
  <si>
    <t>GREELEY 2.2 SW</t>
  </si>
  <si>
    <t>US1COWE0197</t>
  </si>
  <si>
    <t>EVANS 1.3 SSW</t>
  </si>
  <si>
    <t>US1COLR0227</t>
  </si>
  <si>
    <t>ESTES PARK 0.5 NE</t>
  </si>
  <si>
    <t>US1COLR0858</t>
  </si>
  <si>
    <t>ESTES PARK 1.6 WNW</t>
  </si>
  <si>
    <t>US1COLR0231</t>
  </si>
  <si>
    <t>ESTES PARK 0.7 NNE</t>
  </si>
  <si>
    <t>US1COWA0023</t>
  </si>
  <si>
    <t>MESSEX 3.8 WNW</t>
  </si>
  <si>
    <t>US1COWE0325</t>
  </si>
  <si>
    <t>GREELEY 2.5 SE</t>
  </si>
  <si>
    <t>US1COWE0176</t>
  </si>
  <si>
    <t>GREELEY 3.8 W</t>
  </si>
  <si>
    <t>US1COWE0161</t>
  </si>
  <si>
    <t>GREELEY 1 SW</t>
  </si>
  <si>
    <t>US1COWE0172</t>
  </si>
  <si>
    <t>GREELEY 0.6 SW</t>
  </si>
  <si>
    <t>US1COWE0151</t>
  </si>
  <si>
    <t>GLY 0.8 SW</t>
  </si>
  <si>
    <t>US1COWE0305</t>
  </si>
  <si>
    <t>GREELEY 2.3 SE</t>
  </si>
  <si>
    <t>US1COWE0313</t>
  </si>
  <si>
    <t>GREELEY 2.0 SE</t>
  </si>
  <si>
    <t>US1COWE0182</t>
  </si>
  <si>
    <t>GREELEY 2.6 SW</t>
  </si>
  <si>
    <t>US1COWE0171</t>
  </si>
  <si>
    <t>GREELEY 2.6 W</t>
  </si>
  <si>
    <t>US1COLR0240</t>
  </si>
  <si>
    <t>ESTES PARK 2.2 NE</t>
  </si>
  <si>
    <t>US1COWE0061</t>
  </si>
  <si>
    <t>GLYUNC</t>
  </si>
  <si>
    <t>US1COWE0342</t>
  </si>
  <si>
    <t>GREELEY 3.9 ESE</t>
  </si>
  <si>
    <t>US1COWE0149</t>
  </si>
  <si>
    <t>GLY 2.7 W</t>
  </si>
  <si>
    <t>US1COWE0148</t>
  </si>
  <si>
    <t>GLY 2.3 W</t>
  </si>
  <si>
    <t>US1COWA0051</t>
  </si>
  <si>
    <t>OTIS 17.9 N</t>
  </si>
  <si>
    <t>US1COWE0096</t>
  </si>
  <si>
    <t>GREELEY 2.8 ESE</t>
  </si>
  <si>
    <t>US1COWE0025</t>
  </si>
  <si>
    <t>GREELEY 4.4 W</t>
  </si>
  <si>
    <t>US1COWE0152</t>
  </si>
  <si>
    <t>GLY 5.1 W</t>
  </si>
  <si>
    <t>1999-2004</t>
  </si>
  <si>
    <t>US1COWE0268</t>
  </si>
  <si>
    <t>GREELEY 1.5 ESE</t>
  </si>
  <si>
    <t>US1COWE0002</t>
  </si>
  <si>
    <t>GREELEY 3.7 WNW</t>
  </si>
  <si>
    <t>US1COWE0343</t>
  </si>
  <si>
    <t>US1COWE0334</t>
  </si>
  <si>
    <t>US1COWE0118</t>
  </si>
  <si>
    <t>GREELEY 3.8 WNW</t>
  </si>
  <si>
    <t>US1COWE0095</t>
  </si>
  <si>
    <t>GREELEY 1.1 NW</t>
  </si>
  <si>
    <t>US1COWE0280</t>
  </si>
  <si>
    <t>GREELEY 2.2 W</t>
  </si>
  <si>
    <t>US1COWE0241</t>
  </si>
  <si>
    <t>GREELEY 3.5 W</t>
  </si>
  <si>
    <t>US1COWE0360</t>
  </si>
  <si>
    <t>GREELEY 0.3 WNW</t>
  </si>
  <si>
    <t>US1COWE0147</t>
  </si>
  <si>
    <t>GLY 9.0 NW</t>
  </si>
  <si>
    <t>US1COWE0078</t>
  </si>
  <si>
    <t>GLY 3.5 NW</t>
  </si>
  <si>
    <t>1999-2003</t>
  </si>
  <si>
    <t>US1COWE0259</t>
  </si>
  <si>
    <t>GREELEY 1.8 W</t>
  </si>
  <si>
    <t>US1COWE0344</t>
  </si>
  <si>
    <t>GREELEY 3.1 E</t>
  </si>
  <si>
    <t>US1COWE0089</t>
  </si>
  <si>
    <t>GREELEY 2.1 NE</t>
  </si>
  <si>
    <t>US1COWE0080</t>
  </si>
  <si>
    <t>GLY 4 NW</t>
  </si>
  <si>
    <t>1999-2013</t>
  </si>
  <si>
    <t>US1COWE0079</t>
  </si>
  <si>
    <t>GLY 3.0 NE</t>
  </si>
  <si>
    <t>US1COWE0042</t>
  </si>
  <si>
    <t>GREELEY 6.6 E</t>
  </si>
  <si>
    <t>US1COWE0137</t>
  </si>
  <si>
    <t>GREELEY 1.8 N</t>
  </si>
  <si>
    <t>US1CORT0004</t>
  </si>
  <si>
    <t>STEAMBOAT SPRINGS 4 SSE</t>
  </si>
  <si>
    <t>US1COWE0066</t>
  </si>
  <si>
    <t>GREELEY 1.1 ENE</t>
  </si>
  <si>
    <t>US1COWE0111</t>
  </si>
  <si>
    <t>GREELEY 3.8 NW</t>
  </si>
  <si>
    <t>US1COWE0098</t>
  </si>
  <si>
    <t>GREELEY 3.3 NW</t>
  </si>
  <si>
    <t>US1COWE0114</t>
  </si>
  <si>
    <t>GREELEY 4.0 WNW</t>
  </si>
  <si>
    <t>US1COWE0071</t>
  </si>
  <si>
    <t>GLY 3.9 NW</t>
  </si>
  <si>
    <t>US1COWE0075</t>
  </si>
  <si>
    <t>US1COWE0318</t>
  </si>
  <si>
    <t>GREELEY 4.6 WNW</t>
  </si>
  <si>
    <t>US1COJK0008</t>
  </si>
  <si>
    <t>RAND 2.1 ESE</t>
  </si>
  <si>
    <t>US1COLR0237</t>
  </si>
  <si>
    <t>ESTES PARK 13.3 WNW</t>
  </si>
  <si>
    <t>US1COWE0357</t>
  </si>
  <si>
    <t>GREELEY 3.9 WNW</t>
  </si>
  <si>
    <t>US1COJK0024</t>
  </si>
  <si>
    <t>COALMONT 9.3 SSE</t>
  </si>
  <si>
    <t>US1COWE0065</t>
  </si>
  <si>
    <t>GLY 4.3 NE</t>
  </si>
  <si>
    <t>US1COWE0116</t>
  </si>
  <si>
    <t>GREELEY 3.0 N</t>
  </si>
  <si>
    <t>US1COWE0003</t>
  </si>
  <si>
    <t>GREELEY 3.9 ENE</t>
  </si>
  <si>
    <t>US1COLR0720</t>
  </si>
  <si>
    <t>DRAKE 5.3 WNW</t>
  </si>
  <si>
    <t>US1COJK0010</t>
  </si>
  <si>
    <t>RAND .39 NNE</t>
  </si>
  <si>
    <t>US1COPH0033</t>
  </si>
  <si>
    <t>HOLYOKE 13 SE</t>
  </si>
  <si>
    <t>US1CORT0025</t>
  </si>
  <si>
    <t>STEAMBOAT SPRINGS 1 SE</t>
  </si>
  <si>
    <t>US1COLR0225</t>
  </si>
  <si>
    <t>DRAKE 3.0 NNE</t>
  </si>
  <si>
    <t>US1COWE0201</t>
  </si>
  <si>
    <t>GREELEY 4.4 NE</t>
  </si>
  <si>
    <t>US1COWE0093</t>
  </si>
  <si>
    <t>BRIGGSDALE 11 S</t>
  </si>
  <si>
    <t>US1CORT0017</t>
  </si>
  <si>
    <t>STEAMBOAT SPRINGS .7 ESE</t>
  </si>
  <si>
    <t>US1CORT0029</t>
  </si>
  <si>
    <t>STEAMBOAT SPRINGS 0.5 ENE</t>
  </si>
  <si>
    <t>US1CORT0016</t>
  </si>
  <si>
    <t>STEAMBOAT SPRINGS 1.1 E</t>
  </si>
  <si>
    <t>US1COWE0122</t>
  </si>
  <si>
    <t>GILL 2.4 NW</t>
  </si>
  <si>
    <t>US1CORT0007</t>
  </si>
  <si>
    <t>STEAMBOAT SPRINGS .14 NNE</t>
  </si>
  <si>
    <t>US1CORT0028</t>
  </si>
  <si>
    <t>STEAMBOAT SPRINGS 0.6 NNW</t>
  </si>
  <si>
    <t>US1CORT0012</t>
  </si>
  <si>
    <t>STEAMBOAT SPRINGS .28 NE</t>
  </si>
  <si>
    <t>US1COWE0129</t>
  </si>
  <si>
    <t>EATON 3.4 SE</t>
  </si>
  <si>
    <t>US1COWE0115</t>
  </si>
  <si>
    <t>GREELEY 9.6 NW</t>
  </si>
  <si>
    <t>US1CORT0010</t>
  </si>
  <si>
    <t>HAYDEN .32 WNW</t>
  </si>
  <si>
    <t>US1COWE0296</t>
  </si>
  <si>
    <t>GALETON 1.4 SE</t>
  </si>
  <si>
    <t>US1COWE0124</t>
  </si>
  <si>
    <t>EATON 3.6 WSW</t>
  </si>
  <si>
    <t>USR0000CDIN</t>
  </si>
  <si>
    <t>DINOSAUR N.M. COLORADO</t>
  </si>
  <si>
    <t>US1COMF0021</t>
  </si>
  <si>
    <t>CRAIG 1.2 ESE</t>
  </si>
  <si>
    <t>US1COLG0040</t>
  </si>
  <si>
    <t>STERLING 15 SE</t>
  </si>
  <si>
    <t>US1COWE0028</t>
  </si>
  <si>
    <t>GILL .13 ENE</t>
  </si>
  <si>
    <t>US1COLR0437</t>
  </si>
  <si>
    <t>FAIRWAY ESTATES</t>
  </si>
  <si>
    <t>US1COWE0303</t>
  </si>
  <si>
    <t>GALETON 1.6 E</t>
  </si>
  <si>
    <t>US1COWE0069</t>
  </si>
  <si>
    <t>EAT 0.3 W</t>
  </si>
  <si>
    <t>1999-2009</t>
  </si>
  <si>
    <t>US1COWE0140</t>
  </si>
  <si>
    <t>EATON .17 WSW</t>
  </si>
  <si>
    <t>USR0000CDRY</t>
  </si>
  <si>
    <t>DRY LAKE COLORADO</t>
  </si>
  <si>
    <t>US1COLR0426</t>
  </si>
  <si>
    <t>COLLINDALE</t>
  </si>
  <si>
    <t>US1COLG0033</t>
  </si>
  <si>
    <t>FLEMING 10 S</t>
  </si>
  <si>
    <t>US1COWE0120</t>
  </si>
  <si>
    <t>EATON 4.4 ENE</t>
  </si>
  <si>
    <t>US1COWE0106</t>
  </si>
  <si>
    <t>EATON 2.4 WNW</t>
  </si>
  <si>
    <t>2001-2001</t>
  </si>
  <si>
    <t>US1COWE0199</t>
  </si>
  <si>
    <t>EATON 4.2 ENE</t>
  </si>
  <si>
    <t>US1COLR0372</t>
  </si>
  <si>
    <t>FCL 2.1 S</t>
  </si>
  <si>
    <t>US1COLR0417</t>
  </si>
  <si>
    <t>DIXON DAM</t>
  </si>
  <si>
    <t>US1COLR0377</t>
  </si>
  <si>
    <t>FCL 2.3 SW</t>
  </si>
  <si>
    <t>US1COLR0432</t>
  </si>
  <si>
    <t>CSU VET</t>
  </si>
  <si>
    <t>US1COLR0295</t>
  </si>
  <si>
    <t>FCL 1.7 SE</t>
  </si>
  <si>
    <t>US1COLR0323</t>
  </si>
  <si>
    <t>FCL 1.8 SE</t>
  </si>
  <si>
    <t>US1COLR0270</t>
  </si>
  <si>
    <t>US1COLR0320</t>
  </si>
  <si>
    <t>FCL 1.7 SW</t>
  </si>
  <si>
    <t>US1COLR0385</t>
  </si>
  <si>
    <t>FCL 1.4 SE</t>
  </si>
  <si>
    <t>US1COLR0288</t>
  </si>
  <si>
    <t>FCL 1.0 S</t>
  </si>
  <si>
    <t>1998-2001</t>
  </si>
  <si>
    <t>US1COLR0392</t>
  </si>
  <si>
    <t>FCL 2.0 SW</t>
  </si>
  <si>
    <t>US1COLR0347</t>
  </si>
  <si>
    <t>US1COLR0309</t>
  </si>
  <si>
    <t>FCL 2.1 SW</t>
  </si>
  <si>
    <t>US1COLR0430</t>
  </si>
  <si>
    <t>CENTER AVE</t>
  </si>
  <si>
    <t>US1COPH0013</t>
  </si>
  <si>
    <t>HOLYOKE 0.2 E</t>
  </si>
  <si>
    <t>US1COWE0072</t>
  </si>
  <si>
    <t>ALT 4.5 E</t>
  </si>
  <si>
    <t>US1COLG0024</t>
  </si>
  <si>
    <t>HAXTUN 6.7 SW</t>
  </si>
  <si>
    <t>US1COLR0260</t>
  </si>
  <si>
    <t>FCL 1.5 WSW</t>
  </si>
  <si>
    <t>US1COLR0388</t>
  </si>
  <si>
    <t>FCL 1.9 W</t>
  </si>
  <si>
    <t>US1COPH0003</t>
  </si>
  <si>
    <t>HOLYOKE 4.0 E</t>
  </si>
  <si>
    <t>US1COLR0429</t>
  </si>
  <si>
    <t>AVERY</t>
  </si>
  <si>
    <t>US1COPH0024</t>
  </si>
  <si>
    <t>HAXTUN 6.7 SE</t>
  </si>
  <si>
    <t>US1COLR0361</t>
  </si>
  <si>
    <t>FCL 0.6 E</t>
  </si>
  <si>
    <t>US1COPH0014</t>
  </si>
  <si>
    <t>HOLYOKE .59 SW</t>
  </si>
  <si>
    <t>US1COPH0040</t>
  </si>
  <si>
    <t>WAGES 1.2 WSW</t>
  </si>
  <si>
    <t>US1COLR0373</t>
  </si>
  <si>
    <t>FCL 0.9 E</t>
  </si>
  <si>
    <t>US1COWE0090</t>
  </si>
  <si>
    <t>EATON 7.7 NE</t>
  </si>
  <si>
    <t>US1COLR0283</t>
  </si>
  <si>
    <t>US1COPH0044</t>
  </si>
  <si>
    <t>HOLYOKE 0.4 SW</t>
  </si>
  <si>
    <t>US1COPH0019</t>
  </si>
  <si>
    <t>HOLYOKE .4 SW</t>
  </si>
  <si>
    <t>US1COPH0027</t>
  </si>
  <si>
    <t>HOLYOKE .16 SSW</t>
  </si>
  <si>
    <t>US1COLR0070</t>
  </si>
  <si>
    <t>BELLVUE 9.9 WSW</t>
  </si>
  <si>
    <t>US1COPH0004</t>
  </si>
  <si>
    <t>US1COWE0316</t>
  </si>
  <si>
    <t>AULT 0.1 WNW</t>
  </si>
  <si>
    <t>US1COWE0254</t>
  </si>
  <si>
    <t>BLACK HOLLOW RESERVOIR 3.0 WSW</t>
  </si>
  <si>
    <t>US1COLR0551</t>
  </si>
  <si>
    <t>BELLVUE 2.4 SSW</t>
  </si>
  <si>
    <t>US1COLR0306</t>
  </si>
  <si>
    <t>FCL 1.3 NW</t>
  </si>
  <si>
    <t>US1COPH0010</t>
  </si>
  <si>
    <t>PAOLI 4 WSW</t>
  </si>
  <si>
    <t>US1COWE0132</t>
  </si>
  <si>
    <t>FORT COLLINS 8.3 ENE</t>
  </si>
  <si>
    <t>US1COLR0316</t>
  </si>
  <si>
    <t>FCL 1.5 N</t>
  </si>
  <si>
    <t>US1COLR0395</t>
  </si>
  <si>
    <t>FCL 2.4 NW</t>
  </si>
  <si>
    <t>US1COLR0387</t>
  </si>
  <si>
    <t>US1COLR0549</t>
  </si>
  <si>
    <t>BELLVUE 5.3 WSW</t>
  </si>
  <si>
    <t>US1COLR0273</t>
  </si>
  <si>
    <t>FCL 2.2 NW</t>
  </si>
  <si>
    <t>US1COLR0311</t>
  </si>
  <si>
    <t>FCL 2.3 NW</t>
  </si>
  <si>
    <t>US1COPH0005</t>
  </si>
  <si>
    <t>HOLYOKE 2 NW</t>
  </si>
  <si>
    <t>US1COPH0020</t>
  </si>
  <si>
    <t>HAXTUN 5.6 ESE</t>
  </si>
  <si>
    <t>US1COLR0359</t>
  </si>
  <si>
    <t>BLV 5.0 W</t>
  </si>
  <si>
    <t>US1COPH0023</t>
  </si>
  <si>
    <t>HAXTUN 6.5 ESE</t>
  </si>
  <si>
    <t>US1COLR0368</t>
  </si>
  <si>
    <t>FCL 2.7 NE</t>
  </si>
  <si>
    <t>US1COLR0553</t>
  </si>
  <si>
    <t>BELLVUE 5.2 W</t>
  </si>
  <si>
    <t>US1COLG0030</t>
  </si>
  <si>
    <t>STERLING 2.7 SSW</t>
  </si>
  <si>
    <t>US1COPH0022</t>
  </si>
  <si>
    <t>HAXTUN 5.3 ESE</t>
  </si>
  <si>
    <t>US1COPH0021</t>
  </si>
  <si>
    <t>HAXTUN 5.7 ESE</t>
  </si>
  <si>
    <t>US1COJK0011</t>
  </si>
  <si>
    <t>RAND 12.3 NNW</t>
  </si>
  <si>
    <t>US1COLG0035</t>
  </si>
  <si>
    <t>STERLING 2.6 SSW</t>
  </si>
  <si>
    <t>US1COLR0297</t>
  </si>
  <si>
    <t>BELLVUE 1 S</t>
  </si>
  <si>
    <t>US1COLR0453</t>
  </si>
  <si>
    <t>BLV 1.0 S</t>
  </si>
  <si>
    <t>US1COWE0250</t>
  </si>
  <si>
    <t>FCL 8.2 E</t>
  </si>
  <si>
    <t>US1COLR0795</t>
  </si>
  <si>
    <t>BELLVUE 4.7 W</t>
  </si>
  <si>
    <t>US1COLR0197</t>
  </si>
  <si>
    <t>BLV 8.0 W</t>
  </si>
  <si>
    <t>1999-2014</t>
  </si>
  <si>
    <t>US1COLG0004</t>
  </si>
  <si>
    <t>US1COLR0380</t>
  </si>
  <si>
    <t>BELLVUE 5.0 W</t>
  </si>
  <si>
    <t>US1COLR0456</t>
  </si>
  <si>
    <t>BLV 6.0 W</t>
  </si>
  <si>
    <t>US1COLG0008</t>
  </si>
  <si>
    <t>STERLING .3 NW</t>
  </si>
  <si>
    <t>US1COLR0646</t>
  </si>
  <si>
    <t>BELLVUE 0.2 W</t>
  </si>
  <si>
    <t>US1COLR0421</t>
  </si>
  <si>
    <t>DRY CREEK</t>
  </si>
  <si>
    <t>US1COJK0017</t>
  </si>
  <si>
    <t>COALMONT 9.3 WNW</t>
  </si>
  <si>
    <t>US1COWE0123</t>
  </si>
  <si>
    <t>US1COLR0252</t>
  </si>
  <si>
    <t>BELLVUE 1 NW</t>
  </si>
  <si>
    <t>US1COWE0335</t>
  </si>
  <si>
    <t>BRIGGSDALE 0.6 NW</t>
  </si>
  <si>
    <t>US1COLR0085</t>
  </si>
  <si>
    <t>BELLVUE 10.3 W</t>
  </si>
  <si>
    <t>US1COMF0001</t>
  </si>
  <si>
    <t>CRAIG 12.4 NW</t>
  </si>
  <si>
    <t>US1COPH0002</t>
  </si>
  <si>
    <t>HAXTUN 4 E</t>
  </si>
  <si>
    <t>US1COLG0002</t>
  </si>
  <si>
    <t>STERLING 1.8 NW</t>
  </si>
  <si>
    <t>US1COLG0044</t>
  </si>
  <si>
    <t>STERLING 1.5 WSW</t>
  </si>
  <si>
    <t>US1COLR0819</t>
  </si>
  <si>
    <t>BELLVUE 5.6 WNW</t>
  </si>
  <si>
    <t>US1COPH0038</t>
  </si>
  <si>
    <t>HAXTUN 0.3 E</t>
  </si>
  <si>
    <t>US1COPH0028</t>
  </si>
  <si>
    <t>HOLYOKE 5.7 NW</t>
  </si>
  <si>
    <t>US1COPH0037</t>
  </si>
  <si>
    <t>HAXTUN 0.2 N</t>
  </si>
  <si>
    <t>US1COLR0308</t>
  </si>
  <si>
    <t>BELLVUE 8.3 W</t>
  </si>
  <si>
    <t>US1COLR0424</t>
  </si>
  <si>
    <t>BOXELDER CREEK</t>
  </si>
  <si>
    <t>US1COJK0023</t>
  </si>
  <si>
    <t>WALDEN 16.3 WSW</t>
  </si>
  <si>
    <t>US1COLR0546</t>
  </si>
  <si>
    <t>BLV 4.0 NW</t>
  </si>
  <si>
    <t>US1COLG0005</t>
  </si>
  <si>
    <t>FLEMING 0.1 SE</t>
  </si>
  <si>
    <t>US1COLG0003</t>
  </si>
  <si>
    <t>STERLING 15 WNW</t>
  </si>
  <si>
    <t>US1COLR0360</t>
  </si>
  <si>
    <t>BELLVUE 4.9 NE</t>
  </si>
  <si>
    <t>US1COPH0026</t>
  </si>
  <si>
    <t>AMHERST 1.27 NW</t>
  </si>
  <si>
    <t>US1COLG0006</t>
  </si>
  <si>
    <t>STERLING 3.7 NNE</t>
  </si>
  <si>
    <t>US1COLG0007</t>
  </si>
  <si>
    <t>STERLING 5.2 N</t>
  </si>
  <si>
    <t>US1CORT0022</t>
  </si>
  <si>
    <t>CLARK 0.7 NW</t>
  </si>
  <si>
    <t>US1COJK0025</t>
  </si>
  <si>
    <t>WALDEN 2.6 SE</t>
  </si>
  <si>
    <t>US1COJK0005</t>
  </si>
  <si>
    <t>WALDEN .37 ESE</t>
  </si>
  <si>
    <t>US1COJK0020</t>
  </si>
  <si>
    <t>WALDEN 0.3 NNE</t>
  </si>
  <si>
    <t>USR0000CLAD</t>
  </si>
  <si>
    <t>LADORE COLORADO</t>
  </si>
  <si>
    <t>USR0000CGRE</t>
  </si>
  <si>
    <t>GREAT DIVIDE COLORADO</t>
  </si>
  <si>
    <t>US1COLR0123</t>
  </si>
  <si>
    <t>BUC 3.5 SE</t>
  </si>
  <si>
    <t>1998-2002</t>
  </si>
  <si>
    <t>US1COLR0186</t>
  </si>
  <si>
    <t>BUCKEYE 0.9 S</t>
  </si>
  <si>
    <t>US1COLG0031</t>
  </si>
  <si>
    <t>ILIFF 5.7 NNE</t>
  </si>
  <si>
    <t>US1COSG0002</t>
  </si>
  <si>
    <t>US1COLR0675</t>
  </si>
  <si>
    <t>BUCKEYE 4.7 NNE</t>
  </si>
  <si>
    <t>US1COJK0007</t>
  </si>
  <si>
    <t>COWDREY</t>
  </si>
  <si>
    <t>US1COLG0001</t>
  </si>
  <si>
    <t>CROOK 3.7 W</t>
  </si>
  <si>
    <t>US1COLG0013</t>
  </si>
  <si>
    <t>CROOK 0.7 NNW</t>
  </si>
  <si>
    <t>US1COLG0048</t>
  </si>
  <si>
    <t>ILIFF 8.0 N</t>
  </si>
  <si>
    <t>US1COWE0127</t>
  </si>
  <si>
    <t>CARR 0.6 S</t>
  </si>
  <si>
    <t>US1COSG0021</t>
  </si>
  <si>
    <t>JULESBURG 8.7 SE</t>
  </si>
  <si>
    <t>US1COSG0017</t>
  </si>
  <si>
    <t>OVID 4.5 SSW</t>
  </si>
  <si>
    <t>US1COLG0045</t>
  </si>
  <si>
    <t>PEETZ 8.0 ESE</t>
  </si>
  <si>
    <t>US1COSG0024</t>
  </si>
  <si>
    <t>OVID 3.7 S</t>
  </si>
  <si>
    <t>US1COSG0001</t>
  </si>
  <si>
    <t>US1COJK0016</t>
  </si>
  <si>
    <t>COWDREY 16.5 WNW</t>
  </si>
  <si>
    <t>US10perk001</t>
  </si>
  <si>
    <t>BIG SPRINGS 7.6 S</t>
  </si>
  <si>
    <t>US1COWE0189</t>
  </si>
  <si>
    <t>GROVER 8.0 NE</t>
  </si>
  <si>
    <t>US1COSG0027</t>
  </si>
  <si>
    <t>OVID 0.1 WNW</t>
  </si>
  <si>
    <t>US1COSG0003</t>
  </si>
  <si>
    <t>US1COMF0019</t>
  </si>
  <si>
    <t>FORTIFICATION 14.3 NW</t>
  </si>
  <si>
    <t>US1COSG0004</t>
  </si>
  <si>
    <t>JULESBURG 0.1 WNW</t>
  </si>
  <si>
    <t>US1COSG0005</t>
  </si>
  <si>
    <t>JULESBURG 0.1 NNW</t>
  </si>
  <si>
    <t>JFN01</t>
  </si>
  <si>
    <t>JEFFERSON, 1 MILE SW OF JEFFERSON,CO</t>
  </si>
  <si>
    <t>USC00054736</t>
  </si>
  <si>
    <t>LAKE CITY 1 NNE</t>
  </si>
  <si>
    <t>USW00094074</t>
  </si>
  <si>
    <t>NUNN 7 NNE</t>
  </si>
  <si>
    <t>USR0000CRDS</t>
  </si>
  <si>
    <t>REDSTONE COLORADO</t>
  </si>
  <si>
    <t>USR0000CNOV</t>
  </si>
  <si>
    <t>NOVEMBER 01 COLORADO</t>
  </si>
  <si>
    <t>1999-2012</t>
  </si>
  <si>
    <t>USR0000CWAT</t>
  </si>
  <si>
    <t>WATERTON NORTH COLORADO</t>
  </si>
  <si>
    <t>USR0000CREF</t>
  </si>
  <si>
    <t>RED FEATHER COLORADO</t>
  </si>
  <si>
    <t>USR0000CBDR</t>
  </si>
  <si>
    <t>SUGARLOAF COLORADO</t>
  </si>
  <si>
    <t>FORT COLLINS EAST</t>
  </si>
  <si>
    <t>NCWCD</t>
  </si>
  <si>
    <t>LOVELAN</t>
  </si>
  <si>
    <t>LONGMONT SOUTH</t>
  </si>
  <si>
    <t>EATON</t>
  </si>
  <si>
    <t>GILCREST</t>
  </si>
  <si>
    <t>WIGGINS</t>
  </si>
  <si>
    <t>BRUSH</t>
  </si>
  <si>
    <t>JOHNSONÆS CORNER</t>
  </si>
  <si>
    <t>BERTHOUD</t>
  </si>
  <si>
    <t>GREELY WEST</t>
  </si>
  <si>
    <t>FORT LUPTON</t>
  </si>
  <si>
    <t>LONGMONT WEST</t>
  </si>
  <si>
    <t>FORT COLLINS CENTRAL</t>
  </si>
  <si>
    <t>BOULDER SOUTHWEST</t>
  </si>
  <si>
    <t>BOULDER NORTHWEST</t>
  </si>
  <si>
    <t>NATIVE GRASSES</t>
  </si>
  <si>
    <t>SHADOW MOUNTAIN</t>
  </si>
  <si>
    <t>US1COAD0145</t>
  </si>
  <si>
    <t>BENNETT 4.3 WNW</t>
  </si>
  <si>
    <t>COCoR</t>
  </si>
  <si>
    <t>US1COAD0166</t>
  </si>
  <si>
    <t>FEDERAL HEIGHTS 1.3 N</t>
  </si>
  <si>
    <t>US1COAD0150</t>
  </si>
  <si>
    <t>THORNTON 1.7 SSW</t>
  </si>
  <si>
    <t>US1COAD0162</t>
  </si>
  <si>
    <t>WESTMINSTER 1.6 ESE</t>
  </si>
  <si>
    <t>US1COAD0153</t>
  </si>
  <si>
    <t>WESTMINSTER 1.6 NE</t>
  </si>
  <si>
    <t>US1COAR0235</t>
  </si>
  <si>
    <t>AURORA 3.3 WSW</t>
  </si>
  <si>
    <t>2012-2013</t>
  </si>
  <si>
    <t>US1COAR0249</t>
  </si>
  <si>
    <t>AURORA 5.7 E</t>
  </si>
  <si>
    <t>US1COAR0240</t>
  </si>
  <si>
    <t>LITTLETON 2.0 ENE</t>
  </si>
  <si>
    <t>US1COAU0022</t>
  </si>
  <si>
    <t>PAGOSA SPRINGS 1.5 ESE</t>
  </si>
  <si>
    <t>US1COAU0020</t>
  </si>
  <si>
    <t>PAGOSA SPRINGS 3.1 WSW</t>
  </si>
  <si>
    <t>US1COAU0019</t>
  </si>
  <si>
    <t>PAGOSA SPRINGS 4.2 W</t>
  </si>
  <si>
    <t>US1COBO0321</t>
  </si>
  <si>
    <t>BOULDER 1.7 S</t>
  </si>
  <si>
    <t>US1COBO0318</t>
  </si>
  <si>
    <t>BOULDER 5.9 W</t>
  </si>
  <si>
    <t>US1COBO0320</t>
  </si>
  <si>
    <t>US1COBR0028</t>
  </si>
  <si>
    <t>BROOMFIELD 3.9 NNE</t>
  </si>
  <si>
    <t>US1COCH0033</t>
  </si>
  <si>
    <t>KIT CARSON 10.6 SE</t>
  </si>
  <si>
    <t>US1COCC0022</t>
  </si>
  <si>
    <t>EVERGREEN 3.4 WNW</t>
  </si>
  <si>
    <t>US1CODL0031</t>
  </si>
  <si>
    <t>ECKERT 1.4 W</t>
  </si>
  <si>
    <t>US1CODL0030</t>
  </si>
  <si>
    <t>PAONIA 1.3 NNW</t>
  </si>
  <si>
    <t>US1CODN0175</t>
  </si>
  <si>
    <t>DENVER 0.4 E</t>
  </si>
  <si>
    <t>US1CODN0146</t>
  </si>
  <si>
    <t>DENVER 3.6 NNW</t>
  </si>
  <si>
    <t>US1CODN0159</t>
  </si>
  <si>
    <t>DENVER 4.6 S</t>
  </si>
  <si>
    <t>US1CODG0157</t>
  </si>
  <si>
    <t>CASTLE ROCK 6.5 NNW</t>
  </si>
  <si>
    <t>US1CODG0180</t>
  </si>
  <si>
    <t>CASTLE ROCK 8.9 NNW</t>
  </si>
  <si>
    <t>US1CODG0176</t>
  </si>
  <si>
    <t>HIGHLANDS RANCH 0.6 SSE</t>
  </si>
  <si>
    <t>US1CODG0153</t>
  </si>
  <si>
    <t>HIGHLANDS RANCH 2.2 WSW</t>
  </si>
  <si>
    <t>US1CODG0175</t>
  </si>
  <si>
    <t>HIGHLANDS RANCH 2.5 E</t>
  </si>
  <si>
    <t>US1CODG0178</t>
  </si>
  <si>
    <t>HIGHLANDS RANCH 2.5 SSW</t>
  </si>
  <si>
    <t>US1COEG0031</t>
  </si>
  <si>
    <t>AVON 1.1 SE</t>
  </si>
  <si>
    <t>US1COEG0032</t>
  </si>
  <si>
    <t>GYPSUM 1.5 SSW</t>
  </si>
  <si>
    <t>US1COEP0303</t>
  </si>
  <si>
    <t>COLORADO SPRINGS 1.1 W</t>
  </si>
  <si>
    <t>US1COEP0226</t>
  </si>
  <si>
    <t>COLORADO SPRINGS 2.0 N</t>
  </si>
  <si>
    <t>US1COEP0232</t>
  </si>
  <si>
    <t>COLORADO SPRINGS 2.2 W</t>
  </si>
  <si>
    <t>US1COEP0309</t>
  </si>
  <si>
    <t>COLORADO SPRINGS 2.7 NE</t>
  </si>
  <si>
    <t>US1COEP0282</t>
  </si>
  <si>
    <t>COLORADO SPRINGS 6.9 NE</t>
  </si>
  <si>
    <t>US1COEP0291</t>
  </si>
  <si>
    <t>COLORADO SPRINGS 8.2 SE</t>
  </si>
  <si>
    <t>US1COEP0296</t>
  </si>
  <si>
    <t>FALCON 2.9 N</t>
  </si>
  <si>
    <t>US1COFM0075</t>
  </si>
  <si>
    <t>CANON CITY 10.8 SSW</t>
  </si>
  <si>
    <t>US1COGF0056</t>
  </si>
  <si>
    <t>GLENWOOD SPRINGS 7.8 ESE</t>
  </si>
  <si>
    <t>US1COGL0017</t>
  </si>
  <si>
    <t>ROLLINSVILLE 1.1 SSW</t>
  </si>
  <si>
    <t>US1COGN0055</t>
  </si>
  <si>
    <t>MARBLE 1.5 W</t>
  </si>
  <si>
    <t>US1COHF0032</t>
  </si>
  <si>
    <t>GARDNER 5.2 ENE</t>
  </si>
  <si>
    <t>US1COHF0030</t>
  </si>
  <si>
    <t>LA VETA 0.5 SSW</t>
  </si>
  <si>
    <t>US1COHF0031</t>
  </si>
  <si>
    <t>WALSENBURG 9.3 NNW</t>
  </si>
  <si>
    <t>US1COHF0033</t>
  </si>
  <si>
    <t>WALSENBURG 9.5 S</t>
  </si>
  <si>
    <t>US1COJF0318</t>
  </si>
  <si>
    <t>US1COKW0037</t>
  </si>
  <si>
    <t>TOWNER 0.2 NE</t>
  </si>
  <si>
    <t>US1COLK0027</t>
  </si>
  <si>
    <t>TWIN LAKES 3.1 WSW</t>
  </si>
  <si>
    <t>US1COLP0062</t>
  </si>
  <si>
    <t>BAYFIELD 1.0 NNE</t>
  </si>
  <si>
    <t>US1COLP0059</t>
  </si>
  <si>
    <t>DURANGO 1.5 SW</t>
  </si>
  <si>
    <t>US1COLP0060</t>
  </si>
  <si>
    <t>DURANGO 7.1 WSW</t>
  </si>
  <si>
    <t>US1COLP0067</t>
  </si>
  <si>
    <t>IGNACIO 2.9 N</t>
  </si>
  <si>
    <t>US1COLP0070</t>
  </si>
  <si>
    <t>REDMESA 4.2 NW</t>
  </si>
  <si>
    <t>US1COLP0066</t>
  </si>
  <si>
    <t>ROCKWOOD 6.7 N</t>
  </si>
  <si>
    <t>US1COLR0004</t>
  </si>
  <si>
    <t>BELLVUE 5.9 W</t>
  </si>
  <si>
    <t>US1COLR0920</t>
  </si>
  <si>
    <t>BERTHOUD 0.5 SSW</t>
  </si>
  <si>
    <t>US1COLR0922</t>
  </si>
  <si>
    <t>BERTHOUD 4.4 WSW</t>
  </si>
  <si>
    <t>US1COLG0049</t>
  </si>
  <si>
    <t>STERLING 1.5 S</t>
  </si>
  <si>
    <t>US1COME0097</t>
  </si>
  <si>
    <t>GRAND JUNCTION 0.6 WSW</t>
  </si>
  <si>
    <t>US1COME0086</t>
  </si>
  <si>
    <t>GRAND JUNCTION 1.5 NW</t>
  </si>
  <si>
    <t>US1COME0079</t>
  </si>
  <si>
    <t>GRAND JUNCTION 3.9 WSW</t>
  </si>
  <si>
    <t>US1COME0069</t>
  </si>
  <si>
    <t>GRAND JUNCTION 4.0 W</t>
  </si>
  <si>
    <t>US1COME0081</t>
  </si>
  <si>
    <t>GRAND JUNCTION 4.2 W</t>
  </si>
  <si>
    <t>US1COOT0032</t>
  </si>
  <si>
    <t>FOWLER 0.1 S</t>
  </si>
  <si>
    <t>US1COOT0030</t>
  </si>
  <si>
    <t>FOWLER 3.9 SE</t>
  </si>
  <si>
    <t>US1COOT0031</t>
  </si>
  <si>
    <t>LA JUNTA 7.4 W</t>
  </si>
  <si>
    <t>US1COOR0015</t>
  </si>
  <si>
    <t>MONTROSE 17.1 SSE</t>
  </si>
  <si>
    <t>US1COPK0091</t>
  </si>
  <si>
    <t>BAILEY 4.5 NE</t>
  </si>
  <si>
    <t>US1COPH0045</t>
  </si>
  <si>
    <t>HOLYOKE 0.3 WSW</t>
  </si>
  <si>
    <t>US1COPT0010</t>
  </si>
  <si>
    <t>WOODY CREEK 1.3 SE</t>
  </si>
  <si>
    <t>US1COPU0091</t>
  </si>
  <si>
    <t>PUEBLO 7.0 ESE</t>
  </si>
  <si>
    <t>US1COPU0081</t>
  </si>
  <si>
    <t>PUEBLO WEST 11.0 SW</t>
  </si>
  <si>
    <t>US1COPU0080</t>
  </si>
  <si>
    <t>PUEBLO WEST 4.9 SW</t>
  </si>
  <si>
    <t>US1COPU0092</t>
  </si>
  <si>
    <t>RYE 5.9 ESE</t>
  </si>
  <si>
    <t>US1CORB0020</t>
  </si>
  <si>
    <t>RANGELY 0.7 SSW</t>
  </si>
  <si>
    <t>US1CORG0021</t>
  </si>
  <si>
    <t>MONTE VISTA 10.8 SW</t>
  </si>
  <si>
    <t>US1CORT0037</t>
  </si>
  <si>
    <t>OAK CREEK 0.3 WSW</t>
  </si>
  <si>
    <t>US1CORT0044</t>
  </si>
  <si>
    <t>OAK CREEK 1.7 WNW</t>
  </si>
  <si>
    <t>US1CORT0033</t>
  </si>
  <si>
    <t>OAK CREEK 5.5 E</t>
  </si>
  <si>
    <t>US1CORT0032</t>
  </si>
  <si>
    <t>STEAMBOAT SPRINGS 0.1 NNE</t>
  </si>
  <si>
    <t>US1CORT0042</t>
  </si>
  <si>
    <t>STEAMBOAT SPRINGS 0.9 N</t>
  </si>
  <si>
    <t>US1CORT0045</t>
  </si>
  <si>
    <t>STEAMBOAT SPRINGS 1.5 WNW</t>
  </si>
  <si>
    <t>US1CORT0043</t>
  </si>
  <si>
    <t>STEAMBOAT SPRINGS 1.9 E</t>
  </si>
  <si>
    <t>US1CORT0034</t>
  </si>
  <si>
    <t>STEAMBOAT SPRINGS 6.9 SW</t>
  </si>
  <si>
    <t>US1CORT0048</t>
  </si>
  <si>
    <t>STEAMBOAT SPRINGS 7.9 WNW</t>
  </si>
  <si>
    <t>US1COSU0052</t>
  </si>
  <si>
    <t>KEYSTONE 0.7 SW</t>
  </si>
  <si>
    <t>US1COTL0020</t>
  </si>
  <si>
    <t>WOODLAND PARK 1.6 N</t>
  </si>
  <si>
    <t>US1COWE0372</t>
  </si>
  <si>
    <t>EVANS 2.0 WSW</t>
  </si>
  <si>
    <t>US1COWE0389</t>
  </si>
  <si>
    <t>FORT LUPTON 0.5 NE</t>
  </si>
  <si>
    <t>US1COWE0388</t>
  </si>
  <si>
    <t>US1COWE0367</t>
  </si>
  <si>
    <t>GILL 3.8 NE</t>
  </si>
  <si>
    <t>US1COYU0078</t>
  </si>
  <si>
    <t>CLARKVILLE 5.7 E</t>
  </si>
  <si>
    <t>08M12S</t>
  </si>
  <si>
    <t>BLACK MESA</t>
  </si>
  <si>
    <t>2013-2015</t>
  </si>
  <si>
    <t>US1COLR0022</t>
  </si>
  <si>
    <t>GHCND:US1COLR0022</t>
  </si>
  <si>
    <t>US1COBO0238</t>
  </si>
  <si>
    <t>GHCND:US1COBO0238</t>
  </si>
  <si>
    <t>US1COWE0292</t>
  </si>
  <si>
    <t>GHCND:US1COWE0292</t>
  </si>
  <si>
    <t>US1COJF0140</t>
  </si>
  <si>
    <t>GHCND:US1COJF0140</t>
  </si>
  <si>
    <t>US1COEP0011</t>
  </si>
  <si>
    <t>GHCND:US1COEP0011</t>
  </si>
  <si>
    <t>US1COLR0672</t>
  </si>
  <si>
    <t>GHCND:US1COLR0672</t>
  </si>
  <si>
    <t>US1COBO0202</t>
  </si>
  <si>
    <t>GHCND:US1COBO0202</t>
  </si>
  <si>
    <t>US1COEP0029</t>
  </si>
  <si>
    <t>GHCND:US1COEP0029</t>
  </si>
  <si>
    <t>US1COEP0174</t>
  </si>
  <si>
    <t>GHCND:US1COEP0174</t>
  </si>
  <si>
    <t>US1COLR0259</t>
  </si>
  <si>
    <t>GHCND:US1COLR0259</t>
  </si>
  <si>
    <t>US1COLR0340</t>
  </si>
  <si>
    <t>GHCND:US1COLR0340</t>
  </si>
  <si>
    <t>US1COLR0917</t>
  </si>
  <si>
    <t>GHCND:US1COLR0917</t>
  </si>
  <si>
    <t>US1COLR0829</t>
  </si>
  <si>
    <t>GHCND:US1COLR0829</t>
  </si>
  <si>
    <t>US1COLR0863</t>
  </si>
  <si>
    <t>GHCND:US1COLR0863</t>
  </si>
  <si>
    <t>US1COLR0800</t>
  </si>
  <si>
    <t>GHCND:US1COLR0800</t>
  </si>
  <si>
    <t>US1COLR0900</t>
  </si>
  <si>
    <t>GHCND:US1COLR0900</t>
  </si>
  <si>
    <t>US1COLR0818</t>
  </si>
  <si>
    <t>GHCND:US1COLR0818</t>
  </si>
  <si>
    <t>US1COLR0737</t>
  </si>
  <si>
    <t>GHCND:US1COLR0737</t>
  </si>
  <si>
    <t>US1COLR0402</t>
  </si>
  <si>
    <t>GHCND:US1COLR0402</t>
  </si>
  <si>
    <t>US1COLR0776</t>
  </si>
  <si>
    <t>GHCND:US1COLR0776</t>
  </si>
  <si>
    <t>US1COLR0042</t>
  </si>
  <si>
    <t>GHCND:US1COLR0042</t>
  </si>
  <si>
    <t>US1COLR0925</t>
  </si>
  <si>
    <t>GHCND:US1COLR0925</t>
  </si>
  <si>
    <t>US1COLR0894</t>
  </si>
  <si>
    <t>GHCND:US1COLR0894</t>
  </si>
  <si>
    <t>US1COLR0625</t>
  </si>
  <si>
    <t>GHCND:US1COLR0625</t>
  </si>
  <si>
    <t>US1COLR0855</t>
  </si>
  <si>
    <t>GHCND:US1COLR0855</t>
  </si>
  <si>
    <t>US1COLR0921</t>
  </si>
  <si>
    <t>GHCND:US1COLR0921</t>
  </si>
  <si>
    <t>US1COLR0798</t>
  </si>
  <si>
    <t>GHCND:US1COLR0798</t>
  </si>
  <si>
    <t>US1COLR0825</t>
  </si>
  <si>
    <t>GHCND:US1COLR0825</t>
  </si>
  <si>
    <t>US1COLR0044</t>
  </si>
  <si>
    <t>GHCND:US1COLR0044</t>
  </si>
  <si>
    <t>US1COLR0775</t>
  </si>
  <si>
    <t>GHCND:US1COLR0775</t>
  </si>
  <si>
    <t>US1COLR0043</t>
  </si>
  <si>
    <t>GHCND:US1COLR0043</t>
  </si>
  <si>
    <t>US1COLR0636</t>
  </si>
  <si>
    <t>GHCND:US1COLR0636</t>
  </si>
  <si>
    <t>US1COLR0929</t>
  </si>
  <si>
    <t>GHCND:US1COLR0929</t>
  </si>
  <si>
    <t>US1COLR0075</t>
  </si>
  <si>
    <t>GHCND:US1COLR0075</t>
  </si>
  <si>
    <t>US1COLR0412</t>
  </si>
  <si>
    <t>GHCND:US1COLR0412</t>
  </si>
  <si>
    <t>US1COLR0654</t>
  </si>
  <si>
    <t>GHCND:US1COLR0654</t>
  </si>
  <si>
    <t>US1COLR0702</t>
  </si>
  <si>
    <t>GHCND:US1COLR0702</t>
  </si>
  <si>
    <t>US1COWE0320</t>
  </si>
  <si>
    <t>GHCND:US1COWE0320</t>
  </si>
  <si>
    <t>US1COJF0338</t>
  </si>
  <si>
    <t>GHCND:US1COJF0338</t>
  </si>
  <si>
    <t>US1COWE0340</t>
  </si>
  <si>
    <t>GHCND:US1COWE0340</t>
  </si>
  <si>
    <t>US1COJF0220</t>
  </si>
  <si>
    <t>GHCND:US1COJF0220</t>
  </si>
  <si>
    <t>US1COJF0362</t>
  </si>
  <si>
    <t>GHCND:US1COJF0362</t>
  </si>
  <si>
    <t>US1COJF0363</t>
  </si>
  <si>
    <t>GHCND:US1COJF0363</t>
  </si>
  <si>
    <t>US1COJF0335</t>
  </si>
  <si>
    <t>GHCND:US1COJF0335</t>
  </si>
  <si>
    <t>US1COJF0184</t>
  </si>
  <si>
    <t>GHCND:US1COJF0184</t>
  </si>
  <si>
    <t>US1COJF0273</t>
  </si>
  <si>
    <t>GHCND:US1COJF0273</t>
  </si>
  <si>
    <t>US1COJF0332</t>
  </si>
  <si>
    <t>GHCND:US1COJF0332</t>
  </si>
  <si>
    <t>US1COJF0376</t>
  </si>
  <si>
    <t>GHCND:US1COJF0376</t>
  </si>
  <si>
    <t>US1COJF0227</t>
  </si>
  <si>
    <t>GHCND:US1COJF0227</t>
  </si>
  <si>
    <t>US1COJF0215</t>
  </si>
  <si>
    <t>GHCND:US1COJF0215</t>
  </si>
  <si>
    <t>US1COJF0313</t>
  </si>
  <si>
    <t>GHCND:US1COJF0313</t>
  </si>
  <si>
    <t>US1COJF0212</t>
  </si>
  <si>
    <t>GHCND:US1COJF0212</t>
  </si>
  <si>
    <t>US1COJF0201</t>
  </si>
  <si>
    <t>GHCND:US1COJF0201</t>
  </si>
  <si>
    <t>US1COLR0865</t>
  </si>
  <si>
    <t>GHCND:US1COLR0865</t>
  </si>
  <si>
    <t>US1COLR0250</t>
  </si>
  <si>
    <t>GHCND:US1COLR0250</t>
  </si>
  <si>
    <t>US1COLR0907</t>
  </si>
  <si>
    <t>GHCND:US1COLR0907</t>
  </si>
  <si>
    <t>US1COLR0249</t>
  </si>
  <si>
    <t>GHCND:US1COLR0249</t>
  </si>
  <si>
    <t>US1COLR0905</t>
  </si>
  <si>
    <t>GHCND:US1COLR0905</t>
  </si>
  <si>
    <t>US1COLR0710</t>
  </si>
  <si>
    <t>GHCND:US1COLR0710</t>
  </si>
  <si>
    <t>US1COLR0052</t>
  </si>
  <si>
    <t>GHCND:US1COLR0052</t>
  </si>
  <si>
    <t>US1COLR0713</t>
  </si>
  <si>
    <t>GHCND:US1COLR0713</t>
  </si>
  <si>
    <t>US1COLR0828</t>
  </si>
  <si>
    <t>GHCND:US1COLR0828</t>
  </si>
  <si>
    <t>US1COLR0799</t>
  </si>
  <si>
    <t>GHCND:US1COLR0799</t>
  </si>
  <si>
    <t>US1COLR0539</t>
  </si>
  <si>
    <t>GHCND:US1COLR0539</t>
  </si>
  <si>
    <t>US1COLR0488</t>
  </si>
  <si>
    <t>GHCND:US1COLR0488</t>
  </si>
  <si>
    <t>US1COLR0954</t>
  </si>
  <si>
    <t>GHCND:US1COLR0954</t>
  </si>
  <si>
    <t>US1COLR0843</t>
  </si>
  <si>
    <t>GHCND:US1COLR0843</t>
  </si>
  <si>
    <t>US1COLR0883</t>
  </si>
  <si>
    <t>GHCND:US1COLR0883</t>
  </si>
  <si>
    <t>US1COLR0519</t>
  </si>
  <si>
    <t>GHCND:US1COLR0519</t>
  </si>
  <si>
    <t>US1COLR0873</t>
  </si>
  <si>
    <t>GHCND:US1COLR0873</t>
  </si>
  <si>
    <t>US1COBO0237</t>
  </si>
  <si>
    <t>GHCND:US1COBO0237</t>
  </si>
  <si>
    <t>US1COBO0146</t>
  </si>
  <si>
    <t>GHCND:US1COBO0146</t>
  </si>
  <si>
    <t>US1COBO0137</t>
  </si>
  <si>
    <t>GHCND:US1COBO0137</t>
  </si>
  <si>
    <t>US1COLR0033</t>
  </si>
  <si>
    <t>GHCND:US1COLR0033</t>
  </si>
  <si>
    <t>US1COLR0050</t>
  </si>
  <si>
    <t>GHCND:US1COLR0050</t>
  </si>
  <si>
    <t>US1COLR0735</t>
  </si>
  <si>
    <t>GHCND:US1COLR0735</t>
  </si>
  <si>
    <t>US1COEP0070</t>
  </si>
  <si>
    <t>GHCND:US1COEP0070</t>
  </si>
  <si>
    <t>US1COBO0113</t>
  </si>
  <si>
    <t>GHCND:US1COBO0113</t>
  </si>
  <si>
    <t>US1COWE0345</t>
  </si>
  <si>
    <t>GHCND:US1COWE0345</t>
  </si>
  <si>
    <t>US1COWE0307</t>
  </si>
  <si>
    <t>GHCND:US1COWE0307</t>
  </si>
  <si>
    <t>US1COLR0329</t>
  </si>
  <si>
    <t>GHCND:US1COLR0329</t>
  </si>
  <si>
    <t>US1COLR0815</t>
  </si>
  <si>
    <t>GHCND:US1COLR0815</t>
  </si>
  <si>
    <t>US1COLR0251</t>
  </si>
  <si>
    <t>GHCND:US1COLR0251</t>
  </si>
  <si>
    <t>US1COLR0166</t>
  </si>
  <si>
    <t>GHCND:US1COLR0166</t>
  </si>
  <si>
    <t>US1COLR0165</t>
  </si>
  <si>
    <t>GHCND:US1COLR0165</t>
  </si>
  <si>
    <t>US1COLR0142</t>
  </si>
  <si>
    <t>GHCND:US1COLR0142</t>
  </si>
  <si>
    <t>US1COLR0127</t>
  </si>
  <si>
    <t>GHCND:US1COLR0127</t>
  </si>
  <si>
    <t>US1COLR0143</t>
  </si>
  <si>
    <t>GHCND:US1COLR0143</t>
  </si>
  <si>
    <t>US1COLR0121</t>
  </si>
  <si>
    <t>GHCND:US1COLR0121</t>
  </si>
  <si>
    <t>US1COLR0140</t>
  </si>
  <si>
    <t>GHCND:US1COLR0140</t>
  </si>
  <si>
    <t>US1COLR0181</t>
  </si>
  <si>
    <t>GHCND:US1COLR0181</t>
  </si>
  <si>
    <t>2000-2012</t>
  </si>
  <si>
    <t>US1COLR0157</t>
  </si>
  <si>
    <t>GHCND:US1COLR0157</t>
  </si>
  <si>
    <t>US1COLR0952</t>
  </si>
  <si>
    <t>GHCND:US1COLR0952</t>
  </si>
  <si>
    <t>US1COLR0189</t>
  </si>
  <si>
    <t>GHCND:US1COLR0189</t>
  </si>
  <si>
    <t>US1COLR0876</t>
  </si>
  <si>
    <t>GHCND:US1COLR0876</t>
  </si>
  <si>
    <t>US1COLR0877</t>
  </si>
  <si>
    <t>GHCND:US1COLR0877</t>
  </si>
  <si>
    <t>US1COLR0918</t>
  </si>
  <si>
    <t>GHCND:US1COLR0918</t>
  </si>
  <si>
    <t>US1COLR0193</t>
  </si>
  <si>
    <t>GHCND:US1COLR0193</t>
  </si>
  <si>
    <t>2001-2009</t>
  </si>
  <si>
    <t>US1COLR0171</t>
  </si>
  <si>
    <t>GHCND:US1COLR0171</t>
  </si>
  <si>
    <t>US1COLR0187</t>
  </si>
  <si>
    <t>GHCND:US1COLR0187</t>
  </si>
  <si>
    <t>US1COLR0887</t>
  </si>
  <si>
    <t>GHCND:US1COLR0887</t>
  </si>
  <si>
    <t>US1COLR0896</t>
  </si>
  <si>
    <t>GHCND:US1COLR0896</t>
  </si>
  <si>
    <t>US1COEP0175</t>
  </si>
  <si>
    <t>GHCND:US1COEP0175</t>
  </si>
  <si>
    <t>US1COLR0299</t>
  </si>
  <si>
    <t>GHCND:US1COLR0299</t>
  </si>
  <si>
    <t>1998-2010</t>
  </si>
  <si>
    <t>US1COLR0326</t>
  </si>
  <si>
    <t>GHCND:US1COLR0326</t>
  </si>
  <si>
    <t>US1COLR0391</t>
  </si>
  <si>
    <t>GHCND:US1COLR0391</t>
  </si>
  <si>
    <t>US1COLR0284</t>
  </si>
  <si>
    <t>GHCND:US1COLR0284</t>
  </si>
  <si>
    <t>US1COLR0312</t>
  </si>
  <si>
    <t>GHCND:US1COLR0312</t>
  </si>
  <si>
    <t>US1COLR0378</t>
  </si>
  <si>
    <t>GHCND:US1COLR0378</t>
  </si>
  <si>
    <t>1999-2008</t>
  </si>
  <si>
    <t>US1COLR0355</t>
  </si>
  <si>
    <t>GHCND:US1COLR0355</t>
  </si>
  <si>
    <t>US1COLR0403</t>
  </si>
  <si>
    <t>GHCND:US1COLR0403</t>
  </si>
  <si>
    <t>US1COLR0292</t>
  </si>
  <si>
    <t>GHCND:US1COLR0292</t>
  </si>
  <si>
    <t>1998-2011</t>
  </si>
  <si>
    <t>US1COLR0290</t>
  </si>
  <si>
    <t>GHCND:US1COLR0290</t>
  </si>
  <si>
    <t>US1COLR0406</t>
  </si>
  <si>
    <t>GHCND:US1COLR0406</t>
  </si>
  <si>
    <t>US1COLR0335</t>
  </si>
  <si>
    <t>GHCND:US1COLR0335</t>
  </si>
  <si>
    <t>US1COLR0264</t>
  </si>
  <si>
    <t>GHCND:US1COLR0264</t>
  </si>
  <si>
    <t>US1COLR0370</t>
  </si>
  <si>
    <t>GHCND:US1COLR0370</t>
  </si>
  <si>
    <t>US1COLR0397</t>
  </si>
  <si>
    <t>GHCND:US1COLR0397</t>
  </si>
  <si>
    <t>US1COLR0341</t>
  </si>
  <si>
    <t>GHCND:US1COLR0341</t>
  </si>
  <si>
    <t>US1COLR0393</t>
  </si>
  <si>
    <t>GHCND:US1COLR0393</t>
  </si>
  <si>
    <t>US1COLR0298</t>
  </si>
  <si>
    <t>GHCND:US1COLR0298</t>
  </si>
  <si>
    <t>US1COLR0255</t>
  </si>
  <si>
    <t>GHCND:US1COLR0255</t>
  </si>
  <si>
    <t>US1COLR0413</t>
  </si>
  <si>
    <t>GHCND:US1COLR0413</t>
  </si>
  <si>
    <t>US1COLR0878</t>
  </si>
  <si>
    <t>GHCND:US1COLR0878</t>
  </si>
  <si>
    <t>US1COLR0908</t>
  </si>
  <si>
    <t>GHCND:US1COLR0908</t>
  </si>
  <si>
    <t>US1COLR0726</t>
  </si>
  <si>
    <t>GHCND:US1COLR0726</t>
  </si>
  <si>
    <t>US1COLR0407</t>
  </si>
  <si>
    <t>GHCND:US1COLR0407</t>
  </si>
  <si>
    <t>US1COLR0707</t>
  </si>
  <si>
    <t>GHCND:US1COLR0707</t>
  </si>
  <si>
    <t>US1COLR0653</t>
  </si>
  <si>
    <t>GHCND:US1COLR0653</t>
  </si>
  <si>
    <t>US1COLR0867</t>
  </si>
  <si>
    <t>GHCND:US1COLR0867</t>
  </si>
  <si>
    <t>US1COLR0895</t>
  </si>
  <si>
    <t>GHCND:US1COLR0895</t>
  </si>
  <si>
    <t>US1COLR0451</t>
  </si>
  <si>
    <t>GHCND:US1COLR0451</t>
  </si>
  <si>
    <t>US1COLR0610</t>
  </si>
  <si>
    <t>GHCND:US1COLR0610</t>
  </si>
  <si>
    <t>US1COLR0706</t>
  </si>
  <si>
    <t>GHCND:US1COLR0706</t>
  </si>
  <si>
    <t>US1COLR0885</t>
  </si>
  <si>
    <t>GHCND:US1COLR0885</t>
  </si>
  <si>
    <t>US1COLR0628</t>
  </si>
  <si>
    <t>GHCND:US1COLR0628</t>
  </si>
  <si>
    <t>US1COLR0025</t>
  </si>
  <si>
    <t>GHCND:US1COLR0025</t>
  </si>
  <si>
    <t>US1COLR0770</t>
  </si>
  <si>
    <t>GHCND:US1COLR0770</t>
  </si>
  <si>
    <t>US1COLR0607</t>
  </si>
  <si>
    <t>GHCND:US1COLR0607</t>
  </si>
  <si>
    <t>US1COLR0112</t>
  </si>
  <si>
    <t>GHCND:US1COLR0112</t>
  </si>
  <si>
    <t>US1COLR0708</t>
  </si>
  <si>
    <t>GHCND:US1COLR0708</t>
  </si>
  <si>
    <t>US1COLR0836</t>
  </si>
  <si>
    <t>GHCND:US1COLR0836</t>
  </si>
  <si>
    <t>US1COLR0835</t>
  </si>
  <si>
    <t>GHCND:US1COLR0835</t>
  </si>
  <si>
    <t>US1COLR0645</t>
  </si>
  <si>
    <t>GHCND:US1COLR0645</t>
  </si>
  <si>
    <t>US1COLR0805</t>
  </si>
  <si>
    <t>GHCND:US1COLR0805</t>
  </si>
  <si>
    <t>US1COLR0613</t>
  </si>
  <si>
    <t>GHCND:US1COLR0613</t>
  </si>
  <si>
    <t>US1COLR0758</t>
  </si>
  <si>
    <t>GHCND:US1COLR0758</t>
  </si>
  <si>
    <t>US1COLR0635</t>
  </si>
  <si>
    <t>GHCND:US1COLR0635</t>
  </si>
  <si>
    <t>US1COLR0847</t>
  </si>
  <si>
    <t>GHCND:US1COLR0847</t>
  </si>
  <si>
    <t>US1COLR0816</t>
  </si>
  <si>
    <t>GHCND:US1COLR0816</t>
  </si>
  <si>
    <t>US1COLR0834</t>
  </si>
  <si>
    <t>GHCND:US1COLR0834</t>
  </si>
  <si>
    <t>US1COLR0677</t>
  </si>
  <si>
    <t>GHCND:US1COLR0677</t>
  </si>
  <si>
    <t>US1COLR0762</t>
  </si>
  <si>
    <t>GHCND:US1COLR0762</t>
  </si>
  <si>
    <t>US1COLR0681</t>
  </si>
  <si>
    <t>GHCND:US1COLR0681</t>
  </si>
  <si>
    <t>US1COLR0868</t>
  </si>
  <si>
    <t>GHCND:US1COLR0868</t>
  </si>
  <si>
    <t>US1COLR0082</t>
  </si>
  <si>
    <t>GHCND:US1COLR0082</t>
  </si>
  <si>
    <t>US1COEP0247</t>
  </si>
  <si>
    <t>GHCND:US1COEP0247</t>
  </si>
  <si>
    <t>US1COEP0061</t>
  </si>
  <si>
    <t>GHCND:US1COEP0061</t>
  </si>
  <si>
    <t>US1COEP0253</t>
  </si>
  <si>
    <t>GHCND:US1COEP0253</t>
  </si>
  <si>
    <t>US1COEP0255</t>
  </si>
  <si>
    <t>GHCND:US1COEP0255</t>
  </si>
  <si>
    <t>US1COEP0069</t>
  </si>
  <si>
    <t>GHCND:US1COEP0069</t>
  </si>
  <si>
    <t>US1COJF0128</t>
  </si>
  <si>
    <t>GHCND:US1COJF0128</t>
  </si>
  <si>
    <t>US1COLR0567</t>
  </si>
  <si>
    <t>GHCND:US1COLR0567</t>
  </si>
  <si>
    <t>US1COWE0319</t>
  </si>
  <si>
    <t>GHCND:US1COWE0319</t>
  </si>
  <si>
    <t>US1COWE0295</t>
  </si>
  <si>
    <t>GHCND:US1COWE0295</t>
  </si>
  <si>
    <t>US1COLR0433</t>
  </si>
  <si>
    <t>GHCND:US1COLR0433</t>
  </si>
  <si>
    <t>US1COLR0555</t>
  </si>
  <si>
    <t>GHCND:US1COLR0555</t>
  </si>
  <si>
    <t>US1COLR0875</t>
  </si>
  <si>
    <t>GHCND:US1COLR0875</t>
  </si>
  <si>
    <t>US1COLR0276</t>
  </si>
  <si>
    <t>GHCND:US1COLR0276</t>
  </si>
  <si>
    <t>US1COLR0897</t>
  </si>
  <si>
    <t>GHCND:US1COLR0897</t>
  </si>
  <si>
    <t>US1COWE0315</t>
  </si>
  <si>
    <t>GHCND:US1COWE0315</t>
  </si>
  <si>
    <t>US1COBO0256</t>
  </si>
  <si>
    <t>GHCND:US1COBO0256</t>
  </si>
  <si>
    <t>US1COBO0242</t>
  </si>
  <si>
    <t>GHCND:US1COBO0242</t>
  </si>
  <si>
    <t>US1COBO0181</t>
  </si>
  <si>
    <t>GHCND:US1COBO0181</t>
  </si>
  <si>
    <t>US1COBO0254</t>
  </si>
  <si>
    <t>GHCND:US1COBO0254</t>
  </si>
  <si>
    <t>US1COBO0149</t>
  </si>
  <si>
    <t>GHCND:US1COBO0149</t>
  </si>
  <si>
    <t>US1COBO0241</t>
  </si>
  <si>
    <t>GHCND:US1COBO0241</t>
  </si>
  <si>
    <t>US1COBO0150</t>
  </si>
  <si>
    <t>GHCND:US1COBO0150</t>
  </si>
  <si>
    <t>US1COBO0143</t>
  </si>
  <si>
    <t>GHCND:US1COBO0143</t>
  </si>
  <si>
    <t>US1COBO0261</t>
  </si>
  <si>
    <t>GHCND:US1COBO0261</t>
  </si>
  <si>
    <t>US1COBO0117</t>
  </si>
  <si>
    <t>GHCND:US1COBO0117</t>
  </si>
  <si>
    <t>US1COBO0252</t>
  </si>
  <si>
    <t>GHCND:US1COBO0252</t>
  </si>
  <si>
    <t>US1COBO0084</t>
  </si>
  <si>
    <t>GHCND:US1COBO0084</t>
  </si>
  <si>
    <t>US1COBO0292</t>
  </si>
  <si>
    <t>GHCND:US1COBO0292</t>
  </si>
  <si>
    <t>US1COBO0221</t>
  </si>
  <si>
    <t>GHCND:US1COBO0221</t>
  </si>
  <si>
    <t>US1COBO0118</t>
  </si>
  <si>
    <t>GHCND:US1COBO0118</t>
  </si>
  <si>
    <t>US1COEP0059</t>
  </si>
  <si>
    <t>GHCND:US1COEP0059</t>
  </si>
  <si>
    <t>US1COLR0061</t>
  </si>
  <si>
    <t>GHCND:US1COLR0061</t>
  </si>
  <si>
    <t>US1COLR0558</t>
  </si>
  <si>
    <t>GHCND:US1COLR0558</t>
  </si>
  <si>
    <t>US1COLR0964</t>
  </si>
  <si>
    <t>GHCND:US1COLR0964</t>
  </si>
  <si>
    <t>US1COWE0202</t>
  </si>
  <si>
    <t>GHCND:US1COWE0202</t>
  </si>
  <si>
    <t>US1COWE0300</t>
  </si>
  <si>
    <t>GHCND:US1COWE0300</t>
  </si>
  <si>
    <t>US1COBO0219</t>
  </si>
  <si>
    <t>GHCND:US1COBO0219</t>
  </si>
  <si>
    <t>US1COWE0341</t>
  </si>
  <si>
    <t>GHCND:US1COWE0341</t>
  </si>
  <si>
    <t>US1COLR0425</t>
  </si>
  <si>
    <t>GHCND:US1COLR0425</t>
  </si>
  <si>
    <t>US1COBO0203</t>
  </si>
  <si>
    <t>GHCND:US1COBO0203</t>
  </si>
  <si>
    <t>US1COJF0185</t>
  </si>
  <si>
    <t>GHCND:US1COJF0185</t>
  </si>
  <si>
    <t>US1COJF0321</t>
  </si>
  <si>
    <t>GHCND:US1COJF0321</t>
  </si>
  <si>
    <t>US1COJF0296</t>
  </si>
  <si>
    <t>GHCND:US1COJF0296</t>
  </si>
  <si>
    <t>US1COJF0320</t>
  </si>
  <si>
    <t>GHCND:US1COJF0320</t>
  </si>
  <si>
    <t>US1COJF0180</t>
  </si>
  <si>
    <t>GHCND:US1COJF0180</t>
  </si>
  <si>
    <t>US1COJF0176</t>
  </si>
  <si>
    <t>GHCND:US1COJF0176</t>
  </si>
  <si>
    <t>US1COJF0354</t>
  </si>
  <si>
    <t>GHCND:US1COJF0354</t>
  </si>
  <si>
    <t>US1COJF0343</t>
  </si>
  <si>
    <t>GHCND:US1COJF0343</t>
  </si>
  <si>
    <t>US1COJF0289</t>
  </si>
  <si>
    <t>GHCND:US1COJF0289</t>
  </si>
  <si>
    <t>US1COLR0973</t>
  </si>
  <si>
    <t>GHCND:US1COLR0973</t>
  </si>
  <si>
    <t>US1COBO0083</t>
  </si>
  <si>
    <t>GHCND:US1COBO0083</t>
  </si>
  <si>
    <t>US1COBO0144</t>
  </si>
  <si>
    <t>GHCND:US1COBO0144</t>
  </si>
  <si>
    <t>US1COJF0285</t>
  </si>
  <si>
    <t>GHCND:US1COJF0285</t>
  </si>
  <si>
    <t>US1COWE0081</t>
  </si>
  <si>
    <t>GHCND:US1COWE0081</t>
  </si>
  <si>
    <t>US1COBO0008</t>
  </si>
  <si>
    <t>GHCND:US1COBO0008</t>
  </si>
  <si>
    <t>US1COBO0229</t>
  </si>
  <si>
    <t>GHCND:US1COBO0229</t>
  </si>
  <si>
    <t>US1COBO0266</t>
  </si>
  <si>
    <t>GHCND:US1COBO0266</t>
  </si>
  <si>
    <t>US1COBO0290</t>
  </si>
  <si>
    <t>GHCND:US1COBO0290</t>
  </si>
  <si>
    <t>US1COBO0222</t>
  </si>
  <si>
    <t>GHCND:US1COBO0222</t>
  </si>
  <si>
    <t>US1COBO0218</t>
  </si>
  <si>
    <t>GHCND:US1COBO0218</t>
  </si>
  <si>
    <t>US1COJF0199</t>
  </si>
  <si>
    <t>GHCND:US1COJF0199</t>
  </si>
  <si>
    <t>US1COJF0326</t>
  </si>
  <si>
    <t>GHCND:US1COJF0326</t>
  </si>
  <si>
    <t>US1COJF0194</t>
  </si>
  <si>
    <t>GHCND:US1COJF0194</t>
  </si>
  <si>
    <t>US1COJF0364</t>
  </si>
  <si>
    <t>GHCND:US1COJF0364</t>
  </si>
  <si>
    <t>US1COJF0333</t>
  </si>
  <si>
    <t>GHCND:US1COJF0333</t>
  </si>
  <si>
    <t>US1COJF0179</t>
  </si>
  <si>
    <t>GHCND:US1COJF0179</t>
  </si>
  <si>
    <t>US1COJF0133</t>
  </si>
  <si>
    <t>GHCND:US1COJF0133</t>
  </si>
  <si>
    <t>US1COJF0328</t>
  </si>
  <si>
    <t>GHCND:US1COJF0328</t>
  </si>
  <si>
    <t>US1COJF0153</t>
  </si>
  <si>
    <t>GHCND:US1COJF0153</t>
  </si>
  <si>
    <t>US1COBO0305</t>
  </si>
  <si>
    <t>GHCND:US1COBO0305</t>
  </si>
  <si>
    <t>US1COBO0331</t>
  </si>
  <si>
    <t>GHCND:US1COBO0331</t>
  </si>
  <si>
    <t>US1COBO0171</t>
  </si>
  <si>
    <t>GHCND:US1COBO0171</t>
  </si>
  <si>
    <t>US1COWE0311</t>
  </si>
  <si>
    <t>GHCND:US1COWE0311</t>
  </si>
  <si>
    <t>US1COWE0302</t>
  </si>
  <si>
    <t>GHCND:US1COWE0302</t>
  </si>
  <si>
    <t>US1COBO0180</t>
  </si>
  <si>
    <t>GHCND:US1COBO0180</t>
  </si>
  <si>
    <t>US1COBO0199</t>
  </si>
  <si>
    <t>GHCND:US1COBO0199</t>
  </si>
  <si>
    <t>US1COWE0203</t>
  </si>
  <si>
    <t>GHCND:US1COWE0203</t>
  </si>
  <si>
    <t>US1COBO0277</t>
  </si>
  <si>
    <t>GHCND:US1COBO0277</t>
  </si>
  <si>
    <t>US1COBO0243</t>
  </si>
  <si>
    <t>GHCND:US1COBO0243</t>
  </si>
  <si>
    <t>US1COLR0525</t>
  </si>
  <si>
    <t>GHCND:US1COLR0525</t>
  </si>
  <si>
    <t>US1COLR0528</t>
  </si>
  <si>
    <t>GHCND:US1COLR0528</t>
  </si>
  <si>
    <t>US1COLR0468</t>
  </si>
  <si>
    <t>GHCND:US1COLR0468</t>
  </si>
  <si>
    <t>US1COLR0471</t>
  </si>
  <si>
    <t>GHCND:US1COLR0471</t>
  </si>
  <si>
    <t>US1COWE0314</t>
  </si>
  <si>
    <t>GHCND:US1COWE0314</t>
  </si>
  <si>
    <t>US1COWE0374</t>
  </si>
  <si>
    <t>GHCND:US1COWE0374</t>
  </si>
  <si>
    <t>US1COWE0281</t>
  </si>
  <si>
    <t>GHCND:US1COWE0281</t>
  </si>
  <si>
    <t>US1COWE0349</t>
  </si>
  <si>
    <t>GHCND:US1COWE0349</t>
  </si>
  <si>
    <t>US1COLR0495</t>
  </si>
  <si>
    <t>GHCND:US1COLR0495</t>
  </si>
  <si>
    <t>US1COLR0053</t>
  </si>
  <si>
    <t>GHCND:US1COLR0053</t>
  </si>
  <si>
    <t>US1COEP0017</t>
  </si>
  <si>
    <t>GHCND:US1COEP0017</t>
  </si>
  <si>
    <t>US1COEP0055</t>
  </si>
  <si>
    <t>GHCND:US1COEP0055</t>
  </si>
  <si>
    <t>US1COEP0265</t>
  </si>
  <si>
    <t>GHCND:US1COEP0265</t>
  </si>
  <si>
    <t>US1COEP0181</t>
  </si>
  <si>
    <t>GHCND:US1COEP0181</t>
  </si>
  <si>
    <t>US1COEP0235</t>
  </si>
  <si>
    <t>GHCND:US1COEP0235</t>
  </si>
  <si>
    <t>US1COJF0144</t>
  </si>
  <si>
    <t>GHCND:US1COJF0144</t>
  </si>
  <si>
    <t>US1COWE0312</t>
  </si>
  <si>
    <t>GHCND:US1COWE0312</t>
  </si>
  <si>
    <t>US1COEP0256</t>
  </si>
  <si>
    <t>GHCND:US1COEP0256</t>
  </si>
  <si>
    <t>US1COWE0128</t>
  </si>
  <si>
    <t>GHCND:US1COWE0128</t>
  </si>
  <si>
    <t>US1COLR0782</t>
  </si>
  <si>
    <t>GHCND:US1COLR0782</t>
  </si>
  <si>
    <t>US1COLR0371</t>
  </si>
  <si>
    <t>GHCND:US1COLR0371</t>
  </si>
  <si>
    <t>US1COLR0036</t>
  </si>
  <si>
    <t>GHCND:US1COLR0036</t>
  </si>
  <si>
    <t>US1COBO0076</t>
  </si>
  <si>
    <t>GHCND:US1COBO0076</t>
  </si>
  <si>
    <t>US1COBO0248</t>
  </si>
  <si>
    <t>GHCND:US1COBO0248</t>
  </si>
  <si>
    <t>US1COJF0290</t>
  </si>
  <si>
    <t>GHCND:US1COJF0290</t>
  </si>
  <si>
    <t>US1COEP0065</t>
  </si>
  <si>
    <t>GHCND:US1COEP0065</t>
  </si>
  <si>
    <t>US1COWE0350</t>
  </si>
  <si>
    <t>GHCND:US1COWE0350</t>
  </si>
  <si>
    <t>US1COWE0359</t>
  </si>
  <si>
    <t>GHCND:US1COWE0359</t>
  </si>
  <si>
    <t>US1COLR0753</t>
  </si>
  <si>
    <t>GHCND:US1COLR0753</t>
  </si>
  <si>
    <t>US1COLR0747</t>
  </si>
  <si>
    <t>GHCND:US1COLR0747</t>
  </si>
  <si>
    <t>US1COLR0683</t>
  </si>
  <si>
    <t>GHCND:US1COLR0683</t>
  </si>
  <si>
    <t>US1COLR0688</t>
  </si>
  <si>
    <t>GHCND:US1COLR0688</t>
  </si>
  <si>
    <t>US1COLR0632</t>
  </si>
  <si>
    <t>GHCND:US1COLR0632</t>
  </si>
  <si>
    <t>US1COLR0841</t>
  </si>
  <si>
    <t>GHCND:US1COLR0841</t>
  </si>
  <si>
    <t>US1COLR0624</t>
  </si>
  <si>
    <t>GHCND:US1COLR0624</t>
  </si>
  <si>
    <t>US1COLR0626</t>
  </si>
  <si>
    <t>GHCND:US1COLR0626</t>
  </si>
  <si>
    <t>US1COLR0689</t>
  </si>
  <si>
    <t>GHCND:US1COLR0689</t>
  </si>
  <si>
    <t>US1COLR0842</t>
  </si>
  <si>
    <t>GHCND:US1COLR0842</t>
  </si>
  <si>
    <t>US1COLR0797</t>
  </si>
  <si>
    <t>GHCND:US1COLR0797</t>
  </si>
  <si>
    <t>US1COLR0773</t>
  </si>
  <si>
    <t>GHCND:US1COLR0773</t>
  </si>
  <si>
    <t>US1COLR0026</t>
  </si>
  <si>
    <t>GHCND:US1COLR0026</t>
  </si>
  <si>
    <t>US1COLR0623</t>
  </si>
  <si>
    <t>GHCND:US1COLR0623</t>
  </si>
  <si>
    <t>US1COLR0630</t>
  </si>
  <si>
    <t>GHCND:US1COLR0630</t>
  </si>
  <si>
    <t>US1COJF0331</t>
  </si>
  <si>
    <t>GHCND:US1COJF0331</t>
  </si>
  <si>
    <t>US1COJF0281</t>
  </si>
  <si>
    <t>GHCND:US1COJF0281</t>
  </si>
  <si>
    <t>US1COJF0365</t>
  </si>
  <si>
    <t>GHCND:US1COJF0365</t>
  </si>
  <si>
    <t>US1COJF0189</t>
  </si>
  <si>
    <t>GHCND:US1COJF0189</t>
  </si>
  <si>
    <t>1998-2008</t>
  </si>
  <si>
    <t>US1COJF0330</t>
  </si>
  <si>
    <t>GHCND:US1COJF0330</t>
  </si>
  <si>
    <t>US1COJF0234</t>
  </si>
  <si>
    <t>GHCND:US1COJF0234</t>
  </si>
  <si>
    <t>US1COJF0312</t>
  </si>
  <si>
    <t>GHCND:US1COJF0312</t>
  </si>
  <si>
    <t>US1COJF0016</t>
  </si>
  <si>
    <t>GHCND:US1COJF0016</t>
  </si>
  <si>
    <t>US1COJF0257</t>
  </si>
  <si>
    <t>GHCND:US1COJF0257</t>
  </si>
  <si>
    <t>US1COJF0352</t>
  </si>
  <si>
    <t>GHCND:US1COJF0352</t>
  </si>
  <si>
    <t>US1COJF0345</t>
  </si>
  <si>
    <t>GHCND:US1COJF0345</t>
  </si>
  <si>
    <t>US1COLR0806</t>
  </si>
  <si>
    <t>GHCND:US1COLR0806</t>
  </si>
  <si>
    <t>US1COLR0850</t>
  </si>
  <si>
    <t>GHCND:US1COLR0850</t>
  </si>
  <si>
    <t>US1COLR0761</t>
  </si>
  <si>
    <t>GHCND:US1COLR0761</t>
  </si>
  <si>
    <t>US1COLR0501</t>
  </si>
  <si>
    <t>GHCND:US1COLR0501</t>
  </si>
  <si>
    <t>US1COLR0515</t>
  </si>
  <si>
    <t>GHCND:US1COLR0515</t>
  </si>
  <si>
    <t>US1COLR0458</t>
  </si>
  <si>
    <t>GHCND:US1COLR0458</t>
  </si>
  <si>
    <t>US1COLR0472</t>
  </si>
  <si>
    <t>GHCND:US1COLR0472</t>
  </si>
  <si>
    <t>US1COLR0500</t>
  </si>
  <si>
    <t>GHCND:US1COLR0500</t>
  </si>
  <si>
    <t>US1COLR0509</t>
  </si>
  <si>
    <t>GHCND:US1COLR0509</t>
  </si>
  <si>
    <t>US1COLR0464</t>
  </si>
  <si>
    <t>GHCND:US1COLR0464</t>
  </si>
  <si>
    <t>US1COLR0493</t>
  </si>
  <si>
    <t>GHCND:US1COLR0493</t>
  </si>
  <si>
    <t>US1COLR0563</t>
  </si>
  <si>
    <t>GHCND:US1COLR0563</t>
  </si>
  <si>
    <t>US1COLR0833</t>
  </si>
  <si>
    <t>GHCND:US1COLR0833</t>
  </si>
  <si>
    <t>US1COLR0913</t>
  </si>
  <si>
    <t>GHCND:US1COLR0913</t>
  </si>
  <si>
    <t>US1COLR0552</t>
  </si>
  <si>
    <t>GHCND:US1COLR0552</t>
  </si>
  <si>
    <t>US1COLR0643</t>
  </si>
  <si>
    <t>GHCND:US1COLR0643</t>
  </si>
  <si>
    <t>US1COLR0844</t>
  </si>
  <si>
    <t>GHCND:US1COLR0844</t>
  </si>
  <si>
    <t>US1COLR0544</t>
  </si>
  <si>
    <t>GHCND:US1COLR0544</t>
  </si>
  <si>
    <t>US1COLR0849</t>
  </si>
  <si>
    <t>GHCND:US1COLR0849</t>
  </si>
  <si>
    <t>US1COJF0124</t>
  </si>
  <si>
    <t>GHCND:US1COJF0124</t>
  </si>
  <si>
    <t>US1COJF0360</t>
  </si>
  <si>
    <t>GHCND:US1COJF0360</t>
  </si>
  <si>
    <t>US1COEP0252</t>
  </si>
  <si>
    <t>GHCND:US1COEP0252</t>
  </si>
  <si>
    <t>US1COBO0092</t>
  </si>
  <si>
    <t>GHCND:US1COBO0092</t>
  </si>
  <si>
    <t>US1COBO0034</t>
  </si>
  <si>
    <t>GHCND:US1COBO0034</t>
  </si>
  <si>
    <t>US1COBO0322</t>
  </si>
  <si>
    <t>GHCND:US1COBO0322</t>
  </si>
  <si>
    <t>US1COBO0300</t>
  </si>
  <si>
    <t>GHCND:US1COBO0300</t>
  </si>
  <si>
    <t>US1COBO0075</t>
  </si>
  <si>
    <t>GHCND:US1COBO0075</t>
  </si>
  <si>
    <t>US1COBO0247</t>
  </si>
  <si>
    <t>GHCND:US1COBO0247</t>
  </si>
  <si>
    <t>US1COBO0296</t>
  </si>
  <si>
    <t>GHCND:US1COBO0296</t>
  </si>
  <si>
    <t>US1COBO0233</t>
  </si>
  <si>
    <t>GHCND:US1COBO0233</t>
  </si>
  <si>
    <t>US1COBO0110</t>
  </si>
  <si>
    <t>GHCND:US1COBO0110</t>
  </si>
  <si>
    <t>US1COBO0057</t>
  </si>
  <si>
    <t>GHCND:US1COBO0057</t>
  </si>
  <si>
    <t>US1COWE0330</t>
  </si>
  <si>
    <t>GHCND:US1COWE0330</t>
  </si>
  <si>
    <t>US1COBO0269</t>
  </si>
  <si>
    <t>GHCND:US1COBO0269</t>
  </si>
  <si>
    <t>US1COJF0216</t>
  </si>
  <si>
    <t>GHCND:US1COJF0216</t>
  </si>
  <si>
    <t>US1COJF0271</t>
  </si>
  <si>
    <t>GHCND:US1COJF0271</t>
  </si>
  <si>
    <t>US1COJF0279</t>
  </si>
  <si>
    <t>GHCND:US1COJF0279</t>
  </si>
  <si>
    <t>US1COEP0010</t>
  </si>
  <si>
    <t>GHCND:US1COEP0010</t>
  </si>
  <si>
    <t>US1COEP0022</t>
  </si>
  <si>
    <t>GHCND:US1COEP0022</t>
  </si>
  <si>
    <t>US1COEP0169</t>
  </si>
  <si>
    <t>GHCND:US1COEP0169</t>
  </si>
  <si>
    <t>US1COEP0202</t>
  </si>
  <si>
    <t>GHCND:US1COEP0202</t>
  </si>
  <si>
    <t>US1COEP0212</t>
  </si>
  <si>
    <t>GHCND:US1COEP0212</t>
  </si>
  <si>
    <t>US1COEP0186</t>
  </si>
  <si>
    <t>GHCND:US1COEP0186</t>
  </si>
  <si>
    <t>US1COEP0285</t>
  </si>
  <si>
    <t>GHCND:US1COEP0285</t>
  </si>
  <si>
    <t>US1COJF0063</t>
  </si>
  <si>
    <t>GHCND:US1COJF0063</t>
  </si>
  <si>
    <t>US1COJF0065</t>
  </si>
  <si>
    <t>GHCND:US1COJF0065</t>
  </si>
  <si>
    <t>US1COJF0228</t>
  </si>
  <si>
    <t>GHCND:US1COJF0228</t>
  </si>
  <si>
    <t>US1COJF0267</t>
  </si>
  <si>
    <t>GHCND:US1COJF0267</t>
  </si>
  <si>
    <t>US1COWE0275</t>
  </si>
  <si>
    <t>GHCND:US1COWE0275</t>
  </si>
  <si>
    <t>US1COWE0187</t>
  </si>
  <si>
    <t>GHCND:US1COWE0187</t>
  </si>
  <si>
    <t>US1COEP0058</t>
  </si>
  <si>
    <t>GHCND:US1COEP0058</t>
  </si>
  <si>
    <t>US1COLR0005</t>
  </si>
  <si>
    <t>GHCND:US1COLR0005</t>
  </si>
  <si>
    <t>US1COLR0093</t>
  </si>
  <si>
    <t>GHCND:US1COLR0093</t>
  </si>
  <si>
    <t>US1COLR0845</t>
  </si>
  <si>
    <t>GHCND:US1COLR0845</t>
  </si>
  <si>
    <t>US1COLR0691</t>
  </si>
  <si>
    <t>GHCND:US1COLR0691</t>
  </si>
  <si>
    <t>US1COLR0560</t>
  </si>
  <si>
    <t>GHCND:US1COLR0560</t>
  </si>
  <si>
    <t>US1COLR0941</t>
  </si>
  <si>
    <t>GHCND:US1COLR0941</t>
  </si>
  <si>
    <t>US1COLR0882</t>
  </si>
  <si>
    <t>GHCND:US1COLR0882</t>
  </si>
  <si>
    <t>US1COLR0662</t>
  </si>
  <si>
    <t>GHCND:US1COLR0662</t>
  </si>
  <si>
    <t>US1COLR0780</t>
  </si>
  <si>
    <t>GHCND:US1COLR0780</t>
  </si>
  <si>
    <t>US1COLR0693</t>
  </si>
  <si>
    <t>GHCND:US1COLR0693</t>
  </si>
  <si>
    <t>US1COLR0854</t>
  </si>
  <si>
    <t>GHCND:US1COLR0854</t>
  </si>
  <si>
    <t>US1COLR0824</t>
  </si>
  <si>
    <t>GHCND:US1COLR0824</t>
  </si>
  <si>
    <t>US1COLR0789</t>
  </si>
  <si>
    <t>GHCND:US1COLR0789</t>
  </si>
  <si>
    <t>US1COLR0667</t>
  </si>
  <si>
    <t>GHCND:US1COLR0667</t>
  </si>
  <si>
    <t>US1COLR0715</t>
  </si>
  <si>
    <t>GHCND:US1COLR0715</t>
  </si>
  <si>
    <t>US1COLR0110</t>
  </si>
  <si>
    <t>GHCND:US1COLR0110</t>
  </si>
  <si>
    <t>US1COLR0068</t>
  </si>
  <si>
    <t>GHCND:US1COLR0068</t>
  </si>
  <si>
    <t>US1COLR0676</t>
  </si>
  <si>
    <t>GHCND:US1COLR0676</t>
  </si>
  <si>
    <t>US1COLR0840</t>
  </si>
  <si>
    <t>GHCND:US1COLR0840</t>
  </si>
  <si>
    <t>US1COLR0062</t>
  </si>
  <si>
    <t>GHCND:US1COLR0062</t>
  </si>
  <si>
    <t>US1COLR0869</t>
  </si>
  <si>
    <t>GHCND:US1COLR0869</t>
  </si>
  <si>
    <t>US1COLR0104</t>
  </si>
  <si>
    <t>GHCND:US1COLR0104</t>
  </si>
  <si>
    <t>US1COLR0812</t>
  </si>
  <si>
    <t>GHCND:US1COLR0812</t>
  </si>
  <si>
    <t>US1COLR0530</t>
  </si>
  <si>
    <t>GHCND:US1COLR0530</t>
  </si>
  <si>
    <t>US1COLR0857</t>
  </si>
  <si>
    <t>GHCND:US1COLR0857</t>
  </si>
  <si>
    <t>US1COLR0923</t>
  </si>
  <si>
    <t>GHCND:US1COLR0923</t>
  </si>
  <si>
    <t>US1COLR0731</t>
  </si>
  <si>
    <t>GHCND:US1COLR0731</t>
  </si>
  <si>
    <t>US1COWE0324</t>
  </si>
  <si>
    <t>GHCND:US1COWE0324</t>
  </si>
  <si>
    <t>US1COWE0376</t>
  </si>
  <si>
    <t>GHCND:US1COWE0376</t>
  </si>
  <si>
    <t>US1COLR0559</t>
  </si>
  <si>
    <t>GHCND:US1COLR0559</t>
  </si>
  <si>
    <t>US1COLR0884</t>
  </si>
  <si>
    <t>GHCND:US1COLR0884</t>
  </si>
  <si>
    <t>US1COLR0772</t>
  </si>
  <si>
    <t>GHCND:US1COLR0772</t>
  </si>
  <si>
    <t>US1COLR0807</t>
  </si>
  <si>
    <t>GHCND:US1COLR0807</t>
  </si>
  <si>
    <t>US1COLR0832</t>
  </si>
  <si>
    <t>GHCND:US1COLR0832</t>
  </si>
  <si>
    <t>US1COLR0769</t>
  </si>
  <si>
    <t>GHCND:US1COLR0769</t>
  </si>
  <si>
    <t>US1COLR0967</t>
  </si>
  <si>
    <t>GHCND:US1COLR0967</t>
  </si>
  <si>
    <t>US1COBO0308</t>
  </si>
  <si>
    <t>GHCND:US1COBO0308</t>
  </si>
  <si>
    <t>US1COWE0010</t>
  </si>
  <si>
    <t>GHCND:US1COWE0010</t>
  </si>
  <si>
    <t>US1COWE0293</t>
  </si>
  <si>
    <t>GHCND:US1COWE0293</t>
  </si>
  <si>
    <t>US1COWE0262</t>
  </si>
  <si>
    <t>GHCND:US1COWE0262</t>
  </si>
  <si>
    <t>US1COWA0067</t>
  </si>
  <si>
    <t>GHCND:US1COWA0067</t>
  </si>
  <si>
    <t>US1COJF0327</t>
  </si>
  <si>
    <t>GHCND:US1COJF0327</t>
  </si>
  <si>
    <t>US1COJF0384</t>
  </si>
  <si>
    <t>GHCND:US1COJF0384</t>
  </si>
  <si>
    <t>US1COPT0006</t>
  </si>
  <si>
    <t>GHCND:US1COPT0006</t>
  </si>
  <si>
    <t>US1COLR0978</t>
  </si>
  <si>
    <t>GHCND:US1COLR0978</t>
  </si>
  <si>
    <t>US1COLR0949</t>
  </si>
  <si>
    <t>GHCND:US1COLR0949</t>
  </si>
  <si>
    <t>US1COEP0297</t>
  </si>
  <si>
    <t>GHCND:US1COEP0297</t>
  </si>
  <si>
    <t>US1COEP0306</t>
  </si>
  <si>
    <t>GHCND:US1COEP0306</t>
  </si>
  <si>
    <t>US1CODN0168</t>
  </si>
  <si>
    <t>GHCND:US1CODN0168</t>
  </si>
  <si>
    <t>US1CODN0160</t>
  </si>
  <si>
    <t>GHCND:US1CODN0160</t>
  </si>
  <si>
    <t>US1COAR0245</t>
  </si>
  <si>
    <t>GHCND:US1COAR0245</t>
  </si>
  <si>
    <t>US1COJF0372</t>
  </si>
  <si>
    <t>GHCND:US1COJF0372</t>
  </si>
  <si>
    <t>US1COKW0038</t>
  </si>
  <si>
    <t>GHCND:US1COKW0038</t>
  </si>
  <si>
    <t>US1COWE0397</t>
  </si>
  <si>
    <t>GHCND:US1COWE0397</t>
  </si>
  <si>
    <t>US1COAR0239</t>
  </si>
  <si>
    <t>GHCND:US1COAR0239</t>
  </si>
  <si>
    <t>US1COWE0392</t>
  </si>
  <si>
    <t>GHCND:US1COWE0392</t>
  </si>
  <si>
    <t>US1COWE0393</t>
  </si>
  <si>
    <t>GHCND:US1COWE0393</t>
  </si>
  <si>
    <t>US1COJF0383</t>
  </si>
  <si>
    <t>GHCND:US1COJF0383</t>
  </si>
  <si>
    <t>US1COLR0970</t>
  </si>
  <si>
    <t>GHCND:US1COLR0970</t>
  </si>
  <si>
    <t>US1COLR0953</t>
  </si>
  <si>
    <t>GHCND:US1COLR0953</t>
  </si>
  <si>
    <t>US1COLR0933</t>
  </si>
  <si>
    <t>GHCND:US1COLR0933</t>
  </si>
  <si>
    <t>US1KSPT0005</t>
  </si>
  <si>
    <t>GHCND:US1KSPT0005</t>
  </si>
  <si>
    <t>US1COLR0976</t>
  </si>
  <si>
    <t>GHCND:US1COLR0976</t>
  </si>
  <si>
    <t>US1COLR0904</t>
  </si>
  <si>
    <t>GHCND:US1COLR0904</t>
  </si>
  <si>
    <t>US1COGF0054</t>
  </si>
  <si>
    <t>GHCND:US1COGF0054</t>
  </si>
  <si>
    <t>US1COGF0061</t>
  </si>
  <si>
    <t>GHCND:US1COGF0061</t>
  </si>
  <si>
    <t>US1COGF0060</t>
  </si>
  <si>
    <t>GHCND:US1COGF0060</t>
  </si>
  <si>
    <t>US1COME0099</t>
  </si>
  <si>
    <t>GHCND:US1COME0099</t>
  </si>
  <si>
    <t>US1COME0088</t>
  </si>
  <si>
    <t>GHCND:US1COME0088</t>
  </si>
  <si>
    <t>US1COME0096</t>
  </si>
  <si>
    <t>GHCND:US1COME0096</t>
  </si>
  <si>
    <t>US1COME0091</t>
  </si>
  <si>
    <t>GHCND:US1COME0091</t>
  </si>
  <si>
    <t>US1COME0101</t>
  </si>
  <si>
    <t>GHCND:US1COME0101</t>
  </si>
  <si>
    <t>US1COWE0382</t>
  </si>
  <si>
    <t>GHCND:US1COWE0382</t>
  </si>
  <si>
    <t>US1CODG0183</t>
  </si>
  <si>
    <t>GHCND:US1CODG0183</t>
  </si>
  <si>
    <t>US1COBO0343</t>
  </si>
  <si>
    <t>GHCND:US1COBO0343</t>
  </si>
  <si>
    <t>US1COJF0346</t>
  </si>
  <si>
    <t>GHCND:US1COJF0346</t>
  </si>
  <si>
    <t>US1COJF0359</t>
  </si>
  <si>
    <t>GHCND:US1COJF0359</t>
  </si>
  <si>
    <t>US1COLR0945</t>
  </si>
  <si>
    <t>GHCND:US1COLR0945</t>
  </si>
  <si>
    <t>US1COLR0981</t>
  </si>
  <si>
    <t>GHCND:US1COLR0981</t>
  </si>
  <si>
    <t>US1COBO0339</t>
  </si>
  <si>
    <t>GHCND:US1COBO0339</t>
  </si>
  <si>
    <t>US1COMT0039</t>
  </si>
  <si>
    <t>GHCND:US1COMT0039</t>
  </si>
  <si>
    <t>US1COEP0311</t>
  </si>
  <si>
    <t>GHCND:US1COEP0311</t>
  </si>
  <si>
    <t>US1COWE0394</t>
  </si>
  <si>
    <t>GHCND:US1COWE0394</t>
  </si>
  <si>
    <t>US1COBO0338</t>
  </si>
  <si>
    <t>GHCND:US1COBO0338</t>
  </si>
  <si>
    <t>US1CODL0033</t>
  </si>
  <si>
    <t>GHCND:US1CODL0033</t>
  </si>
  <si>
    <t>US1COPU0082</t>
  </si>
  <si>
    <t>GHCND:US1COPU0082</t>
  </si>
  <si>
    <t>US1COPU0094</t>
  </si>
  <si>
    <t>GHCND:US1COPU0094</t>
  </si>
  <si>
    <t>US1COHF0024</t>
  </si>
  <si>
    <t>GHCND:US1COHF0024</t>
  </si>
  <si>
    <t>US1COJF0350</t>
  </si>
  <si>
    <t>GHCND:US1COJF0350</t>
  </si>
  <si>
    <t>US1COME0094</t>
  </si>
  <si>
    <t>GHCND:US1COME0094</t>
  </si>
  <si>
    <t>US1COCH0034</t>
  </si>
  <si>
    <t>GHCND:US1COCH0034</t>
  </si>
  <si>
    <t>US1COAR0270</t>
  </si>
  <si>
    <t>GHCND:US1COAR0270</t>
  </si>
  <si>
    <t>US1COAR0246</t>
  </si>
  <si>
    <t>GHCND:US1COAR0246</t>
  </si>
  <si>
    <t>US1COAR0267</t>
  </si>
  <si>
    <t>GHCND:US1COAR0267</t>
  </si>
  <si>
    <t>US1COAR0273</t>
  </si>
  <si>
    <t>GHCND:US1COAR0273</t>
  </si>
  <si>
    <t>US1COAD0169</t>
  </si>
  <si>
    <t>GHCND:US1COAD0169</t>
  </si>
  <si>
    <t>2013-2014</t>
  </si>
  <si>
    <t>US1COAD0170</t>
  </si>
  <si>
    <t>GHCND:US1COAD0170</t>
  </si>
  <si>
    <t>US1COAR0260</t>
  </si>
  <si>
    <t>GHCND:US1COAR0260</t>
  </si>
  <si>
    <t>US1COAR0265</t>
  </si>
  <si>
    <t>GHCND:US1COAR0265</t>
  </si>
  <si>
    <t>US1COBO0282</t>
  </si>
  <si>
    <t>GHCND:US1COBO0282</t>
  </si>
  <si>
    <t>US1COAD0149</t>
  </si>
  <si>
    <t>GHCND:US1COAD0149</t>
  </si>
  <si>
    <t>US1COFM0073</t>
  </si>
  <si>
    <t>GHCND:US1COFM0073</t>
  </si>
  <si>
    <t>US1CODG0193</t>
  </si>
  <si>
    <t>GHCND:US1CODG0193</t>
  </si>
  <si>
    <t>2013-2013</t>
  </si>
  <si>
    <t>US1COAR0255</t>
  </si>
  <si>
    <t>GHCND:US1COAR0255</t>
  </si>
  <si>
    <t>US1COEP0215</t>
  </si>
  <si>
    <t>GHCND:US1COEP0215</t>
  </si>
  <si>
    <t>US1COEP0280</t>
  </si>
  <si>
    <t>GHCND:US1COEP0280</t>
  </si>
  <si>
    <t>US1COEP0251</t>
  </si>
  <si>
    <t>GHCND:US1COEP0251</t>
  </si>
  <si>
    <t>US1CODN0147</t>
  </si>
  <si>
    <t>GHCND:US1CODN0147</t>
  </si>
  <si>
    <t>US1COEG0034</t>
  </si>
  <si>
    <t>GHCND:US1COEG0034</t>
  </si>
  <si>
    <t>US1COEL0071</t>
  </si>
  <si>
    <t>GHCND:US1COEL0071</t>
  </si>
  <si>
    <t>US1COJF0395</t>
  </si>
  <si>
    <t>GHCND:US1COJF0395</t>
  </si>
  <si>
    <t>US1COWE0406</t>
  </si>
  <si>
    <t>GHCND:US1COWE0406</t>
  </si>
  <si>
    <t>US1COME0100</t>
  </si>
  <si>
    <t>GHCND:US1COME0100</t>
  </si>
  <si>
    <t>US1COME0102</t>
  </si>
  <si>
    <t>GHCND:US1COME0102</t>
  </si>
  <si>
    <t>US1COME0103</t>
  </si>
  <si>
    <t>GHCND:US1COME0103</t>
  </si>
  <si>
    <t>US1COME0104</t>
  </si>
  <si>
    <t>GHCND:US1COME0104</t>
  </si>
  <si>
    <t>US1CODG0181</t>
  </si>
  <si>
    <t>GHCND:US1CODG0181</t>
  </si>
  <si>
    <t>US1COLG0056</t>
  </si>
  <si>
    <t>GHCND:US1COLG0056</t>
  </si>
  <si>
    <t>US1COWE0400</t>
  </si>
  <si>
    <t>GHCND:US1COWE0400</t>
  </si>
  <si>
    <t>US1COWE0398</t>
  </si>
  <si>
    <t>GHCND:US1COWE0398</t>
  </si>
  <si>
    <t>US1COJF0391</t>
  </si>
  <si>
    <t>GHCND:US1COJF0391</t>
  </si>
  <si>
    <t>US1COJF0390</t>
  </si>
  <si>
    <t>GHCND:US1COJF0390</t>
  </si>
  <si>
    <t>US1COPW0028</t>
  </si>
  <si>
    <t>GHCND:US1COPW0028</t>
  </si>
  <si>
    <t>US1COLN0051</t>
  </si>
  <si>
    <t>GHCND:US1COLN0051</t>
  </si>
  <si>
    <t>US1COBO0352</t>
  </si>
  <si>
    <t>GHCND:US1COBO0352</t>
  </si>
  <si>
    <t>US1COBO0342</t>
  </si>
  <si>
    <t>GHCND:US1COBO0342</t>
  </si>
  <si>
    <t>US1COMT0038</t>
  </si>
  <si>
    <t>GHCND:US1COMT0038</t>
  </si>
  <si>
    <t>US1COAU0016</t>
  </si>
  <si>
    <t>GHCND:US1COAU0016</t>
  </si>
  <si>
    <t>US1CODL0032</t>
  </si>
  <si>
    <t>GHCND:US1CODL0032</t>
  </si>
  <si>
    <t>US1CODG0196</t>
  </si>
  <si>
    <t>GHCND:US1CODG0196</t>
  </si>
  <si>
    <t>US1COPU0098</t>
  </si>
  <si>
    <t>GHCND:US1COPU0098</t>
  </si>
  <si>
    <t>US1COPU0076</t>
  </si>
  <si>
    <t>GHCND:US1COPU0076</t>
  </si>
  <si>
    <t>US1COPU0079</t>
  </si>
  <si>
    <t>GHCND:US1COPU0079</t>
  </si>
  <si>
    <t>US1CODG0185</t>
  </si>
  <si>
    <t>GHCND:US1CODG0185</t>
  </si>
  <si>
    <t>US1COPK0095</t>
  </si>
  <si>
    <t>GHCND:US1COPK0095</t>
  </si>
  <si>
    <t>US1COLG0055</t>
  </si>
  <si>
    <t>GHCND:US1COLG0055</t>
  </si>
  <si>
    <t>US1COAR0224</t>
  </si>
  <si>
    <t>GHCND:US1COAR0224</t>
  </si>
  <si>
    <t>US1COKC0127</t>
  </si>
  <si>
    <t>GHCND:US1COKC0127</t>
  </si>
  <si>
    <t>US1COBO0350</t>
  </si>
  <si>
    <t>GHCND:US1COBO0350</t>
  </si>
  <si>
    <t>US1CODG0192</t>
  </si>
  <si>
    <t>GHCND:US1CODG0192</t>
  </si>
  <si>
    <t>US1COGR0060</t>
  </si>
  <si>
    <t>GHCND:US1COGR0060</t>
  </si>
  <si>
    <t>US1COKC0130</t>
  </si>
  <si>
    <t>GHCND:US1COKC0130</t>
  </si>
  <si>
    <t>US1COLN0044</t>
  </si>
  <si>
    <t>GHCND:US1COLN0044</t>
  </si>
  <si>
    <t>US1COWA0068</t>
  </si>
  <si>
    <t>GHCND:US1COWA0068</t>
  </si>
  <si>
    <t>US1COJF0398</t>
  </si>
  <si>
    <t>GHCND:US1COJF0398</t>
  </si>
  <si>
    <t>US1COAR0262</t>
  </si>
  <si>
    <t>GHCND:US1COAR0262</t>
  </si>
  <si>
    <t>US1COAR0281</t>
  </si>
  <si>
    <t>GHCND:US1COAR0281</t>
  </si>
  <si>
    <t>US1COAR0264</t>
  </si>
  <si>
    <t>GHCND:US1COAR0264</t>
  </si>
  <si>
    <t>US1COAR0271</t>
  </si>
  <si>
    <t>GHCND:US1COAR0271</t>
  </si>
  <si>
    <t>US1COAR0259</t>
  </si>
  <si>
    <t>GHCND:US1COAR0259</t>
  </si>
  <si>
    <t>US1COAR0283</t>
  </si>
  <si>
    <t>GHCND:US1COAR0283</t>
  </si>
  <si>
    <t>US1COAR0266</t>
  </si>
  <si>
    <t>GHCND:US1COAR0266</t>
  </si>
  <si>
    <t>US1COLR1002</t>
  </si>
  <si>
    <t>GHCND:US1COLR1002</t>
  </si>
  <si>
    <t>US1COBO0349</t>
  </si>
  <si>
    <t>GHCND:US1COBO0349</t>
  </si>
  <si>
    <t>US1COBO0337</t>
  </si>
  <si>
    <t>GHCND:US1COBO0337</t>
  </si>
  <si>
    <t>US1COAD0171</t>
  </si>
  <si>
    <t>GHCND:US1COAD0171</t>
  </si>
  <si>
    <t>US1COAD0180</t>
  </si>
  <si>
    <t>GHCND:US1COAD0180</t>
  </si>
  <si>
    <t>US1CODG0205</t>
  </si>
  <si>
    <t>GHCND:US1CODG0205</t>
  </si>
  <si>
    <t>US1COAR0261</t>
  </si>
  <si>
    <t>GHCND:US1COAR0261</t>
  </si>
  <si>
    <t>US1COAR0243</t>
  </si>
  <si>
    <t>GHCND:US1COAR0243</t>
  </si>
  <si>
    <t>US1COGN0057</t>
  </si>
  <si>
    <t>GHCND:US1COGN0057</t>
  </si>
  <si>
    <t>US1COEP0308</t>
  </si>
  <si>
    <t>GHCND:US1COEP0308</t>
  </si>
  <si>
    <t>US1COMF0024</t>
  </si>
  <si>
    <t>GHCND:US1COMF0024</t>
  </si>
  <si>
    <t>US1CODN0196</t>
  </si>
  <si>
    <t>GHCND:US1CODN0196</t>
  </si>
  <si>
    <t>US1CODN0180</t>
  </si>
  <si>
    <t>GHCND:US1CODN0180</t>
  </si>
  <si>
    <t>US1CODN0183</t>
  </si>
  <si>
    <t>GHCND:US1CODN0183</t>
  </si>
  <si>
    <t>US1COLR0987</t>
  </si>
  <si>
    <t>GHCND:US1COLR0987</t>
  </si>
  <si>
    <t>US1COLR1019</t>
  </si>
  <si>
    <t>GHCND:US1COLR1019</t>
  </si>
  <si>
    <t>US1COPK0092</t>
  </si>
  <si>
    <t>GHCND:US1COPK0092</t>
  </si>
  <si>
    <t>US1COLR0995</t>
  </si>
  <si>
    <t>GHCND:US1COLR0995</t>
  </si>
  <si>
    <t>US1COLR0903</t>
  </si>
  <si>
    <t>GHCND:US1COLR0903</t>
  </si>
  <si>
    <t>US1COWE0326</t>
  </si>
  <si>
    <t>GHCND:US1COWE0326</t>
  </si>
  <si>
    <t>US1COAR0277</t>
  </si>
  <si>
    <t>GHCND:US1COAR0277</t>
  </si>
  <si>
    <t>US1COAR0276</t>
  </si>
  <si>
    <t>GHCND:US1COAR0276</t>
  </si>
  <si>
    <t>US1COLR0216</t>
  </si>
  <si>
    <t>GHCND:US1COLR0216</t>
  </si>
  <si>
    <t>US1COGF0053</t>
  </si>
  <si>
    <t>GHCND:US1COGF0053</t>
  </si>
  <si>
    <t>US1COME0105</t>
  </si>
  <si>
    <t>GHCND:US1COME0105</t>
  </si>
  <si>
    <t>US1COLP0072</t>
  </si>
  <si>
    <t>GHCND:US1COLP0072</t>
  </si>
  <si>
    <t>US1CODG0207</t>
  </si>
  <si>
    <t>GHCND:US1CODG0207</t>
  </si>
  <si>
    <t>US1COFM0077</t>
  </si>
  <si>
    <t>GHCND:US1COFM0077</t>
  </si>
  <si>
    <t>US1COPW0032</t>
  </si>
  <si>
    <t>GHCND:US1COPW0032</t>
  </si>
  <si>
    <t>US1COWE0401</t>
  </si>
  <si>
    <t>GHCND:US1COWE0401</t>
  </si>
  <si>
    <t>US1COJF0402</t>
  </si>
  <si>
    <t>GHCND:US1COJF0402</t>
  </si>
  <si>
    <t>US1COAR0286</t>
  </si>
  <si>
    <t>GHCND:US1COAR0286</t>
  </si>
  <si>
    <t>US1COAD0176</t>
  </si>
  <si>
    <t>GHCND:US1COAD0176</t>
  </si>
  <si>
    <t>US1COWE0409</t>
  </si>
  <si>
    <t>GHCND:US1COWE0409</t>
  </si>
  <si>
    <t>US1CODG0204</t>
  </si>
  <si>
    <t>GHCND:US1CODG0204</t>
  </si>
  <si>
    <t>US1CORT0051</t>
  </si>
  <si>
    <t>GHCND:US1CORT0051</t>
  </si>
  <si>
    <t>US1CORT0050</t>
  </si>
  <si>
    <t>GHCND:US1CORT0050</t>
  </si>
  <si>
    <t>US1COBA0027</t>
  </si>
  <si>
    <t>GHCND:US1COBA0027</t>
  </si>
  <si>
    <t>US1COLR0948</t>
  </si>
  <si>
    <t>GHCND:US1COLR0948</t>
  </si>
  <si>
    <t>US1COCU0026</t>
  </si>
  <si>
    <t>GHCND:US1COCU0026</t>
  </si>
  <si>
    <t>US1COJF0399</t>
  </si>
  <si>
    <t>GHCND:US1COJF0399</t>
  </si>
  <si>
    <t>US1COJF0407</t>
  </si>
  <si>
    <t>GHCND:US1COJF0407</t>
  </si>
  <si>
    <t>US1COAD0189</t>
  </si>
  <si>
    <t>GHCND:US1COAD0189</t>
  </si>
  <si>
    <t>US1COEP0323</t>
  </si>
  <si>
    <t>GHCND:US1COEP0323</t>
  </si>
  <si>
    <t>US1COAD0183</t>
  </si>
  <si>
    <t>GHCND:US1COAD0183</t>
  </si>
  <si>
    <t>US1COTL0026</t>
  </si>
  <si>
    <t>GHCND:US1COTL0026</t>
  </si>
  <si>
    <t>US1CODN0190</t>
  </si>
  <si>
    <t>GHCND:US1CODN0190</t>
  </si>
  <si>
    <t>US1CODN0186</t>
  </si>
  <si>
    <t>GHCND:US1CODN0186</t>
  </si>
  <si>
    <t>US1CODN0205</t>
  </si>
  <si>
    <t>GHCND:US1CODN0205</t>
  </si>
  <si>
    <t>US1COAR0292</t>
  </si>
  <si>
    <t>GHCND:US1COAR0292</t>
  </si>
  <si>
    <t>US1COJF0404</t>
  </si>
  <si>
    <t>GHCND:US1COJF0404</t>
  </si>
  <si>
    <t>US1COLR1004</t>
  </si>
  <si>
    <t>GHCND:US1COLR1004</t>
  </si>
  <si>
    <t>US1COAR0288</t>
  </si>
  <si>
    <t>GHCND:US1COAR0288</t>
  </si>
  <si>
    <t>USC00054888</t>
  </si>
  <si>
    <t>GHCND:USC00054888</t>
  </si>
  <si>
    <t>US1COAR0290</t>
  </si>
  <si>
    <t>GHCND:US1COAR0290</t>
  </si>
  <si>
    <t>US1COJF0361</t>
  </si>
  <si>
    <t>GHCND:US1COJF0361</t>
  </si>
  <si>
    <t>US1COWE0387</t>
  </si>
  <si>
    <t>GHCND:US1COWE0387</t>
  </si>
  <si>
    <t>US1COMT0041</t>
  </si>
  <si>
    <t>GHCND:US1COMT0041</t>
  </si>
  <si>
    <t>US1COME0106</t>
  </si>
  <si>
    <t>GHCND:US1COME0106</t>
  </si>
  <si>
    <t>US1COGL0020</t>
  </si>
  <si>
    <t>GHCND:US1COGL0020</t>
  </si>
  <si>
    <t>US1COAD0187</t>
  </si>
  <si>
    <t>GHCND:US1COAD0187</t>
  </si>
  <si>
    <t>US1COLR0961</t>
  </si>
  <si>
    <t>GHCND:US1COLR0961</t>
  </si>
  <si>
    <t>US1COWA0069</t>
  </si>
  <si>
    <t>GHCND:US1COWA0069</t>
  </si>
  <si>
    <t>US1COJF0421</t>
  </si>
  <si>
    <t>GHCND:US1COJF0421</t>
  </si>
  <si>
    <t>US1COJF0412</t>
  </si>
  <si>
    <t>GHCND:US1COJF0412</t>
  </si>
  <si>
    <t>US1COAR0298</t>
  </si>
  <si>
    <t>GHCND:US1COAR0298</t>
  </si>
  <si>
    <t>US1COAR0294</t>
  </si>
  <si>
    <t>GHCND:US1COAR0294</t>
  </si>
  <si>
    <t>US1COLR1007</t>
  </si>
  <si>
    <t>GHCND:US1COLR1007</t>
  </si>
  <si>
    <t>US1COAD0179</t>
  </si>
  <si>
    <t>GHCND:US1COAD0179</t>
  </si>
  <si>
    <t>US1COBR0036</t>
  </si>
  <si>
    <t>GHCND:US1COBR0036</t>
  </si>
  <si>
    <t>US1COEG0037</t>
  </si>
  <si>
    <t>GHCND:US1COEG0037</t>
  </si>
  <si>
    <t>US1CODL0040</t>
  </si>
  <si>
    <t>GHCND:US1CODL0040</t>
  </si>
  <si>
    <t>US1COEP0314</t>
  </si>
  <si>
    <t>GHCND:US1COEP0314</t>
  </si>
  <si>
    <t>US1COEP0320</t>
  </si>
  <si>
    <t>GHCND:US1COEP0320</t>
  </si>
  <si>
    <t>US1COEP0286</t>
  </si>
  <si>
    <t>GHCND:US1COEP0286</t>
  </si>
  <si>
    <t>US1COAD0141</t>
  </si>
  <si>
    <t>GHCND:US1COAD0141</t>
  </si>
  <si>
    <t>US1CORG0024</t>
  </si>
  <si>
    <t>GHCND:US1CORG0024</t>
  </si>
  <si>
    <t>US1COWE0423</t>
  </si>
  <si>
    <t>GHCND:US1COWE0423</t>
  </si>
  <si>
    <t>US1COEL0075</t>
  </si>
  <si>
    <t>GHCND:US1COEL0075</t>
  </si>
  <si>
    <t>US1COCC0024</t>
  </si>
  <si>
    <t>GHCND:US1COCC0024</t>
  </si>
  <si>
    <t>US1COLR0997</t>
  </si>
  <si>
    <t>GHCND:US1COLR0997</t>
  </si>
  <si>
    <t>US1COLR1009</t>
  </si>
  <si>
    <t>GHCND:US1COLR1009</t>
  </si>
  <si>
    <t>US1COLR1000</t>
  </si>
  <si>
    <t>GHCND:US1COLR1000</t>
  </si>
  <si>
    <t>US1COLR1010</t>
  </si>
  <si>
    <t>GHCND:US1COLR1010</t>
  </si>
  <si>
    <t>US1COME0111</t>
  </si>
  <si>
    <t>GHCND:US1COME0111</t>
  </si>
  <si>
    <t>US1COJF0409</t>
  </si>
  <si>
    <t>GHCND:US1COJF0409</t>
  </si>
  <si>
    <t>US1COME0108</t>
  </si>
  <si>
    <t>GHCND:US1COME0108</t>
  </si>
  <si>
    <t>US1COME0109</t>
  </si>
  <si>
    <t>GHCND:US1COME0109</t>
  </si>
  <si>
    <t>US1COWE0414</t>
  </si>
  <si>
    <t>GHCND:US1COWE0414</t>
  </si>
  <si>
    <t>US1COWE0417</t>
  </si>
  <si>
    <t>GHCND:US1COWE0417</t>
  </si>
  <si>
    <t>US1COWE0424</t>
  </si>
  <si>
    <t>GHCND:US1COWE0424</t>
  </si>
  <si>
    <t>US1COSU0058</t>
  </si>
  <si>
    <t>GHCND:US1COSU0058</t>
  </si>
  <si>
    <t>US1COLP0074</t>
  </si>
  <si>
    <t>GHCND:US1COLP0074</t>
  </si>
  <si>
    <t>US1CODG0222</t>
  </si>
  <si>
    <t>GHCND:US1CODG0222</t>
  </si>
  <si>
    <t>US1CODG0217</t>
  </si>
  <si>
    <t>GHCND:US1CODG0217</t>
  </si>
  <si>
    <t>US1COHF0037</t>
  </si>
  <si>
    <t>GHCND:US1COHF0037</t>
  </si>
  <si>
    <t>US1COJF0397</t>
  </si>
  <si>
    <t>GHCND:US1COJF0397</t>
  </si>
  <si>
    <t>US1COPW0034</t>
  </si>
  <si>
    <t>GHCND:US1COPW0034</t>
  </si>
  <si>
    <t>US1COAR0297</t>
  </si>
  <si>
    <t>GHCND:US1COAR0297</t>
  </si>
  <si>
    <t>US1COJF0413</t>
  </si>
  <si>
    <t>GHCND:US1COJF0413</t>
  </si>
  <si>
    <t>US1COJF0414</t>
  </si>
  <si>
    <t>GHCND:US1COJF0414</t>
  </si>
  <si>
    <t>US1COLR1017</t>
  </si>
  <si>
    <t>GHCND:US1COLR1017</t>
  </si>
  <si>
    <t>US1COBO0341</t>
  </si>
  <si>
    <t>GHCND:US1COBO0341</t>
  </si>
  <si>
    <t>US1COBO0368</t>
  </si>
  <si>
    <t>GHCND:US1COBO0368</t>
  </si>
  <si>
    <t>US1COLR0687</t>
  </si>
  <si>
    <t>GHCND:US1COLR0687</t>
  </si>
  <si>
    <t>US1COMT0042</t>
  </si>
  <si>
    <t>GHCND:US1COMT0042</t>
  </si>
  <si>
    <t>US1COJF0401</t>
  </si>
  <si>
    <t>GHCND:US1COJF0401</t>
  </si>
  <si>
    <t>US1COBO0355</t>
  </si>
  <si>
    <t>GHCND:US1COBO0355</t>
  </si>
  <si>
    <t>US1CODG0223</t>
  </si>
  <si>
    <t>GHCND:US1CODG0223</t>
  </si>
  <si>
    <t>US1COPU0099</t>
  </si>
  <si>
    <t>GHCND:US1COPU0099</t>
  </si>
  <si>
    <t>US1COSU0062</t>
  </si>
  <si>
    <t>GHCND:US1COSU0062</t>
  </si>
  <si>
    <t>US1CORT0052</t>
  </si>
  <si>
    <t>GHCND:US1CORT0052</t>
  </si>
  <si>
    <t>US1COLG0059</t>
  </si>
  <si>
    <t>GHCND:US1COLG0059</t>
  </si>
  <si>
    <t>US1CODG0226</t>
  </si>
  <si>
    <t>GHCND:US1CODG0226</t>
  </si>
  <si>
    <t>US1CODG0218</t>
  </si>
  <si>
    <t>GHCND:US1CODG0218</t>
  </si>
  <si>
    <t>US1COLR1008</t>
  </si>
  <si>
    <t>GHCND:US1COLR1008</t>
  </si>
  <si>
    <t>BRK01</t>
  </si>
  <si>
    <t>BEDROCK, 1 MILE NE OF BEDROCK</t>
  </si>
  <si>
    <t>05L05</t>
  </si>
  <si>
    <t>ANTERO</t>
  </si>
  <si>
    <t>05L06</t>
  </si>
  <si>
    <t>05K23</t>
  </si>
  <si>
    <t>BALTIMORE</t>
  </si>
  <si>
    <t>05J33</t>
  </si>
  <si>
    <t>BENNETT CREEK</t>
  </si>
  <si>
    <t>05K13</t>
  </si>
  <si>
    <t>BERTHOUD FALLS</t>
  </si>
  <si>
    <t>06M25</t>
  </si>
  <si>
    <t>BIG MEADOWS</t>
  </si>
  <si>
    <t>05J03</t>
  </si>
  <si>
    <t>BIG SOUTH</t>
  </si>
  <si>
    <t>05J25</t>
  </si>
  <si>
    <t>BOULDER FALLS</t>
  </si>
  <si>
    <t>05M04</t>
  </si>
  <si>
    <t>BROWN CABIN</t>
  </si>
  <si>
    <t>05J01</t>
  </si>
  <si>
    <t>CAMERON PASS</t>
  </si>
  <si>
    <t>05J02</t>
  </si>
  <si>
    <t>CHAMBERS LAKE</t>
  </si>
  <si>
    <t>06L06</t>
  </si>
  <si>
    <t>06K47</t>
  </si>
  <si>
    <t>COLUMBINE DITCH</t>
  </si>
  <si>
    <t>06J03</t>
  </si>
  <si>
    <t>COLUMBINE LODGE</t>
  </si>
  <si>
    <t>05K25</t>
  </si>
  <si>
    <t>COMO</t>
  </si>
  <si>
    <t>05J18</t>
  </si>
  <si>
    <t>06J17</t>
  </si>
  <si>
    <t>CORRAL CREEK</t>
  </si>
  <si>
    <t>05M12</t>
  </si>
  <si>
    <t>CUCHARAS CREEK</t>
  </si>
  <si>
    <t>06M07</t>
  </si>
  <si>
    <t>CUMBRES PASS</t>
  </si>
  <si>
    <t>05J06</t>
  </si>
  <si>
    <t>05J17</t>
  </si>
  <si>
    <t>DEER RIDGE</t>
  </si>
  <si>
    <t>05L07</t>
  </si>
  <si>
    <t>ELEVEN MILE</t>
  </si>
  <si>
    <t>05K29</t>
  </si>
  <si>
    <t>EMPIRE #2</t>
  </si>
  <si>
    <t>06K48</t>
  </si>
  <si>
    <t>EWING UPPER</t>
  </si>
  <si>
    <t>05K11</t>
  </si>
  <si>
    <t>GENEVA PARK</t>
  </si>
  <si>
    <t>06M21</t>
  </si>
  <si>
    <t>05J13</t>
  </si>
  <si>
    <t>HIDDEN VALLEY</t>
  </si>
  <si>
    <t>05J45S</t>
  </si>
  <si>
    <t>Sawtooth</t>
  </si>
  <si>
    <t>06K35</t>
  </si>
  <si>
    <t>HORSESHOE MOUNTAIN</t>
  </si>
  <si>
    <t>05J11</t>
  </si>
  <si>
    <t>05M01</t>
  </si>
  <si>
    <t>05J44</t>
  </si>
  <si>
    <t>LEFT HAND</t>
  </si>
  <si>
    <t>05J27</t>
  </si>
  <si>
    <t>LONG DRAW RESERVOIR</t>
  </si>
  <si>
    <t>05J22</t>
  </si>
  <si>
    <t>LONGS PEAK</t>
  </si>
  <si>
    <t>06K49</t>
  </si>
  <si>
    <t>LOSTMAN</t>
  </si>
  <si>
    <t>07M10</t>
  </si>
  <si>
    <t>LOVE LAKE</t>
  </si>
  <si>
    <t>05J15</t>
  </si>
  <si>
    <t>MC INTYRE</t>
  </si>
  <si>
    <t>06L09</t>
  </si>
  <si>
    <t>MONARCH OFFSHOOT</t>
  </si>
  <si>
    <t>06K34</t>
  </si>
  <si>
    <t>MOSQUITO CREEK</t>
  </si>
  <si>
    <t>06J02</t>
  </si>
  <si>
    <t>PARK VIEW</t>
  </si>
  <si>
    <t>06M24</t>
  </si>
  <si>
    <t>PINOS MILL</t>
  </si>
  <si>
    <t>06M09</t>
  </si>
  <si>
    <t>06M14</t>
  </si>
  <si>
    <t>POOL TABLE MOUNTAIN</t>
  </si>
  <si>
    <t>07M20</t>
  </si>
  <si>
    <t>PORCUPINE</t>
  </si>
  <si>
    <t>05J20</t>
  </si>
  <si>
    <t>RED FEATHER</t>
  </si>
  <si>
    <t>06L05</t>
  </si>
  <si>
    <t>07M17</t>
  </si>
  <si>
    <t>SANTA MARIA</t>
  </si>
  <si>
    <t>05J45</t>
  </si>
  <si>
    <t>SAWTOOTH</t>
  </si>
  <si>
    <t>06M04</t>
  </si>
  <si>
    <t>SILVER LAKES</t>
  </si>
  <si>
    <t>05K22</t>
  </si>
  <si>
    <t>SUNDANCE</t>
  </si>
  <si>
    <t>06K25</t>
  </si>
  <si>
    <t>TENNESSEE PASS #2</t>
  </si>
  <si>
    <t>06L12</t>
  </si>
  <si>
    <t>TROUT CREEK PASS</t>
  </si>
  <si>
    <t>06K03</t>
  </si>
  <si>
    <t>TWIN LAKES TUNNEL</t>
  </si>
  <si>
    <t>05J08</t>
  </si>
  <si>
    <t>05M17</t>
  </si>
  <si>
    <t>05J21</t>
  </si>
  <si>
    <t>WARD</t>
  </si>
  <si>
    <t>06K26</t>
  </si>
  <si>
    <t>WESTON</t>
  </si>
  <si>
    <t>05J05</t>
  </si>
  <si>
    <t>06K50</t>
  </si>
  <si>
    <t>WINFIELD MIDDLE</t>
  </si>
  <si>
    <t>06K51</t>
  </si>
  <si>
    <t>WURTZ LOWER</t>
  </si>
  <si>
    <t>06K52</t>
  </si>
  <si>
    <t>WURTZ MIDDLE</t>
  </si>
  <si>
    <t>US1COAD0154</t>
  </si>
  <si>
    <t>AURORA 3.0 N</t>
  </si>
  <si>
    <t>US1COAR0250</t>
  </si>
  <si>
    <t>WATKINS 7.2 SSE</t>
  </si>
  <si>
    <t>US1COAR0253</t>
  </si>
  <si>
    <t>CENTENNIAL 4.3 ENE</t>
  </si>
  <si>
    <t>US1COAR0272</t>
  </si>
  <si>
    <t>AURORA 2.1 SSW</t>
  </si>
  <si>
    <t>US1COBO0306</t>
  </si>
  <si>
    <t>NIWOT 0.9 NE</t>
  </si>
  <si>
    <t>US1COBO0327</t>
  </si>
  <si>
    <t>LONGMONT 1.9 SSW</t>
  </si>
  <si>
    <t>US1COBO0351</t>
  </si>
  <si>
    <t>LAFAYETTE 2.3 WNW</t>
  </si>
  <si>
    <t>US1COBO0354</t>
  </si>
  <si>
    <t>LOUISVILLE 0.7 NW</t>
  </si>
  <si>
    <t>US1COBO0361</t>
  </si>
  <si>
    <t>LONGMONT 1.8 E</t>
  </si>
  <si>
    <t>US1COBO0370</t>
  </si>
  <si>
    <t>BOULDER 0.7 ENE</t>
  </si>
  <si>
    <t>US1COBR0032</t>
  </si>
  <si>
    <t>BROOMFIELD 3.2 NNE</t>
  </si>
  <si>
    <t>US1COCU0028</t>
  </si>
  <si>
    <t>WESTCLIFFE 6.2 W</t>
  </si>
  <si>
    <t>2014-2015</t>
  </si>
  <si>
    <t>US1CODG0211</t>
  </si>
  <si>
    <t>LARKSPUR 3.5 N</t>
  </si>
  <si>
    <t>US1CODG0221</t>
  </si>
  <si>
    <t>CASTLE ROCK 2.8 NNW</t>
  </si>
  <si>
    <t>US1CODG0228</t>
  </si>
  <si>
    <t>SEDALIA 3.5 SSE</t>
  </si>
  <si>
    <t>US1CODG0229</t>
  </si>
  <si>
    <t>CASTLE ROCK 5.2 SW</t>
  </si>
  <si>
    <t>US1CODL0036</t>
  </si>
  <si>
    <t>CRAWFORD 2.3 SW</t>
  </si>
  <si>
    <t>US1CODL0042</t>
  </si>
  <si>
    <t>DELTA 1.6 ESE</t>
  </si>
  <si>
    <t>US1CODN0187</t>
  </si>
  <si>
    <t>DENVER 2.6 ESE</t>
  </si>
  <si>
    <t>US1CODN0199</t>
  </si>
  <si>
    <t>DENVER 1.1 NNE</t>
  </si>
  <si>
    <t>US1COEL0076</t>
  </si>
  <si>
    <t>ELBERT 4.6 SSE</t>
  </si>
  <si>
    <t>US1COLP0075</t>
  </si>
  <si>
    <t>DURANGO 0.1 ENE</t>
  </si>
  <si>
    <t>2014-2014</t>
  </si>
  <si>
    <t>US1COLP0078</t>
  </si>
  <si>
    <t>HESPERUS 6.9 S</t>
  </si>
  <si>
    <t>US1COLR0940</t>
  </si>
  <si>
    <t>FORT COLLINS 3.0 NW</t>
  </si>
  <si>
    <t>US1COLR0991</t>
  </si>
  <si>
    <t>FORT COLLINS 3.3 WNW</t>
  </si>
  <si>
    <t>US1COBO0373</t>
  </si>
  <si>
    <t>GHCND:US1COBO0373</t>
  </si>
  <si>
    <t>US1COMZ0050</t>
  </si>
  <si>
    <t>GHCND:US1COMZ0050</t>
  </si>
  <si>
    <t>US1COWE0429</t>
  </si>
  <si>
    <t>GHCND:US1COWE0429</t>
  </si>
  <si>
    <t>US1COAR0291</t>
  </si>
  <si>
    <t>GHCND:US1COAR0291</t>
  </si>
  <si>
    <t>US1COJF0424</t>
  </si>
  <si>
    <t>GHCND:US1COJF0424</t>
  </si>
  <si>
    <t>US1COLR1020</t>
  </si>
  <si>
    <t>GHCND:US1COLR1020</t>
  </si>
  <si>
    <t>US1COJF0425</t>
  </si>
  <si>
    <t>GHCND:US1COJF0425</t>
  </si>
  <si>
    <t>US1COME0113</t>
  </si>
  <si>
    <t>GHCND:US1COME0113</t>
  </si>
  <si>
    <t>US1COME0112</t>
  </si>
  <si>
    <t>GHCND:US1COME0112</t>
  </si>
  <si>
    <t>US1COWE0430</t>
  </si>
  <si>
    <t>GHCND:US1COWE0430</t>
  </si>
  <si>
    <t>US1COWE0432</t>
  </si>
  <si>
    <t>GHCND:US1COWE0432</t>
  </si>
  <si>
    <t>US1COWE0428</t>
  </si>
  <si>
    <t>GHCND:US1COWE0428</t>
  </si>
  <si>
    <t>US1COWE0287</t>
  </si>
  <si>
    <t>GHCND:US1COWE0287</t>
  </si>
  <si>
    <t>US1COWE0433</t>
  </si>
  <si>
    <t>GHCND:US1COWE0433</t>
  </si>
  <si>
    <t>US1COWE0380</t>
  </si>
  <si>
    <t>GHCND:US1COWE0380</t>
  </si>
  <si>
    <t>US1COBO0346</t>
  </si>
  <si>
    <t>GHCND:US1COBO0346</t>
  </si>
  <si>
    <t>US1COPW0033</t>
  </si>
  <si>
    <t>GHCND:US1COPW0033</t>
  </si>
  <si>
    <t>US1COLN0053</t>
  </si>
  <si>
    <t>GHCND:US1COLN0053</t>
  </si>
  <si>
    <t>US1COLR0989</t>
  </si>
  <si>
    <t>GHCND:US1COLR0989</t>
  </si>
  <si>
    <t>US1CORG0023</t>
  </si>
  <si>
    <t>GHCND:US1CORG0023</t>
  </si>
  <si>
    <t>US1COMT0040</t>
  </si>
  <si>
    <t>GHCND:US1COMT0040</t>
  </si>
  <si>
    <t>US1COSU0061</t>
  </si>
  <si>
    <t>GHCND:US1COSU0061</t>
  </si>
  <si>
    <t>US1CORT0053</t>
  </si>
  <si>
    <t>GHCND:US1CORT0053</t>
  </si>
  <si>
    <t>US1COBO0366</t>
  </si>
  <si>
    <t>LOUISVILLE 1.2 NNW</t>
  </si>
  <si>
    <t>US1CODG0231</t>
  </si>
  <si>
    <t>LARKSPUR 2.2 WNW</t>
  </si>
  <si>
    <t>US1COEP0310</t>
  </si>
  <si>
    <t>COLORADO SPRINGS 8.5 NE</t>
  </si>
  <si>
    <t>US1COJF0403</t>
  </si>
  <si>
    <t>EVERGREEN 3.5 SE</t>
  </si>
  <si>
    <t>US1COLK0029</t>
  </si>
  <si>
    <t>TWIN LAKES 4.7 W</t>
  </si>
  <si>
    <t>US1COLR1003</t>
  </si>
  <si>
    <t>WINDSOR 3.0 WSW</t>
  </si>
  <si>
    <t>US1COLR1022</t>
  </si>
  <si>
    <t>WELLINGTON 12.7 NNW</t>
  </si>
  <si>
    <t>US1COPU0089</t>
  </si>
  <si>
    <t>PUEBLO 2.3 SE</t>
  </si>
  <si>
    <t>US1COSA0056</t>
  </si>
  <si>
    <t>VILLA GROVE 0.2 S</t>
  </si>
  <si>
    <t>US1COSG0031</t>
  </si>
  <si>
    <t>OVID 0.1 NE</t>
  </si>
  <si>
    <t>US1COWE0348</t>
  </si>
  <si>
    <t>PIERCE 3.5 E</t>
  </si>
  <si>
    <t>US1COLR0516</t>
  </si>
  <si>
    <t>LOV 5.0 NE</t>
  </si>
  <si>
    <t>US1COLN0049</t>
  </si>
  <si>
    <t>HASWELL 13.9 NNW</t>
  </si>
  <si>
    <t>US1COLN0050</t>
  </si>
  <si>
    <t>LIMON 0.5 S</t>
  </si>
  <si>
    <t>US1COLP0077</t>
  </si>
  <si>
    <t>BAYFIELD 5.6 NNE</t>
  </si>
  <si>
    <t>US1COOT0033</t>
  </si>
  <si>
    <t>TIMPAS 11.6 W</t>
  </si>
  <si>
    <t>US1COSA0058</t>
  </si>
  <si>
    <t>MOFFAT 1.8 N</t>
  </si>
  <si>
    <t>US1COWE0355</t>
  </si>
  <si>
    <t>KEENESBURG 6.5 SSE</t>
  </si>
  <si>
    <t>US1COWE0371</t>
  </si>
  <si>
    <t>US1COWE0441</t>
  </si>
  <si>
    <t>EATON 1.8 SE</t>
  </si>
  <si>
    <t>US1COLR0947</t>
  </si>
  <si>
    <t>FORT COLLINS 2.2 WNW</t>
  </si>
  <si>
    <t>US1COLR0998</t>
  </si>
  <si>
    <t>FORT COLLINS 6.0 WSW</t>
  </si>
  <si>
    <t>US1COLR1013</t>
  </si>
  <si>
    <t>LOVELAND 1.7 SW</t>
  </si>
  <si>
    <t>US1COME0093</t>
  </si>
  <si>
    <t>GRAND JUNCTION 4.9 W</t>
  </si>
  <si>
    <t>US1COMR0092</t>
  </si>
  <si>
    <t>FORT MORGAN 5.2 S</t>
  </si>
  <si>
    <t>US1COMT0043</t>
  </si>
  <si>
    <t>MONTROSE 1.9 ESE</t>
  </si>
  <si>
    <t>US1COAM0029</t>
  </si>
  <si>
    <t>US1COAR0289</t>
  </si>
  <si>
    <t>ENGLEWOOD 1.1 SSW</t>
  </si>
  <si>
    <t>US1COCC0027</t>
  </si>
  <si>
    <t>US1COCS0013</t>
  </si>
  <si>
    <t>FORT GARLAND 6.6 SE</t>
  </si>
  <si>
    <t>US1CODG0206</t>
  </si>
  <si>
    <t>LONE TREE 1.4 SSW</t>
  </si>
  <si>
    <t>US1CODN0223</t>
  </si>
  <si>
    <t>DENVER 6.2 SSE</t>
  </si>
  <si>
    <t>US1COEP0322</t>
  </si>
  <si>
    <t>COLORADO SPRINGS 6.4 NE</t>
  </si>
  <si>
    <t>US1COEP0333</t>
  </si>
  <si>
    <t>COLORADO SPRINGS 5.0 ENE</t>
  </si>
  <si>
    <t>US1COGN0052</t>
  </si>
  <si>
    <t>GUNNISON 0.8 N</t>
  </si>
  <si>
    <t>US1COJK0028</t>
  </si>
  <si>
    <t>WALDEN 18.0 NNW</t>
  </si>
  <si>
    <t>US10RMHS145</t>
  </si>
  <si>
    <t>RMHS 1.6 SSW</t>
  </si>
  <si>
    <t>US1COAM0031</t>
  </si>
  <si>
    <t>ALAMOSA 1.1 N</t>
  </si>
  <si>
    <t>US1COAM0032</t>
  </si>
  <si>
    <t>GREAT SAND DUNES 7.6 SSW</t>
  </si>
  <si>
    <t>US1COAR0305</t>
  </si>
  <si>
    <t>CENTENNIAL 5.9 W</t>
  </si>
  <si>
    <t>US1COAR0313</t>
  </si>
  <si>
    <t>US1COAU0026</t>
  </si>
  <si>
    <t>PAGOSA SPRINGS 1.6 SSW</t>
  </si>
  <si>
    <t>US1COBO0054</t>
  </si>
  <si>
    <t>NEDERLAND 2.5 N</t>
  </si>
  <si>
    <t>US1COBO0055</t>
  </si>
  <si>
    <t>LAFAYETTE 0.4 N</t>
  </si>
  <si>
    <t>US1COBO0062</t>
  </si>
  <si>
    <t>NEDERLAND 0.9 E</t>
  </si>
  <si>
    <t>US1COBO0063</t>
  </si>
  <si>
    <t>NEDERLAND 5.2 NNW</t>
  </si>
  <si>
    <t>US1COBO0064</t>
  </si>
  <si>
    <t>NEDERLAND 7.2 NW</t>
  </si>
  <si>
    <t>US1COBO0068</t>
  </si>
  <si>
    <t>LONGMONT 4.2 WNW</t>
  </si>
  <si>
    <t>US1COBO0085</t>
  </si>
  <si>
    <t>LYONS .7 NNW</t>
  </si>
  <si>
    <t>US1COBO0091</t>
  </si>
  <si>
    <t>LONGMONT 2.9 S</t>
  </si>
  <si>
    <t>US1COBO0093</t>
  </si>
  <si>
    <t>LONGMONT 9.8 W</t>
  </si>
  <si>
    <t>US1COBO0094</t>
  </si>
  <si>
    <t>LONGMONT 6.1 W</t>
  </si>
  <si>
    <t>US1COBO0104</t>
  </si>
  <si>
    <t>LONGMONT 8.9 WSW</t>
  </si>
  <si>
    <t>US1COBO0133</t>
  </si>
  <si>
    <t>LONGMONT 3.1 WSW</t>
  </si>
  <si>
    <t>US1COBO0142</t>
  </si>
  <si>
    <t>LYONS 3.8 NNW</t>
  </si>
  <si>
    <t>US1COBO0145</t>
  </si>
  <si>
    <t>LONGMONT 2.1 SW</t>
  </si>
  <si>
    <t>US1COBO0151</t>
  </si>
  <si>
    <t>LONGMONT 2.9 NW</t>
  </si>
  <si>
    <t>US1COBO0152</t>
  </si>
  <si>
    <t>LONGMONT 2.8 SW</t>
  </si>
  <si>
    <t>US1COBO0157</t>
  </si>
  <si>
    <t>WONDERVU .25 SSW</t>
  </si>
  <si>
    <t>US1COBO0168</t>
  </si>
  <si>
    <t>WONDERVU 0.8 S</t>
  </si>
  <si>
    <t>US1COBO0173</t>
  </si>
  <si>
    <t>US1COBO0185</t>
  </si>
  <si>
    <t>NEDERLAND 0.2 NNW</t>
  </si>
  <si>
    <t>US1COBO0189</t>
  </si>
  <si>
    <t>SUPERIOR 0.46 NE</t>
  </si>
  <si>
    <t>US1COBO0192</t>
  </si>
  <si>
    <t>LONGMONT 2.5 NNE</t>
  </si>
  <si>
    <t>US1COBO0214</t>
  </si>
  <si>
    <t>LONGMONT 4.7 W</t>
  </si>
  <si>
    <t>US1COBO0215</t>
  </si>
  <si>
    <t>LAFAYETTE 5.0 NNW</t>
  </si>
  <si>
    <t>US1COBO0224</t>
  </si>
  <si>
    <t>LOUISVILLE 3.5 NNW</t>
  </si>
  <si>
    <t>US1COBO0378</t>
  </si>
  <si>
    <t>PINECLIFFE 2.5 WNW</t>
  </si>
  <si>
    <t>US1COBO0380</t>
  </si>
  <si>
    <t>BOULDER 2.0 W</t>
  </si>
  <si>
    <t>US1COBO0385</t>
  </si>
  <si>
    <t>NIWOT 0.7 NNW</t>
  </si>
  <si>
    <t>US1COCF0038</t>
  </si>
  <si>
    <t>BUENA VISTA 5.6 NNW</t>
  </si>
  <si>
    <t>US1COCF0041</t>
  </si>
  <si>
    <t>SALIDA 9.2 NW</t>
  </si>
  <si>
    <t>US1COCF0042</t>
  </si>
  <si>
    <t>NATHROP 3.9 SSW</t>
  </si>
  <si>
    <t>US1COCN0004</t>
  </si>
  <si>
    <t>LA JARA 6.8 SSW</t>
  </si>
  <si>
    <t>US1COCS0014</t>
  </si>
  <si>
    <t>US1COCS0023</t>
  </si>
  <si>
    <t>FORT GARLAND 3.5 S</t>
  </si>
  <si>
    <t>US1COCS0026</t>
  </si>
  <si>
    <t>FORT GARLAND 1.8 W</t>
  </si>
  <si>
    <t>US1COCS0027</t>
  </si>
  <si>
    <t>FORT GARLAND 2.8 WNW</t>
  </si>
  <si>
    <t>US1CODG0235</t>
  </si>
  <si>
    <t>PARKER 2.4 NW</t>
  </si>
  <si>
    <t>US1COEP0002</t>
  </si>
  <si>
    <t>MONUMENT 8.8 SE</t>
  </si>
  <si>
    <t>US1COEP0056</t>
  </si>
  <si>
    <t>IVYWILD 1.2 ESE</t>
  </si>
  <si>
    <t>US1COEP0072</t>
  </si>
  <si>
    <t>PEYTON 4.0 N</t>
  </si>
  <si>
    <t>US1COEP0074</t>
  </si>
  <si>
    <t>SECURITY 1.7 WNW</t>
  </si>
  <si>
    <t>US1COEP0078</t>
  </si>
  <si>
    <t>PEYTON 2.4 SW</t>
  </si>
  <si>
    <t>US1COEP0079</t>
  </si>
  <si>
    <t>PEYTON 0.9 NNW</t>
  </si>
  <si>
    <t>US1COEP0085</t>
  </si>
  <si>
    <t>PIKEVIEW 2.8 ESE</t>
  </si>
  <si>
    <t>US1COEP0097</t>
  </si>
  <si>
    <t>PIKEVIEW 0.7 WNW</t>
  </si>
  <si>
    <t>US1COEP0098</t>
  </si>
  <si>
    <t>KELKER 2.4 ESE</t>
  </si>
  <si>
    <t>US1COEP0109</t>
  </si>
  <si>
    <t>GLENEAGLE 1.1 NNW</t>
  </si>
  <si>
    <t>US1COEP0110</t>
  </si>
  <si>
    <t>GLENEAGLE 4.4 ESE</t>
  </si>
  <si>
    <t>US1COEP0114</t>
  </si>
  <si>
    <t>PALMER LAKE 1.1 ENE</t>
  </si>
  <si>
    <t>US1COEP0118</t>
  </si>
  <si>
    <t>WIDEFIELD 13.9 ESE</t>
  </si>
  <si>
    <t>US1COEP0119</t>
  </si>
  <si>
    <t>MONUMENT 0.9 ESE</t>
  </si>
  <si>
    <t>US1COEP0132</t>
  </si>
  <si>
    <t>SECURITY 4.2 NNW</t>
  </si>
  <si>
    <t>US1COEP0137</t>
  </si>
  <si>
    <t>GLENEAGLE 0.9 NE</t>
  </si>
  <si>
    <t>US1COEP0143</t>
  </si>
  <si>
    <t>MANITOU SPRINGS 2.0 SSW</t>
  </si>
  <si>
    <t>US1COEP0145</t>
  </si>
  <si>
    <t>PEYTON 2.5 WNW</t>
  </si>
  <si>
    <t>US1COEP0334</t>
  </si>
  <si>
    <t>FOUNTAIN 1.3 NE</t>
  </si>
  <si>
    <t>US1COGN0054</t>
  </si>
  <si>
    <t>LAKE CITY 8.5 N</t>
  </si>
  <si>
    <t>US1COHF0039</t>
  </si>
  <si>
    <t>WALSENBURG 5.5 SW</t>
  </si>
  <si>
    <t>US1COHF0040</t>
  </si>
  <si>
    <t>WALSENBURG 0.5 W</t>
  </si>
  <si>
    <t>US1COJF0015</t>
  </si>
  <si>
    <t>MORRISON 3.2 SSE</t>
  </si>
  <si>
    <t>US1COJF0017</t>
  </si>
  <si>
    <t>MORRISON 2.6 ESE</t>
  </si>
  <si>
    <t>US1COJF0075</t>
  </si>
  <si>
    <t>GOLDEN 7.8 W</t>
  </si>
  <si>
    <t>US1COJF0077</t>
  </si>
  <si>
    <t>GOLDEN 2.6 SSW</t>
  </si>
  <si>
    <t>US1COJF0100</t>
  </si>
  <si>
    <t>MORRISON 2.5 SSE</t>
  </si>
  <si>
    <t>US1COJF0130</t>
  </si>
  <si>
    <t>MORRISON 2.2 N</t>
  </si>
  <si>
    <t>US1COJF0155</t>
  </si>
  <si>
    <t>WESTMINSTER 2.6 NW</t>
  </si>
  <si>
    <t>US1COJF0181</t>
  </si>
  <si>
    <t>LITTLETON 11.8 WSW</t>
  </si>
  <si>
    <t>US1COJF0186</t>
  </si>
  <si>
    <t>LAKEWOOD 4.1 NW</t>
  </si>
  <si>
    <t>US1COJF0192</t>
  </si>
  <si>
    <t>LITTLETON 5.5 W</t>
  </si>
  <si>
    <t>US1COJF0198</t>
  </si>
  <si>
    <t>LAKEWOOD 3.6 NNW</t>
  </si>
  <si>
    <t>US1COJF0218</t>
  </si>
  <si>
    <t>GOLDEN 2.9 E</t>
  </si>
  <si>
    <t>US1COJF0219</t>
  </si>
  <si>
    <t>TINY TOWN 3.6 ESE</t>
  </si>
  <si>
    <t>US1COJF0223</t>
  </si>
  <si>
    <t>GOLDEN 3.1 NE</t>
  </si>
  <si>
    <t>US1COJF0231</t>
  </si>
  <si>
    <t>WHEAT RIDGE 1.8 W</t>
  </si>
  <si>
    <t>US1COJF0232</t>
  </si>
  <si>
    <t>LITTLETON 4.9 WSW</t>
  </si>
  <si>
    <t>US1COJF0235</t>
  </si>
  <si>
    <t>LITTLETON 5.0 SW</t>
  </si>
  <si>
    <t>US1COJF0237</t>
  </si>
  <si>
    <t>WESTMINSTER 4.6 NW</t>
  </si>
  <si>
    <t>US1COJF0242</t>
  </si>
  <si>
    <t>LITTLETON 6.27 WSW</t>
  </si>
  <si>
    <t>US1COJF0250</t>
  </si>
  <si>
    <t>GOLDEN 3.1 SE</t>
  </si>
  <si>
    <t>US1COJF0252</t>
  </si>
  <si>
    <t>LAKEWOOD 1.9 NNW</t>
  </si>
  <si>
    <t>US1COJF0253</t>
  </si>
  <si>
    <t>LAKEWOOD 1.4 SSW</t>
  </si>
  <si>
    <t>US1COJF0282</t>
  </si>
  <si>
    <t>LAKEWOOD 1.8 NE</t>
  </si>
  <si>
    <t>US1COJF0299</t>
  </si>
  <si>
    <t>WHEAT RIDGE 0.6 ESE</t>
  </si>
  <si>
    <t>US1COJF0427</t>
  </si>
  <si>
    <t>ARVADA 2.1 SSE</t>
  </si>
  <si>
    <t>US1COJF0428</t>
  </si>
  <si>
    <t>WHEAT RIDGE 1.4 WSW</t>
  </si>
  <si>
    <t>US1COJF0430</t>
  </si>
  <si>
    <t>ARVADA 1.4 NNW</t>
  </si>
  <si>
    <t>US1COJF0433</t>
  </si>
  <si>
    <t>EVERGREEN 1.1 S</t>
  </si>
  <si>
    <t>US1COKC0131</t>
  </si>
  <si>
    <t>FLAGLER 0.3 NNE</t>
  </si>
  <si>
    <t>US1COLP0064</t>
  </si>
  <si>
    <t>DURANGO 12.9 S</t>
  </si>
  <si>
    <t>US1COLP0079</t>
  </si>
  <si>
    <t>ROCKWOOD 6.9 NNW</t>
  </si>
  <si>
    <t>US1COLR0001</t>
  </si>
  <si>
    <t>LOVELAND 1.5 W</t>
  </si>
  <si>
    <t>US1COLR0003</t>
  </si>
  <si>
    <t>LOVELAND 1.6 SSW</t>
  </si>
  <si>
    <t>US1COLR0006</t>
  </si>
  <si>
    <t>LOVELAND 7.2 SW</t>
  </si>
  <si>
    <t>US1COLR0010</t>
  </si>
  <si>
    <t>FORT COLLINS 4.5 SE</t>
  </si>
  <si>
    <t>US1COLR0015</t>
  </si>
  <si>
    <t>LOVELAND 4.6 ESE</t>
  </si>
  <si>
    <t>US1COLR0018</t>
  </si>
  <si>
    <t>LOVELAND 5.2 WNW</t>
  </si>
  <si>
    <t>US1COLR0019</t>
  </si>
  <si>
    <t>FORT COLLINS 5.0 N</t>
  </si>
  <si>
    <t>US1COLR0029</t>
  </si>
  <si>
    <t>LOVELAND 2.5 S</t>
  </si>
  <si>
    <t>US1COLR0030</t>
  </si>
  <si>
    <t>LOVELAND 2.3 SW</t>
  </si>
  <si>
    <t>US1COLR0034</t>
  </si>
  <si>
    <t>LOVELAND 3.3 E</t>
  </si>
  <si>
    <t>US1COLR0038</t>
  </si>
  <si>
    <t>FORT COLLINS 4.3 SSE</t>
  </si>
  <si>
    <t>US1COLR0041</t>
  </si>
  <si>
    <t>FORT COLLINS 3.4 SSW</t>
  </si>
  <si>
    <t>US1COLR0049</t>
  </si>
  <si>
    <t>WELLINGTON .2 NE</t>
  </si>
  <si>
    <t>US1COLR0055</t>
  </si>
  <si>
    <t>FORT COLLINS 8.4 ENE</t>
  </si>
  <si>
    <t>US1COLR0056</t>
  </si>
  <si>
    <t>LONGMONT 7.3 N</t>
  </si>
  <si>
    <t>US1COLR0058</t>
  </si>
  <si>
    <t>FORT COLLINS 1.5 NW</t>
  </si>
  <si>
    <t>US1COLR0059</t>
  </si>
  <si>
    <t>FORT COLLINS 3.1 E</t>
  </si>
  <si>
    <t>US1COLR0074</t>
  </si>
  <si>
    <t>LOVELAND 11.2 WSW</t>
  </si>
  <si>
    <t>US1COLR0078</t>
  </si>
  <si>
    <t>LAPORTE .8 W</t>
  </si>
  <si>
    <t>US1COLR0107</t>
  </si>
  <si>
    <t>LOVELAND 3.8 N</t>
  </si>
  <si>
    <t>US1COLR0109</t>
  </si>
  <si>
    <t>LOVELAND 2.3 ESE</t>
  </si>
  <si>
    <t>US1COLR0116</t>
  </si>
  <si>
    <t>RFL 9.4 SE</t>
  </si>
  <si>
    <t>US1COLR0119</t>
  </si>
  <si>
    <t>WEL 6.0 NW</t>
  </si>
  <si>
    <t>US1COLR0154</t>
  </si>
  <si>
    <t>PPK</t>
  </si>
  <si>
    <t>US1COLR0164</t>
  </si>
  <si>
    <t>LVR 9 NW</t>
  </si>
  <si>
    <t>US1COLR0167</t>
  </si>
  <si>
    <t>WEL 1.0 SW</t>
  </si>
  <si>
    <t>US1COLR0168</t>
  </si>
  <si>
    <t>LIVERMORE 12 WSW</t>
  </si>
  <si>
    <t>US1COLR0169</t>
  </si>
  <si>
    <t>VIRGINIA DALE 5.5 ENE</t>
  </si>
  <si>
    <t>US1COLR0170</t>
  </si>
  <si>
    <t>RED FEATHER 0.3 SE</t>
  </si>
  <si>
    <t>US1COLR0172</t>
  </si>
  <si>
    <t>WELLINGTON 1.4 SW</t>
  </si>
  <si>
    <t>US1COLR0173</t>
  </si>
  <si>
    <t>WELLINGTON 6.0 N</t>
  </si>
  <si>
    <t>US1COLR0183</t>
  </si>
  <si>
    <t>RUS 9 WSW</t>
  </si>
  <si>
    <t>US1COLR0185</t>
  </si>
  <si>
    <t>WELLINGTON 5.8 W</t>
  </si>
  <si>
    <t>US1COLR0196</t>
  </si>
  <si>
    <t>WELLINGTON 0.2 SW</t>
  </si>
  <si>
    <t>US1COLR0201</t>
  </si>
  <si>
    <t>GLEN HAVEN 1.4 N</t>
  </si>
  <si>
    <t>US1COLR0205</t>
  </si>
  <si>
    <t>GLEN HAVEN 4 NW</t>
  </si>
  <si>
    <t>US1COLR0206</t>
  </si>
  <si>
    <t>GLEN HAVEN 0.6 NW</t>
  </si>
  <si>
    <t>US1COLR0208</t>
  </si>
  <si>
    <t>GLN</t>
  </si>
  <si>
    <t>US1COLR0210</t>
  </si>
  <si>
    <t>GLEN HAVEN 1.7 NE</t>
  </si>
  <si>
    <t>US1COLR0211</t>
  </si>
  <si>
    <t>GLEN HAVEN 1.8 NE</t>
  </si>
  <si>
    <t>US1COLR0217</t>
  </si>
  <si>
    <t>GLEN HAVEN 7.2 E</t>
  </si>
  <si>
    <t>US1COLR0219</t>
  </si>
  <si>
    <t>GLEN HAVEN 1.5 NE</t>
  </si>
  <si>
    <t>US1COLR0228</t>
  </si>
  <si>
    <t>RFL 3.8 SE</t>
  </si>
  <si>
    <t>US1COLR0239</t>
  </si>
  <si>
    <t>RED FEATHER 6.7 SE</t>
  </si>
  <si>
    <t>US1COLR0253</t>
  </si>
  <si>
    <t>MAS 8.0 NW</t>
  </si>
  <si>
    <t>US1COLR0254</t>
  </si>
  <si>
    <t>LAPORTE 0.1 E</t>
  </si>
  <si>
    <t>US1COLR0269</t>
  </si>
  <si>
    <t>FCL 8.1 S</t>
  </si>
  <si>
    <t>US1COLR0272</t>
  </si>
  <si>
    <t>FCL 3.0 NE</t>
  </si>
  <si>
    <t>US1COLR0274</t>
  </si>
  <si>
    <t>FCL 5.8 S</t>
  </si>
  <si>
    <t>US1COLR0278</t>
  </si>
  <si>
    <t>FCL 2.9 SE</t>
  </si>
  <si>
    <t>US1COLR0279</t>
  </si>
  <si>
    <t>FCL 4.1 S</t>
  </si>
  <si>
    <t>US1COLR0286</t>
  </si>
  <si>
    <t>LIVERMORE 10.8 WSW</t>
  </si>
  <si>
    <t>US1COLR0300</t>
  </si>
  <si>
    <t>FCL 3.5 NE</t>
  </si>
  <si>
    <t>US1COLR0302</t>
  </si>
  <si>
    <t>FCL 6.8 E</t>
  </si>
  <si>
    <t>US1COLR0307</t>
  </si>
  <si>
    <t>FCL 3.2 NE</t>
  </si>
  <si>
    <t>US1COLR0310</t>
  </si>
  <si>
    <t>FCL 3.2 E</t>
  </si>
  <si>
    <t>US1COLR0313</t>
  </si>
  <si>
    <t>US1COLR0314</t>
  </si>
  <si>
    <t>FCL 2.9 NE</t>
  </si>
  <si>
    <t>US1COLR0324</t>
  </si>
  <si>
    <t>FCL 4.0 NW</t>
  </si>
  <si>
    <t>US1COLR0325</t>
  </si>
  <si>
    <t>FCL 5.7 S</t>
  </si>
  <si>
    <t>US1COLR0330</t>
  </si>
  <si>
    <t>FCL 3.7 SE</t>
  </si>
  <si>
    <t>US1COLR0338</t>
  </si>
  <si>
    <t>FCL 6 SW</t>
  </si>
  <si>
    <t>US1COLR0356</t>
  </si>
  <si>
    <t>FCL 4.0 N</t>
  </si>
  <si>
    <t>US1COLR0357</t>
  </si>
  <si>
    <t>FCL 2.5 SW</t>
  </si>
  <si>
    <t>US1COLR0365</t>
  </si>
  <si>
    <t>US1COLR0375</t>
  </si>
  <si>
    <t>FCL 3.7 S</t>
  </si>
  <si>
    <t>US1COLR0376</t>
  </si>
  <si>
    <t>US1COLR0394</t>
  </si>
  <si>
    <t>FCL 2.6 NW</t>
  </si>
  <si>
    <t>US1COLR0409</t>
  </si>
  <si>
    <t>FORT COLLINS 5.8 S</t>
  </si>
  <si>
    <t>US1COLR0414</t>
  </si>
  <si>
    <t>RED FEATHER 0.9 SE</t>
  </si>
  <si>
    <t>US1COLR0415</t>
  </si>
  <si>
    <t>FIRE STATION 2</t>
  </si>
  <si>
    <t>US1COLR0416</t>
  </si>
  <si>
    <t>OLANDER</t>
  </si>
  <si>
    <t>US1COLR0418</t>
  </si>
  <si>
    <t>LANDFILL</t>
  </si>
  <si>
    <t>US1COLR0419</t>
  </si>
  <si>
    <t>SPRING CREEK C</t>
  </si>
  <si>
    <t>US1COLR0420</t>
  </si>
  <si>
    <t>OVERLAND PONDS</t>
  </si>
  <si>
    <t>US1COLR0422</t>
  </si>
  <si>
    <t>SPRING CREEK W</t>
  </si>
  <si>
    <t>US1COLR0423</t>
  </si>
  <si>
    <t>FOSSIL CREEK C</t>
  </si>
  <si>
    <t>US1COLR0427</t>
  </si>
  <si>
    <t>SPRING CREEK P</t>
  </si>
  <si>
    <t>US1COLR0428</t>
  </si>
  <si>
    <t>TROUTMAN</t>
  </si>
  <si>
    <t>US1COLR0431</t>
  </si>
  <si>
    <t>POUDRE RIVER L</t>
  </si>
  <si>
    <t>US1COLR0434</t>
  </si>
  <si>
    <t>SFTC SANITATION</t>
  </si>
  <si>
    <t>US1COLR0435</t>
  </si>
  <si>
    <t>WATER TREATMENT PLANT</t>
  </si>
  <si>
    <t>US1COLR0436</t>
  </si>
  <si>
    <t>FOSSIL CREEK E</t>
  </si>
  <si>
    <t>US1COLR0438</t>
  </si>
  <si>
    <t>NEW MERCER</t>
  </si>
  <si>
    <t>US1COLR0439</t>
  </si>
  <si>
    <t>UTILITY CENTER</t>
  </si>
  <si>
    <t>US1COLR0440</t>
  </si>
  <si>
    <t>FIRE STATION 6</t>
  </si>
  <si>
    <t>US1COLR0441</t>
  </si>
  <si>
    <t>FIRE STATION 12</t>
  </si>
  <si>
    <t>US1COLR0442</t>
  </si>
  <si>
    <t>PRESTON</t>
  </si>
  <si>
    <t>US1COLR0443</t>
  </si>
  <si>
    <t>FIRE STATION 7</t>
  </si>
  <si>
    <t>US1COLR0444</t>
  </si>
  <si>
    <t>RIDGEWOOD HILLS</t>
  </si>
  <si>
    <t>US1COLR0445</t>
  </si>
  <si>
    <t>ROLLAND MOORE</t>
  </si>
  <si>
    <t>US1COLR0446</t>
  </si>
  <si>
    <t>STORM MOUNTAIN</t>
  </si>
  <si>
    <t>US1COLR0447</t>
  </si>
  <si>
    <t>GREEN RIDGE</t>
  </si>
  <si>
    <t>US1COLR0448</t>
  </si>
  <si>
    <t>RODEO DETENTION</t>
  </si>
  <si>
    <t>US1COLR0449</t>
  </si>
  <si>
    <t>FORT COLLINS 1.1 NW</t>
  </si>
  <si>
    <t>US1COLR0450</t>
  </si>
  <si>
    <t>FORT COLINS 0.5 W</t>
  </si>
  <si>
    <t>US1COLR0452</t>
  </si>
  <si>
    <t>FORT COLLINS 2.1 SW</t>
  </si>
  <si>
    <t>US1COLR0457</t>
  </si>
  <si>
    <t>LOV 7.0 W</t>
  </si>
  <si>
    <t>US1COLR0461</t>
  </si>
  <si>
    <t>WIN 5.0 W</t>
  </si>
  <si>
    <t>US1COLR0463</t>
  </si>
  <si>
    <t>LOV 2.8 N</t>
  </si>
  <si>
    <t>US1COLR0465</t>
  </si>
  <si>
    <t>LOV 1.4 NW</t>
  </si>
  <si>
    <t>US1COLR0473</t>
  </si>
  <si>
    <t>LOV 4.6 S</t>
  </si>
  <si>
    <t>US1COLR0479</t>
  </si>
  <si>
    <t>LOVELAND 4.7 S</t>
  </si>
  <si>
    <t>US1COLR0480</t>
  </si>
  <si>
    <t>LOV 2.1 SW</t>
  </si>
  <si>
    <t>US1COLR0481</t>
  </si>
  <si>
    <t>LOV 11 W</t>
  </si>
  <si>
    <t>US1COLR0482</t>
  </si>
  <si>
    <t>LOV 0.9 SW</t>
  </si>
  <si>
    <t>US1COLR0485</t>
  </si>
  <si>
    <t>LOV 1.5 NW</t>
  </si>
  <si>
    <t>US1COLR0486</t>
  </si>
  <si>
    <t>LOV 2.2 NW</t>
  </si>
  <si>
    <t>US1COLR0489</t>
  </si>
  <si>
    <t>LOV 3.95 SW</t>
  </si>
  <si>
    <t>US1COLR0490</t>
  </si>
  <si>
    <t>LOV 1.7 E</t>
  </si>
  <si>
    <t>US1COLR0491</t>
  </si>
  <si>
    <t>LOV 1.3 SE</t>
  </si>
  <si>
    <t>US1COLR0494</t>
  </si>
  <si>
    <t>LOV 2.0 E</t>
  </si>
  <si>
    <t>US1COLR0496</t>
  </si>
  <si>
    <t>LOV 3.8 S</t>
  </si>
  <si>
    <t>US1COLR0497</t>
  </si>
  <si>
    <t>LOV 4.9 W</t>
  </si>
  <si>
    <t>US1COLR0504</t>
  </si>
  <si>
    <t>LOV 2.4 SW</t>
  </si>
  <si>
    <t>US1COLR0506</t>
  </si>
  <si>
    <t>LOV 1.9 W</t>
  </si>
  <si>
    <t>US1COLR0507</t>
  </si>
  <si>
    <t>LOV 0.8 W</t>
  </si>
  <si>
    <t>US1COLR0512</t>
  </si>
  <si>
    <t>LOV 8.4 W</t>
  </si>
  <si>
    <t>US1COLR0520</t>
  </si>
  <si>
    <t>LOV 0.8 NE</t>
  </si>
  <si>
    <t>US1COLR0521</t>
  </si>
  <si>
    <t>LOV 3.0 S</t>
  </si>
  <si>
    <t>US1COLR0522</t>
  </si>
  <si>
    <t>LOV 0.7 WNW</t>
  </si>
  <si>
    <t>US1COLR0524</t>
  </si>
  <si>
    <t>LOV 0.9 SE</t>
  </si>
  <si>
    <t>US1COLR0529</t>
  </si>
  <si>
    <t>LOVELAND 1.4 N</t>
  </si>
  <si>
    <t>US1COLR0532</t>
  </si>
  <si>
    <t>LOVELAND 2.6 S</t>
  </si>
  <si>
    <t>US1COLR0535</t>
  </si>
  <si>
    <t>LOVELAND 7.2 W</t>
  </si>
  <si>
    <t>US1COLR0536</t>
  </si>
  <si>
    <t>LOVELAND 1.7 NE</t>
  </si>
  <si>
    <t>US1COLR0537</t>
  </si>
  <si>
    <t>LOVELAND 2.9 SW</t>
  </si>
  <si>
    <t>US1COLR0538</t>
  </si>
  <si>
    <t>LOVELAND 0.7 W</t>
  </si>
  <si>
    <t>US1COLR0542</t>
  </si>
  <si>
    <t>LOVELAND 0.9 W</t>
  </si>
  <si>
    <t>US1COLR0565</t>
  </si>
  <si>
    <t>LOVELAND 1.7 E</t>
  </si>
  <si>
    <t>US1COLR0568</t>
  </si>
  <si>
    <t>FORT COLLINS 2.7 S</t>
  </si>
  <si>
    <t>US1COLR0611</t>
  </si>
  <si>
    <t>LOVELAND 2.7 NNW</t>
  </si>
  <si>
    <t>US1COLR0618</t>
  </si>
  <si>
    <t>FORT COLLINS 2.7 SE</t>
  </si>
  <si>
    <t>US1COLR0620</t>
  </si>
  <si>
    <t>FORT COLLINS 2.6 SW</t>
  </si>
  <si>
    <t>US1COLR0621</t>
  </si>
  <si>
    <t>FORT COLLINS 3.5 SSE</t>
  </si>
  <si>
    <t>US1COLR0627</t>
  </si>
  <si>
    <t>FORT COLLINS 6.6 SSE</t>
  </si>
  <si>
    <t>US1COLR0631</t>
  </si>
  <si>
    <t>FORT COLLINS 6.5 SSE</t>
  </si>
  <si>
    <t>US1COLR0633</t>
  </si>
  <si>
    <t>FORT COLLINS 5.8 SSE</t>
  </si>
  <si>
    <t>US1COLR0634</t>
  </si>
  <si>
    <t>FORT COLLINS 1.0 WNW</t>
  </si>
  <si>
    <t>US1COLR0648</t>
  </si>
  <si>
    <t>WELLINGTON 1.8 SW</t>
  </si>
  <si>
    <t>US1COLR0660</t>
  </si>
  <si>
    <t>FORT COLLINS 9.4 NE</t>
  </si>
  <si>
    <t>US1COLR0661</t>
  </si>
  <si>
    <t>LOVELAND 1.9 SSW</t>
  </si>
  <si>
    <t>US1COLR0670</t>
  </si>
  <si>
    <t>FORT COLLINS 2.3 S</t>
  </si>
  <si>
    <t>US1COLR0680</t>
  </si>
  <si>
    <t>WINDSOR 3.9 WSW</t>
  </si>
  <si>
    <t>US1COLR0685</t>
  </si>
  <si>
    <t>MISHOWAKA 2.2 WNW</t>
  </si>
  <si>
    <t>US1COLR0686</t>
  </si>
  <si>
    <t>WELLINGTON 3.9 NNE</t>
  </si>
  <si>
    <t>US1COLR0697</t>
  </si>
  <si>
    <t>FORT COLLINS 2.8 SSW</t>
  </si>
  <si>
    <t>US1COLR0698</t>
  </si>
  <si>
    <t>FORT COLLINS 2.9 NW</t>
  </si>
  <si>
    <t>US1COLR0718</t>
  </si>
  <si>
    <t>WELLINGTON 1.0 NW</t>
  </si>
  <si>
    <t>US1COLR0724</t>
  </si>
  <si>
    <t>FORT COLLINS 0.7 N</t>
  </si>
  <si>
    <t>US1COLR0725</t>
  </si>
  <si>
    <t>LIVERMORE 3.1 N</t>
  </si>
  <si>
    <t>US1COLR0732</t>
  </si>
  <si>
    <t>RED FEATHER LAKES 1.0 E</t>
  </si>
  <si>
    <t>US1COLR0741</t>
  </si>
  <si>
    <t>LOVELAND 2.2 SE</t>
  </si>
  <si>
    <t>US1COLR0765</t>
  </si>
  <si>
    <t>LOVELAND 2.2 NNE</t>
  </si>
  <si>
    <t>US1COLR0783</t>
  </si>
  <si>
    <t>RED FEATHER LAKES 7.8 ESE</t>
  </si>
  <si>
    <t>US1COLR0993</t>
  </si>
  <si>
    <t>FORT COLLINS 2.7 W</t>
  </si>
  <si>
    <t>US1COLR1006</t>
  </si>
  <si>
    <t>LOVELAND 2.3 W</t>
  </si>
  <si>
    <t>US1COLR1016</t>
  </si>
  <si>
    <t>TIMNATH 2.1 SE</t>
  </si>
  <si>
    <t>US1COLR1024</t>
  </si>
  <si>
    <t>FORT COLLINS 2.9 W</t>
  </si>
  <si>
    <t>US1COLR1026</t>
  </si>
  <si>
    <t>DRAKE 4.3 WSW</t>
  </si>
  <si>
    <t>US1COLR1028</t>
  </si>
  <si>
    <t>LYONS 6.2 NW</t>
  </si>
  <si>
    <t>US1COLR1029</t>
  </si>
  <si>
    <t>US1COLR1033</t>
  </si>
  <si>
    <t>FORT COLLINS 1.6 SSW</t>
  </si>
  <si>
    <t>US1COLR1038</t>
  </si>
  <si>
    <t>FORT COLLINS 5.6 NW</t>
  </si>
  <si>
    <t>US1COME0083</t>
  </si>
  <si>
    <t>WHITEWATER 16.8 SW</t>
  </si>
  <si>
    <t>US1COMZ0052</t>
  </si>
  <si>
    <t>CORTEZ 1.0 ESE</t>
  </si>
  <si>
    <t>US1COPK0100</t>
  </si>
  <si>
    <t>PINE 6.8 NNW</t>
  </si>
  <si>
    <t>US1COPT0013</t>
  </si>
  <si>
    <t>ASPEN 5.9 W</t>
  </si>
  <si>
    <t>US1COPU0107</t>
  </si>
  <si>
    <t>PUEBLO WEST 1.9 SW</t>
  </si>
  <si>
    <t>US1COPW0040</t>
  </si>
  <si>
    <t>LAMAR 4.3 NE</t>
  </si>
  <si>
    <t>US1CORT0054</t>
  </si>
  <si>
    <t>STEAMBOAT SPRINGS 1.2 SE</t>
  </si>
  <si>
    <t>US1COSA0059</t>
  </si>
  <si>
    <t>SAGUACHE 0.3 ESE</t>
  </si>
  <si>
    <t>US1COSU0066</t>
  </si>
  <si>
    <t>SILVERTHORNE 1.2 NE</t>
  </si>
  <si>
    <t>US1COSU0067</t>
  </si>
  <si>
    <t>BRECKENRIDGE 1.9 SSE</t>
  </si>
  <si>
    <t>US1COWE0016</t>
  </si>
  <si>
    <t>NUNN .2 NNE</t>
  </si>
  <si>
    <t>US1COWE0018</t>
  </si>
  <si>
    <t>PLATTEVILLE 2.7 SSW</t>
  </si>
  <si>
    <t>US1COWE0019</t>
  </si>
  <si>
    <t>WINDSOR .53 SSW</t>
  </si>
  <si>
    <t>US1COWE0058</t>
  </si>
  <si>
    <t>NUN</t>
  </si>
  <si>
    <t>US1COWE0060</t>
  </si>
  <si>
    <t>NUN 4.7 E</t>
  </si>
  <si>
    <t>US1COWE0068</t>
  </si>
  <si>
    <t>NRM 6 S</t>
  </si>
  <si>
    <t>US1COWE0082</t>
  </si>
  <si>
    <t>LCR 4 E</t>
  </si>
  <si>
    <t>US1COWE0084</t>
  </si>
  <si>
    <t>SEV 1.5 NE</t>
  </si>
  <si>
    <t>US1COWE0086</t>
  </si>
  <si>
    <t>UNC 4.5 NW</t>
  </si>
  <si>
    <t>US1COWE0088</t>
  </si>
  <si>
    <t>KERSEY 4.3 N</t>
  </si>
  <si>
    <t>US1COWE0097</t>
  </si>
  <si>
    <t>WINDSOR 4 NE</t>
  </si>
  <si>
    <t>US1COWE0107</t>
  </si>
  <si>
    <t>KEENESBURG 5.6 E</t>
  </si>
  <si>
    <t>US1COWE0119</t>
  </si>
  <si>
    <t>WINDSOR 0.3 SE</t>
  </si>
  <si>
    <t>US1COWE0121</t>
  </si>
  <si>
    <t>PIERCE 2.5 SE</t>
  </si>
  <si>
    <t>US1COWE0130</t>
  </si>
  <si>
    <t>WINDSOR 0.9 W</t>
  </si>
  <si>
    <t>US1COWE0143</t>
  </si>
  <si>
    <t>WIN 1.4 NE</t>
  </si>
  <si>
    <t>US1COWE0145</t>
  </si>
  <si>
    <t>WINDSOR 3.0 ENE</t>
  </si>
  <si>
    <t>US1COWE0158</t>
  </si>
  <si>
    <t>HUD 4 NW</t>
  </si>
  <si>
    <t>US1COWE0167</t>
  </si>
  <si>
    <t>JOHNSTOWN 1 E</t>
  </si>
  <si>
    <t>US1COWE0177</t>
  </si>
  <si>
    <t>JOHNSTOWN 4.5 E</t>
  </si>
  <si>
    <t>US1COWE0178</t>
  </si>
  <si>
    <t>JOHNSTOWN 2.8 N</t>
  </si>
  <si>
    <t>US1COWE0180</t>
  </si>
  <si>
    <t>KEENESBURG 4 SSE</t>
  </si>
  <si>
    <t>US1COWE0198</t>
  </si>
  <si>
    <t>JOHNSTOWN .38 SW</t>
  </si>
  <si>
    <t>US1COWE0204</t>
  </si>
  <si>
    <t>LONGMONT 10.0 SE</t>
  </si>
  <si>
    <t>US1COWE0206</t>
  </si>
  <si>
    <t>LONGMONT 3.5 E</t>
  </si>
  <si>
    <t>US1COWE0207</t>
  </si>
  <si>
    <t>LONGMONT 5.3 NNE</t>
  </si>
  <si>
    <t>US1COWE0210</t>
  </si>
  <si>
    <t>MILLIKEN 1.8 WSW</t>
  </si>
  <si>
    <t>US1COWE0247</t>
  </si>
  <si>
    <t>LONGMONT 9 E</t>
  </si>
  <si>
    <t>US1COWE0255</t>
  </si>
  <si>
    <t>MEAD 1.8 N</t>
  </si>
  <si>
    <t>US1COWE0265</t>
  </si>
  <si>
    <t>KEENESBURG 4.6 E</t>
  </si>
  <si>
    <t>US1COWE0274</t>
  </si>
  <si>
    <t>HUDSON 9.2 N</t>
  </si>
  <si>
    <t>US1COWE0442</t>
  </si>
  <si>
    <t>GREELEY 2.2 S</t>
  </si>
  <si>
    <t>US1COWE0446</t>
  </si>
  <si>
    <t>MILLIKEN 2.7 NNW</t>
  </si>
  <si>
    <t>US1COWE0447</t>
  </si>
  <si>
    <t>KERSEY 1.3 WSW</t>
  </si>
  <si>
    <t>US1COWE0450</t>
  </si>
  <si>
    <t>DACONO 0.4 NNW</t>
  </si>
  <si>
    <t>05N16S</t>
  </si>
  <si>
    <t>NORTH COSTILLA</t>
  </si>
  <si>
    <t>06H22S</t>
  </si>
  <si>
    <t>WHISKEY PARK</t>
  </si>
  <si>
    <t>US1COAR0311</t>
  </si>
  <si>
    <t>US1COAU0015</t>
  </si>
  <si>
    <t>PAGOSA SPRINGS 6.2 WNW</t>
  </si>
  <si>
    <t>US1COBO0148</t>
  </si>
  <si>
    <t>US1COCC0013</t>
  </si>
  <si>
    <t>GEORGETOWN 1.0 SSW</t>
  </si>
  <si>
    <t>US1COJF0121</t>
  </si>
  <si>
    <t>WHEATRIDGE 0.3 SE</t>
  </si>
  <si>
    <t>US1COJF0435</t>
  </si>
  <si>
    <t>EVERGREEN 2.4 NW</t>
  </si>
  <si>
    <t>US1COKW0025</t>
  </si>
  <si>
    <t>SHERIDAN LAKE 4.2 E</t>
  </si>
  <si>
    <t>US1COLA0016</t>
  </si>
  <si>
    <t>KIM 8.8 SSE</t>
  </si>
  <si>
    <t>US1COLR0040</t>
  </si>
  <si>
    <t>LOVELAND 1.5 N</t>
  </si>
  <si>
    <t>US1COLR0125</t>
  </si>
  <si>
    <t>RUS 9 SSW</t>
  </si>
  <si>
    <t>US1COLR0131</t>
  </si>
  <si>
    <t>HHR</t>
  </si>
  <si>
    <t>US1COLR0135</t>
  </si>
  <si>
    <t>VDL 7 ENE</t>
  </si>
  <si>
    <t>US1COLR0144</t>
  </si>
  <si>
    <t>BLV 5.5 W</t>
  </si>
  <si>
    <t>US1COLR0220</t>
  </si>
  <si>
    <t>ESTES PARK 0.6 SSE</t>
  </si>
  <si>
    <t>US1COLR1044</t>
  </si>
  <si>
    <t>FORT COLLINS 0.7 SSW</t>
  </si>
  <si>
    <t>US1COOR0002</t>
  </si>
  <si>
    <t>OURAY .23 NNW</t>
  </si>
  <si>
    <t>US1COTL0028</t>
  </si>
  <si>
    <t>WOODLAND PARK 1.1 NNW</t>
  </si>
  <si>
    <t>US1COWA0050</t>
  </si>
  <si>
    <t>WOODROW 16.8 SSE</t>
  </si>
  <si>
    <t>US1COWE0083</t>
  </si>
  <si>
    <t>NRM 21 N</t>
  </si>
  <si>
    <t>US1COWE0448</t>
  </si>
  <si>
    <t>WINDSOR 1.0 SSE</t>
  </si>
  <si>
    <t>CKP01</t>
  </si>
  <si>
    <t>CHEROKEE PARK, 1 MILE WEST OF US 287 ON ROAD 80C</t>
  </si>
  <si>
    <t>GUN01</t>
  </si>
  <si>
    <t>GUNNISON, 5 MILES NORTH OF GUNNISON</t>
  </si>
  <si>
    <t>KSY02</t>
  </si>
  <si>
    <t>KERSEY, 4 MI SE KERSEY</t>
  </si>
  <si>
    <t>MTR01</t>
  </si>
  <si>
    <t>MONTROSE, 3 MILES NW OF MONTROSE</t>
  </si>
  <si>
    <t>PKR01</t>
  </si>
  <si>
    <t>PARKER, E470 AND CHAMBERS</t>
  </si>
  <si>
    <t>US1COAD0204</t>
  </si>
  <si>
    <t>BRIGHTON 1.9 NNW</t>
  </si>
  <si>
    <t>US1COAM0033</t>
  </si>
  <si>
    <t>MOSCA 17.6 E</t>
  </si>
  <si>
    <t>US1COBO0386</t>
  </si>
  <si>
    <t>BOULDER 2.8 S</t>
  </si>
  <si>
    <t>US1CODG0238</t>
  </si>
  <si>
    <t>CASTLE PINES 2.2 N</t>
  </si>
  <si>
    <t>US1CODN0231</t>
  </si>
  <si>
    <t>DENVER 2.6 SSW</t>
  </si>
  <si>
    <t>US1COEP0325</t>
  </si>
  <si>
    <t>COLORADO SPRINGS 6.1 NNW</t>
  </si>
  <si>
    <t>US1COEP0337</t>
  </si>
  <si>
    <t>COLORADO SPRINGS 4.1 S</t>
  </si>
  <si>
    <t>US1COFM0072</t>
  </si>
  <si>
    <t>COTOPAXI 0.8 NW</t>
  </si>
  <si>
    <t>US1COGF0067</t>
  </si>
  <si>
    <t>GLENWOOD SPRINGS 7.0 NW</t>
  </si>
  <si>
    <t>US1COGN0058</t>
  </si>
  <si>
    <t>POWDERHORN 4.4 NNE</t>
  </si>
  <si>
    <t>US1COJF0439</t>
  </si>
  <si>
    <t>KEN CARYL 3.0 WNW</t>
  </si>
  <si>
    <t>US1COLG0061</t>
  </si>
  <si>
    <t>WILLARD 0.4 NW</t>
  </si>
  <si>
    <t>US1COLR1015</t>
  </si>
  <si>
    <t>LOVELAND 2.2 NNW</t>
  </si>
  <si>
    <t>US1COLR1049</t>
  </si>
  <si>
    <t>FORT COLLINS 0.3 SSE</t>
  </si>
  <si>
    <t>US1COME0098</t>
  </si>
  <si>
    <t>GRAND JUNCTION 2.4 SE</t>
  </si>
  <si>
    <t>US1COME0117</t>
  </si>
  <si>
    <t>LOMA 0.9 E</t>
  </si>
  <si>
    <t>US1COMF0026</t>
  </si>
  <si>
    <t>CRAIG 4.9 WNW</t>
  </si>
  <si>
    <t>US1COMF0027</t>
  </si>
  <si>
    <t>HAMILTON 0.8 WNW</t>
  </si>
  <si>
    <t>US1COMF0028</t>
  </si>
  <si>
    <t>DINOSAUR 0.3 SW</t>
  </si>
  <si>
    <t>US1COMR0100</t>
  </si>
  <si>
    <t>FORT MORGAN 5.1 WNW</t>
  </si>
  <si>
    <t>US1COMT0044</t>
  </si>
  <si>
    <t>MONTROSE 0.4 E</t>
  </si>
  <si>
    <t>US1COMT0045</t>
  </si>
  <si>
    <t>MONTROSE 8.1 WNW</t>
  </si>
  <si>
    <t>US1COSM0010</t>
  </si>
  <si>
    <t>REDVALE 22.8 SW</t>
  </si>
  <si>
    <t>US1COWE0457</t>
  </si>
  <si>
    <t>NEW RAYMER 3.4 WSW</t>
  </si>
  <si>
    <t>US1COWE0465</t>
  </si>
  <si>
    <t>BRIGGSDALE 9.0 NNE</t>
  </si>
  <si>
    <t>US1COWE0466</t>
  </si>
  <si>
    <t>BRIGGSDALE 0.5 WNW</t>
  </si>
  <si>
    <t>US1COWE0468</t>
  </si>
  <si>
    <t>GROVER 9.4 WSW</t>
  </si>
  <si>
    <t>US1COAR0319</t>
  </si>
  <si>
    <t>AURORA 10.0 SSE</t>
  </si>
  <si>
    <t>US1COBO0367</t>
  </si>
  <si>
    <t>LAFAYETTE 0.9 NE</t>
  </si>
  <si>
    <t>US1COBO0391</t>
  </si>
  <si>
    <t>BOULDER 2.2 W</t>
  </si>
  <si>
    <t>US1CODG0243</t>
  </si>
  <si>
    <t>CASTLE ROCK 3.3 SW</t>
  </si>
  <si>
    <t>US1CODN0177</t>
  </si>
  <si>
    <t>DENVER 2.0 ESE</t>
  </si>
  <si>
    <t>US1COGF0069</t>
  </si>
  <si>
    <t>CARBONDALE 0.3 WNW</t>
  </si>
  <si>
    <t>US1COLP0080</t>
  </si>
  <si>
    <t>DURANGO 2.8 S</t>
  </si>
  <si>
    <t>US1COLR1052</t>
  </si>
  <si>
    <t>LOVELAND 4.7 SW</t>
  </si>
  <si>
    <t>US1COMR0096</t>
  </si>
  <si>
    <t>SNYDER 7.5 NNW</t>
  </si>
  <si>
    <t>US1CORG0026</t>
  </si>
  <si>
    <t>SOUTH FORK 0.6 S</t>
  </si>
  <si>
    <t>US1COWE0455</t>
  </si>
  <si>
    <t>NEW RAYMER 3.3 WSW</t>
  </si>
  <si>
    <t>CBL01</t>
  </si>
  <si>
    <t>CARBONDALE, CARBONDALE</t>
  </si>
  <si>
    <t>EKT01</t>
  </si>
  <si>
    <t>ECKERT, 0.5 MILES WEST OF ECKERT, CO</t>
  </si>
  <si>
    <t>SBT01</t>
  </si>
  <si>
    <t>SEIBERT, LIVINGSTON CRP LAND SOUTH OF SEIBERT</t>
  </si>
  <si>
    <t>SLT01</t>
  </si>
  <si>
    <t>SILT, SILT MESA</t>
  </si>
  <si>
    <t>WRY02</t>
  </si>
  <si>
    <t>WRAY 2, LENZ FARM NORTH OF WRAY, CO</t>
  </si>
  <si>
    <t>05J46S</t>
  </si>
  <si>
    <t>HIGH LONESOME</t>
  </si>
  <si>
    <t>US1COAD0004</t>
  </si>
  <si>
    <t>BYERS 10.5 NE</t>
  </si>
  <si>
    <t>US1COAD0126</t>
  </si>
  <si>
    <t>WATKINS 0.7 E</t>
  </si>
  <si>
    <t>US1COAD0208</t>
  </si>
  <si>
    <t>THORNTON 7.1 N</t>
  </si>
  <si>
    <t>US1COAR0308</t>
  </si>
  <si>
    <t>AURORA 2.7 WSW</t>
  </si>
  <si>
    <t>US1COBA0028</t>
  </si>
  <si>
    <t>CAMPO 15.2 ESE</t>
  </si>
  <si>
    <t>US1COBO0114</t>
  </si>
  <si>
    <t>BOULDER 5.8 S</t>
  </si>
  <si>
    <t>US1COBO0379</t>
  </si>
  <si>
    <t>SUPERIOR 0.4 WNW</t>
  </si>
  <si>
    <t>US1COBO0383</t>
  </si>
  <si>
    <t>LONGMONT 2.4 NE</t>
  </si>
  <si>
    <t>US1COBO0401</t>
  </si>
  <si>
    <t>BOULDER 7.4 NNW</t>
  </si>
  <si>
    <t>US1COCF0043</t>
  </si>
  <si>
    <t>NATHROP 2.1 SW</t>
  </si>
  <si>
    <t>US1COCR0011</t>
  </si>
  <si>
    <t>OLNEY SPRINGS 4.6 WNW</t>
  </si>
  <si>
    <t>US1COCR0012</t>
  </si>
  <si>
    <t>ORDWAY 1.3 E</t>
  </si>
  <si>
    <t>US1COCS0019</t>
  </si>
  <si>
    <t>BLANCA 0.3 S</t>
  </si>
  <si>
    <t>US1COCS0020</t>
  </si>
  <si>
    <t>LA VETA PASS 12.1 S</t>
  </si>
  <si>
    <t>US1COCS0022</t>
  </si>
  <si>
    <t>FORT GARLAND 4.6 SE</t>
  </si>
  <si>
    <t>US1COCS0024</t>
  </si>
  <si>
    <t>FORT GARLAND 2.4 S</t>
  </si>
  <si>
    <t>US1COCS0025</t>
  </si>
  <si>
    <t>FORT GARLAND 0.7 N</t>
  </si>
  <si>
    <t>US1COCU0027</t>
  </si>
  <si>
    <t>WESTCLIFFE 6.8 SE</t>
  </si>
  <si>
    <t>US1CODG0234</t>
  </si>
  <si>
    <t>CASTLE ROCK 2.7 ESE</t>
  </si>
  <si>
    <t>US1CODG0245</t>
  </si>
  <si>
    <t>CASTLE ROCK 0.5 NNW</t>
  </si>
  <si>
    <t>US1CODG0248</t>
  </si>
  <si>
    <t>LARKSPUR 4.4 NNW</t>
  </si>
  <si>
    <t>US1CODL0043</t>
  </si>
  <si>
    <t>HOTCHKISS 5.4 NE</t>
  </si>
  <si>
    <t>US1CODN0212</t>
  </si>
  <si>
    <t>DENVER 6.5 SW</t>
  </si>
  <si>
    <t>US1CODN0229</t>
  </si>
  <si>
    <t>DENVER 1.9 SSW</t>
  </si>
  <si>
    <t>US1CODN0235</t>
  </si>
  <si>
    <t>DENVER 1.3 WNW</t>
  </si>
  <si>
    <t>US1COEL0077</t>
  </si>
  <si>
    <t>ELIZABETH 1.7 WSW</t>
  </si>
  <si>
    <t>US1COEL0078</t>
  </si>
  <si>
    <t>MATHESON 8.0 E</t>
  </si>
  <si>
    <t>US1COEL0079</t>
  </si>
  <si>
    <t>KIOWA 6.1 ENE</t>
  </si>
  <si>
    <t>US1COEL0080</t>
  </si>
  <si>
    <t>ELIZABETH 2.9 WSW</t>
  </si>
  <si>
    <t>US1COEP0287</t>
  </si>
  <si>
    <t>COLORADO SPRINGS 2.7 SSW</t>
  </si>
  <si>
    <t>US1COEP0343</t>
  </si>
  <si>
    <t>PEYTON 6.8 WSW</t>
  </si>
  <si>
    <t>US1COFM0076</t>
  </si>
  <si>
    <t>FLORENCE 5.8 SE</t>
  </si>
  <si>
    <t>US1COFM0088</t>
  </si>
  <si>
    <t>ROYAL GORGE 0.4 NNE</t>
  </si>
  <si>
    <t>US1COGN0059</t>
  </si>
  <si>
    <t>PITKIN 1.1 SW</t>
  </si>
  <si>
    <t>US1COGR0067</t>
  </si>
  <si>
    <t>GRAND LAKE 1.5 WNW</t>
  </si>
  <si>
    <t>US1COJF0410</t>
  </si>
  <si>
    <t>WESTMINSTER 1.1 SW</t>
  </si>
  <si>
    <t>US1COJF0434</t>
  </si>
  <si>
    <t>EVERGREEN 1.4 ENE</t>
  </si>
  <si>
    <t>US1COJF0440</t>
  </si>
  <si>
    <t>GOLDEN 1.4 S</t>
  </si>
  <si>
    <t>US1COJF0441</t>
  </si>
  <si>
    <t>LAKEWOOD 2.6 WSW</t>
  </si>
  <si>
    <t>US1COKC0132</t>
  </si>
  <si>
    <t>SEIBERT 12.1 SSW</t>
  </si>
  <si>
    <t>US1COKW0039</t>
  </si>
  <si>
    <t>HASWELL 5.1 N</t>
  </si>
  <si>
    <t>US1COLA0065</t>
  </si>
  <si>
    <t>TRINIDAD 11.9 ENE</t>
  </si>
  <si>
    <t>US1COLG0065</t>
  </si>
  <si>
    <t>ILIFF 1.4 SSE</t>
  </si>
  <si>
    <t>US1COLN0054</t>
  </si>
  <si>
    <t>LIMON 6.9 NE</t>
  </si>
  <si>
    <t>US1COLR0204</t>
  </si>
  <si>
    <t>GLEN HAVEN 3.0 SSW</t>
  </si>
  <si>
    <t>US1COLR0934</t>
  </si>
  <si>
    <t>FORT COLLINS 2.1 WNW</t>
  </si>
  <si>
    <t>US1COLR0935</t>
  </si>
  <si>
    <t>FORT COLLINS 1.8 WSW</t>
  </si>
  <si>
    <t>US1COLR1047</t>
  </si>
  <si>
    <t>LOVELAND 3.8 WSW</t>
  </si>
  <si>
    <t>US1COLR1055</t>
  </si>
  <si>
    <t>FORT COLLINS 5.3 N</t>
  </si>
  <si>
    <t>US1COLR1056</t>
  </si>
  <si>
    <t>FORT COLLINS 1.0 SE</t>
  </si>
  <si>
    <t>US1COLR1059</t>
  </si>
  <si>
    <t>WINDSOR 2.6 SW</t>
  </si>
  <si>
    <t>US1COME0124</t>
  </si>
  <si>
    <t>PALISADE 1.4 SE</t>
  </si>
  <si>
    <t>US1COMF0025</t>
  </si>
  <si>
    <t>DINOSAUR 1.5 ENE</t>
  </si>
  <si>
    <t>US1COMR0058</t>
  </si>
  <si>
    <t>WLD 3.0 NW</t>
  </si>
  <si>
    <t>US1COMR0061</t>
  </si>
  <si>
    <t>WLD 4.0 NW</t>
  </si>
  <si>
    <t>US1COMR0097</t>
  </si>
  <si>
    <t>BRUSH 1.2 WNW</t>
  </si>
  <si>
    <t>US1COMZ0011</t>
  </si>
  <si>
    <t>MANCOS 4.1 E</t>
  </si>
  <si>
    <t>US1COMZ0051</t>
  </si>
  <si>
    <t>CORTEZ 7.8 WSW</t>
  </si>
  <si>
    <t>US1COMZ0053</t>
  </si>
  <si>
    <t>CORTEZ 2.0 NW</t>
  </si>
  <si>
    <t>US1COOT0037</t>
  </si>
  <si>
    <t>ROCKY FORD 0.4 SE</t>
  </si>
  <si>
    <t>US1COPH0030</t>
  </si>
  <si>
    <t>HAXTUN 11.6 SSE</t>
  </si>
  <si>
    <t>US1COPT0012</t>
  </si>
  <si>
    <t>ASPEN 5.8 NW</t>
  </si>
  <si>
    <t>US1COPU0101</t>
  </si>
  <si>
    <t>US1COPU0109</t>
  </si>
  <si>
    <t>PUEBLO 2.5 SSW</t>
  </si>
  <si>
    <t>US1CORG0025</t>
  </si>
  <si>
    <t>SOUTH FORK 3.7 NE</t>
  </si>
  <si>
    <t>US1CORT0040</t>
  </si>
  <si>
    <t>STEAMBOAT SPRINGS 2.0 ESE</t>
  </si>
  <si>
    <t>US1COTL0027</t>
  </si>
  <si>
    <t>WESTCREEK 6.0 SW</t>
  </si>
  <si>
    <t>US1COTL0029</t>
  </si>
  <si>
    <t>DIVIDE 1.0 E</t>
  </si>
  <si>
    <t>US1COTL0031</t>
  </si>
  <si>
    <t>FLORISSANT 4.8 NNE</t>
  </si>
  <si>
    <t>US1COWE0436</t>
  </si>
  <si>
    <t>NUNN 4.8 E</t>
  </si>
  <si>
    <t>US1COWE0478</t>
  </si>
  <si>
    <t>PADRONI 24.6 WNW</t>
  </si>
  <si>
    <t>US1COWE0480</t>
  </si>
  <si>
    <t>KERSEY 6.9 ESE</t>
  </si>
  <si>
    <t>US1COWE0484</t>
  </si>
  <si>
    <t>MEAD 0.9 W</t>
  </si>
  <si>
    <t>US1COWE0485</t>
  </si>
  <si>
    <t>FORT LUPTON 1.2 SSW</t>
  </si>
  <si>
    <t>US1COYU0076</t>
  </si>
  <si>
    <t>YUMA 7.7 SE</t>
  </si>
  <si>
    <t>US1COYU0082</t>
  </si>
  <si>
    <t>VERNON 6.4 WSW</t>
  </si>
  <si>
    <t>Protocol: NRCS Part 650, National Engineering Handbook, Ch. 19 - Hydrology Tools for Wetland Identification and Analysis (210–VI–NEH, Sept. 2015), Part 650.1911(C)(4) using Option 1 - Weighted by time and wetness condition.</t>
  </si>
  <si>
    <t>Yuma</t>
  </si>
  <si>
    <t>Weld</t>
  </si>
  <si>
    <t>IV. Historical NAIP Aerial Photography (USDA Data Gateway: 2004, 2006)</t>
  </si>
  <si>
    <r>
      <t>V. FSA Crop Compliance Aerial Photos (1977-2002)</t>
    </r>
    <r>
      <rPr>
        <sz val="11"/>
        <color theme="1"/>
        <rFont val="Calibri"/>
        <family val="2"/>
      </rPr>
      <t xml:space="preserve"> </t>
    </r>
  </si>
  <si>
    <t xml:space="preserve">VI. NHPP Imagery (the only imagery of interest is from 1980 – 2004)
</t>
  </si>
  <si>
    <t>III. Historical Aerial Photography (USGS Earth Explorer)</t>
  </si>
  <si>
    <r>
      <rPr>
        <sz val="11"/>
        <rFont val="Calibri"/>
        <family val="2"/>
      </rPr>
      <t xml:space="preserve">To view available imagery, go to </t>
    </r>
    <r>
      <rPr>
        <sz val="11"/>
        <color theme="10"/>
        <rFont val="Calibri"/>
        <family val="2"/>
      </rPr>
      <t>http://earthexplorer.usgs.gov/</t>
    </r>
    <r>
      <rPr>
        <sz val="11"/>
        <rFont val="Calibri"/>
        <family val="2"/>
      </rPr>
      <t xml:space="preserve">.  You will need to create a User Name and Password to use it's full functions. Once logged-in, go to the tab "Search Criteria" and under sub-tab "Shapefile" select "Select Shapefile".  Follow the instructions.  </t>
    </r>
  </si>
  <si>
    <t>• To obtain the date of the imagery: view the metadata.</t>
  </si>
  <si>
    <t>COUNT BOTH</t>
  </si>
  <si>
    <r>
      <t xml:space="preserve">     </t>
    </r>
    <r>
      <rPr>
        <b/>
        <i/>
        <sz val="9"/>
        <rFont val="Calibri"/>
        <family val="2"/>
        <scheme val="minor"/>
      </rPr>
      <t>Reminder:</t>
    </r>
    <r>
      <rPr>
        <b/>
        <sz val="9"/>
        <rFont val="Calibri"/>
        <family val="2"/>
        <scheme val="minor"/>
      </rPr>
      <t xml:space="preserve"> </t>
    </r>
    <r>
      <rPr>
        <sz val="9"/>
        <rFont val="Calibri"/>
        <family val="2"/>
        <scheme val="minor"/>
      </rPr>
      <t>Fill-out Appendix A</t>
    </r>
  </si>
  <si>
    <t>MM/YYYY</t>
  </si>
  <si>
    <t>Sampling Date:</t>
  </si>
  <si>
    <t>3 Months Prior</t>
  </si>
  <si>
    <t>COE Hydrology Indicators for positive signatures</t>
  </si>
  <si>
    <t>COUNT B7</t>
  </si>
  <si>
    <t>30% Percentile</t>
  </si>
  <si>
    <t>70% Percentile</t>
  </si>
  <si>
    <t>Wet Season:</t>
  </si>
  <si>
    <r>
      <rPr>
        <b/>
        <sz val="11"/>
        <color theme="1"/>
        <rFont val="Calibri"/>
        <family val="2"/>
        <scheme val="minor"/>
      </rPr>
      <t>Precipitation Data Source:</t>
    </r>
    <r>
      <rPr>
        <sz val="11"/>
        <color theme="1"/>
        <rFont val="Calibri"/>
        <family val="2"/>
        <scheme val="minor"/>
      </rPr>
      <t xml:space="preserve">  Select a weather station that is representative of the site being evaluated, considering distance and elevation.  Data sufficient for this purpose must have monthly observation records running </t>
    </r>
    <r>
      <rPr>
        <u/>
        <sz val="11"/>
        <color theme="1"/>
        <rFont val="Calibri"/>
        <family val="2"/>
        <scheme val="minor"/>
      </rPr>
      <t>for at least 20 years</t>
    </r>
    <r>
      <rPr>
        <sz val="11"/>
        <color theme="1"/>
        <rFont val="Calibri"/>
        <family val="2"/>
        <scheme val="minor"/>
      </rPr>
      <t xml:space="preserve"> with no more than 5 consecutive years of missing data.  If a weather station with sufficient observation data is not representative of the site, then use an average of two or more stations occurring in the vicinity (210-VI-NEH).</t>
    </r>
  </si>
  <si>
    <r>
      <t xml:space="preserve">  </t>
    </r>
    <r>
      <rPr>
        <sz val="11"/>
        <rFont val="Calibri"/>
        <family val="2"/>
      </rPr>
      <t xml:space="preserve">    Western Regional Climate Center (WRCC): online </t>
    </r>
    <r>
      <rPr>
        <sz val="11"/>
        <color theme="10"/>
        <rFont val="Calibri"/>
        <family val="2"/>
      </rPr>
      <t>http://www.wrcc.dri.edu/summary/coF.html</t>
    </r>
  </si>
  <si>
    <r>
      <t xml:space="preserve">           • To obtain the records, select "Precipitation - Monthly Precipitation Listings - </t>
    </r>
    <r>
      <rPr>
        <b/>
        <sz val="11"/>
        <rFont val="Calibri"/>
        <family val="2"/>
      </rPr>
      <t>Monthly Totals</t>
    </r>
    <r>
      <rPr>
        <sz val="11"/>
        <rFont val="Calibri"/>
        <family val="2"/>
      </rPr>
      <t>"</t>
    </r>
  </si>
  <si>
    <t xml:space="preserve">           • Copy the Monthly Totals and paste them into this worsheet, in tab "rawdata_WRCC".</t>
  </si>
  <si>
    <t>Purpose: Use the Corps Manual for Routine Method, Level 3 approach (onsite and offsite methods) for determining wetland hydrology from remote sources. This approach uses protocol from NRCS Part 650, National Engineering Handbook, Chapter 19 - Hydrology Tools for Wetland Identification and Analysis (210–VI–NEH, September 2015), Part 650.1911.</t>
  </si>
  <si>
    <t>Policy: National Food Security Act Manual (NFSAM), fifth edition, Part 527 (Circular 6, Dec. 2010) and the 1987 U.S. Army Corps of Engineers Wetland Delineation Manual, Part IV, with regional supplements.</t>
  </si>
  <si>
    <t>D</t>
  </si>
  <si>
    <t>M</t>
  </si>
  <si>
    <t>S</t>
  </si>
  <si>
    <t>Elev</t>
  </si>
  <si>
    <t>CO</t>
  </si>
  <si>
    <t>COOP ID</t>
  </si>
  <si>
    <t>STATE</t>
  </si>
  <si>
    <t>COUNTY</t>
  </si>
  <si>
    <t>DURANGO WATER RESOURCE (52441) LA PLATA, CO</t>
  </si>
  <si>
    <t>SAN LUIS LAKES 3W (57433) ALAMOSA, CO</t>
  </si>
  <si>
    <t>CHERRY CREEK DAM (51547) ARAPAHOE, CO</t>
  </si>
  <si>
    <t>INDEPENDENCE PASS (54270) PITKIN, CO</t>
  </si>
  <si>
    <t>WILLIAMS FORKDAM (59096) GRAND, CO</t>
  </si>
  <si>
    <t>BUCKHORN MTN 1E (51060) LARIMER, CO</t>
  </si>
  <si>
    <t>GLENDEVEY LODGE (53340) LARIMER, CO</t>
  </si>
  <si>
    <t>NEDERLAND 2 NNE (55878) BOULDER, CO</t>
  </si>
  <si>
    <t>GREAT SAND DUNES NM (53541) ALAMOSA, CO</t>
  </si>
  <si>
    <t>BROWNS PARK REFUGE (51017) MOFFAT, CO</t>
  </si>
  <si>
    <t>HOT SULPHUR SPGS 2 SW (54129) GRAND, CO</t>
  </si>
  <si>
    <t>STRONTIA SPRINGS DAM (58022) DOUGLAS, CO</t>
  </si>
  <si>
    <t>COCHETOPA CREEK (51713) GUNNISON, CO</t>
  </si>
  <si>
    <t>JOHN MARTIN DAM (54388) BENT, CO</t>
  </si>
  <si>
    <t>DINOSAUR NATL MONUMNT (52286) MOFFAT, CO</t>
  </si>
  <si>
    <t>NEW RAYMER 21N (55934) WELD, CO</t>
  </si>
  <si>
    <t>STEAMBOAT SPRINGS (57936) ROUTT, CO</t>
  </si>
  <si>
    <t>EASTONVILLE 2NNE (52496) EL PASO, CO</t>
  </si>
  <si>
    <t>EASTONVILLE 1NNW (52494) EL PASO, CO</t>
  </si>
  <si>
    <t>MESA LAKES RESORT (55520) MESA, CO</t>
  </si>
  <si>
    <t>TRINIDAD CAA AP (58434) LAS ANIMAS, CO</t>
  </si>
  <si>
    <t>WAGON WHEEL GAP 3 N (58742) MINERAL, CO</t>
  </si>
  <si>
    <t>RIO GRANDE RSVR (57050) HINSDALE, CO</t>
  </si>
  <si>
    <t>TWIN LAKES RSVR (58501) LAKE, CO</t>
  </si>
  <si>
    <t>SPRINGFIELD 8S (57867) BACA, CO</t>
  </si>
  <si>
    <t>WOLF CREEK PASS 1 E (59181) MINERAL, CO</t>
  </si>
  <si>
    <t>WOLF CREEK PASS 4 W (59183) MINERAL, CO</t>
  </si>
  <si>
    <t>ROCKY FORD 2 ESE (57167) OTERO, CO</t>
  </si>
  <si>
    <t>FLORISSANT FOSSIL BEDS (52965) TELLER, CO</t>
  </si>
  <si>
    <t>MT EVANS RSCHSTN (55797) CLEAR CREEK, CO</t>
  </si>
  <si>
    <t>GRAND LAKE 6 SSW (53500) GRAND, CO</t>
  </si>
  <si>
    <t>LAKE GEORGE 8SW (54742) PARK, CO</t>
  </si>
  <si>
    <t>SPRINGFIELD 8SW (57871) BACA, CO</t>
  </si>
  <si>
    <t>PUEBLO CITY RSVR (56743) PUEBLO, CO</t>
  </si>
  <si>
    <t>ALLENSPARK 1 NW (50185) BOULDER, CO</t>
  </si>
  <si>
    <t>BRIGGSDALE 2 NW (50945) WELD, CO</t>
  </si>
  <si>
    <t>GRAND LAKE 1 NW (53496) GRAND, CO</t>
  </si>
  <si>
    <t>COLORADO SPGSWSO AP (51778) EL PASO, CO</t>
  </si>
  <si>
    <t>EASTONVILLE 6WSW (52501) EL PASO, CO</t>
  </si>
  <si>
    <t>SPRINGFIELD 7WSW (57866) BACA, CO</t>
  </si>
  <si>
    <t>STATE TURKEY EXP FAR (57928) ARCHULETA, CO</t>
  </si>
  <si>
    <t>DENVER WSO CITY (52225) DENVER, CO</t>
  </si>
  <si>
    <t>COAL CREEK CANYON (51681) JEFFERSON, CO</t>
  </si>
  <si>
    <t>AGUILAR 1 SE (50102) LAS ANIMAS, CO</t>
  </si>
  <si>
    <t>AKRON 4 E (50109) WASHINGTON, CO</t>
  </si>
  <si>
    <t>ALAMOSA WSO AP (50130) ALAMOSA, CO</t>
  </si>
  <si>
    <t>ALTENBERN (50214) GARFIELD, CO</t>
  </si>
  <si>
    <t>AMES (50228) SAN MIGUEL, CO</t>
  </si>
  <si>
    <t>AMY (50242) LINCOLN, CO</t>
  </si>
  <si>
    <t>ANTERO RSVR (50263) PARK, CO</t>
  </si>
  <si>
    <t>ARAPAHOE (50304) CHEYENNE, CO</t>
  </si>
  <si>
    <t>ARAPAHOE 14 N (50301) CHEYENNE, CO</t>
  </si>
  <si>
    <t>ARBOLES (50307) ARCHULETA, CO</t>
  </si>
  <si>
    <t>ARRIBA (50348) LINCOLN, CO</t>
  </si>
  <si>
    <t>ASPEN (50370) PITKIN, CO</t>
  </si>
  <si>
    <t>ASPEN 1 SW (50372) PITKIN, CO</t>
  </si>
  <si>
    <t>AVON (50405) EAGLE, CO</t>
  </si>
  <si>
    <t>AYER RCH (50437) EL PASO, CO</t>
  </si>
  <si>
    <t>BAILEY (50454) PARK, CO</t>
  </si>
  <si>
    <t>BASALT (50514) EAGLE, CO</t>
  </si>
  <si>
    <t>BERTHOUD PASS (50674) GRAND, CO</t>
  </si>
  <si>
    <t>BLANCA (50776) CONEJOS, CO</t>
  </si>
  <si>
    <t>BLUE MESA LAKE (50797) GUNNISON, CO</t>
  </si>
  <si>
    <t>BOND (50810) EAGLE, CO</t>
  </si>
  <si>
    <t>BONHAM RSVR (50825) MESA, CO</t>
  </si>
  <si>
    <t>BONNY LAKE (50834) YUMA, CO</t>
  </si>
  <si>
    <t>BOULDER (50848) BOULDER, CO</t>
  </si>
  <si>
    <t>BOVINA (50862) LINCOLN, CO</t>
  </si>
  <si>
    <t>BRANDON (50895) KIOWA, CO</t>
  </si>
  <si>
    <t>BRANSON (50898) LAS ANIMAS, CO</t>
  </si>
  <si>
    <t>BRECKENRIDGE (50909) SUMMIT, CO</t>
  </si>
  <si>
    <t>BRIGHTON (50950) ADAMS, CO</t>
  </si>
  <si>
    <t>BUENA VISTA (51071) CHAFFEE, CO</t>
  </si>
  <si>
    <t>BURLINGTON (51121) KIT CARSON, CO</t>
  </si>
  <si>
    <t>BUTLER RCH (51157) PUEBLO, CO</t>
  </si>
  <si>
    <t>BYERS (51179) ARAPAHOE, CO</t>
  </si>
  <si>
    <t>CABIN CREEK (51186) CLEAR CREEK, CO</t>
  </si>
  <si>
    <t>CANON CITY 1 W (51298) FREMONT, CO</t>
  </si>
  <si>
    <t>CARIBOU RCH (51342) BOULDER, CO</t>
  </si>
  <si>
    <t>CASCADE (51384) SAN JUAN, CO</t>
  </si>
  <si>
    <t>CASTLE ROCK (51401) DOUGLAS, CO</t>
  </si>
  <si>
    <t>CEDAREDGE (51440) DELTA, CO</t>
  </si>
  <si>
    <t>CENTER (51458) RIO GRANDE, CO</t>
  </si>
  <si>
    <t>CHEESMAN (51528) JEFFERSON, CO</t>
  </si>
  <si>
    <t>CHERAW (51539) OTERO, CO</t>
  </si>
  <si>
    <t>CIMARRON 3 SE (51609) MONTROSE, CO</t>
  </si>
  <si>
    <t>CLIMAX (51660) LAKE, CO</t>
  </si>
  <si>
    <t>COLLBRAN (51741) MESA, CO</t>
  </si>
  <si>
    <t>COLORADO NM (51772) MESA, CO</t>
  </si>
  <si>
    <t>CONEJOS 3 NNW (51816) CONEJOS, CO</t>
  </si>
  <si>
    <t>CORTEZ (51886) MONTEZUMA, CO</t>
  </si>
  <si>
    <t>CRAIG (51928) MOFFAT, CO</t>
  </si>
  <si>
    <t>CRAIG 4 SW (51932) MOFFAT, CO</t>
  </si>
  <si>
    <t>CREEDE (51939) MINERAL, CO</t>
  </si>
  <si>
    <t>CREEDE 2 S (51944) MINERAL, CO</t>
  </si>
  <si>
    <t>CRESTED BUTTE (51959) GUNNISON, CO</t>
  </si>
  <si>
    <t>CRESTONE 1 SE (51964) SAGUACHE, CO</t>
  </si>
  <si>
    <t>DEER TRAIL (52162) ARAPAHOE, CO</t>
  </si>
  <si>
    <t>DEL NORTE (52184) RIO GRANDE, CO</t>
  </si>
  <si>
    <t>DELHI (52178) LAS ANIMAS, CO</t>
  </si>
  <si>
    <t>DELTA (52192) DELTA, CO</t>
  </si>
  <si>
    <t>DENVER WBFO AP (52220) DENVER, CO</t>
  </si>
  <si>
    <t>DILLON 1 S (52281) SUMMIT, CO</t>
  </si>
  <si>
    <t>DOHERTY RCH (52312) LAS ANIMAS, CO</t>
  </si>
  <si>
    <t>DOLORES (52326) MONTEZUMA, CO</t>
  </si>
  <si>
    <t>DURANGO (52432) LA PLATA, CO</t>
  </si>
  <si>
    <t>EADS (52446) KIOWA, CO</t>
  </si>
  <si>
    <t>EAGLE CAA AP (52454) EAGLE, CO</t>
  </si>
  <si>
    <t>EDGEWATER (52557) JEFFERSON, CO</t>
  </si>
  <si>
    <t>ELBERT (52593) ELBERT, CO</t>
  </si>
  <si>
    <t>ELBERT 3 SE (52597) ELBERT, CO</t>
  </si>
  <si>
    <t>ELBERT 4 SSW (52598) ELBERT, CO</t>
  </si>
  <si>
    <t>ELECTRA LAKE (52624) LA PLATA, CO</t>
  </si>
  <si>
    <t>ESTES PARK (52759) LARIMER, CO</t>
  </si>
  <si>
    <t>EVERGREEN (52790) JEFFERSON, CO</t>
  </si>
  <si>
    <t>EVERSOLL RCH (52803) BACA, CO</t>
  </si>
  <si>
    <t>FAIRPLAY (52814) PARK, CO</t>
  </si>
  <si>
    <t>FERNDALE RCH (52880) MOFFAT, CO</t>
  </si>
  <si>
    <t>FLEMING (52944) LOGAN, CO</t>
  </si>
  <si>
    <t>FORDER 8 S (52997) LINCOLN, CO</t>
  </si>
  <si>
    <t>FOUNTAIN 6 NNE (53068) EL PASO, CO</t>
  </si>
  <si>
    <t>FOWLER (53079) OTERO, CO</t>
  </si>
  <si>
    <t>FRASER (53113) GRAND, CO</t>
  </si>
  <si>
    <t>FRASER (53116) GRAND, CO</t>
  </si>
  <si>
    <t>FRUITA (53146) MESA, CO</t>
  </si>
  <si>
    <t>GARDNER (53222) HUERFANO, CO</t>
  </si>
  <si>
    <t>GENOA (53258) LINCOLN, CO</t>
  </si>
  <si>
    <t>GEORGETOWN (53261) CLEAR CREEK, CO</t>
  </si>
  <si>
    <t>GORE PASS RCH (53423) GRAND, CO</t>
  </si>
  <si>
    <t>GRAND VALLEY (53508) GARFIELD, CO</t>
  </si>
  <si>
    <t>GRANT (53530) PARK, CO</t>
  </si>
  <si>
    <t>GREELEY (53546) WELD, CO</t>
  </si>
  <si>
    <t>GREELEY UNC (53553) WELD, CO</t>
  </si>
  <si>
    <t>GREEN MTN DAM (53592) SUMMIT, CO</t>
  </si>
  <si>
    <t>GROSS RSVR (53629) BOULDER, CO</t>
  </si>
  <si>
    <t>GROVER 10 W (53643) WELD, CO</t>
  </si>
  <si>
    <t>GUFFEY 10 SE (53656) FREMONT, CO</t>
  </si>
  <si>
    <t>GUNNISON (53662) GUNNISON, CO</t>
  </si>
  <si>
    <t>HAMILTON (53738) MOFFAT, CO</t>
  </si>
  <si>
    <t>HARMON RCH (53783) BACA, CO</t>
  </si>
  <si>
    <t>HARTSEL (53811) PARK, CO</t>
  </si>
  <si>
    <t>HASWELL (53828) KIOWA, CO</t>
  </si>
  <si>
    <t>HAWTHORNE (53850) BOULDER, CO</t>
  </si>
  <si>
    <t>HAYDEN (53867) ROUTT, CO</t>
  </si>
  <si>
    <t>HERMIT 7 ESE (53951) MINERAL, CO</t>
  </si>
  <si>
    <t>HIGBEE 6 SW (53982) OTERO, CO</t>
  </si>
  <si>
    <t>HOHNHOLZ RCH (54054) LARIMER, CO</t>
  </si>
  <si>
    <t>HOLLY (54076) PROWERS, CO</t>
  </si>
  <si>
    <t>HOLYOKE (54082) PHILLIPS, CO</t>
  </si>
  <si>
    <t>HOURGLASS RSVR (54135) LARIMER, CO</t>
  </si>
  <si>
    <t>HUGO 1 NW (54172) LINCOLN, CO</t>
  </si>
  <si>
    <t>IDAHO SPRINGS (54234) CLEAR CREEK, CO</t>
  </si>
  <si>
    <t>IDALIA 1 SE (54242) YUMA, CO</t>
  </si>
  <si>
    <t>IGNACIO 1 N (54250) LA PLATA, CO</t>
  </si>
  <si>
    <t>INTER CANYON (54293) JEFFERSON, CO</t>
  </si>
  <si>
    <t>JOES (54380) YUMA, CO</t>
  </si>
  <si>
    <t>JONES PASS 2 E (54397) CLEAR CREEK, CO</t>
  </si>
  <si>
    <t>JULESBURG (54413) SEDGWICK, CO</t>
  </si>
  <si>
    <t>KARVAL 5 N (54444) LINCOLN, CO</t>
  </si>
  <si>
    <t>KASSLER (54452) JEFFERSON, CO</t>
  </si>
  <si>
    <t>KAUFFMAN 4 SSE (54460) WELD, CO</t>
  </si>
  <si>
    <t>KIM 10 SSE (54546) LAS ANIMAS, CO</t>
  </si>
  <si>
    <t>KIOWA 4 SW (54585) ELBERT, CO</t>
  </si>
  <si>
    <t>KIT CARSON (54603) CHEYENNE, CO</t>
  </si>
  <si>
    <t>KREMMLING (54664) GRAND, CO</t>
  </si>
  <si>
    <t>LA JUNTA 20 S (54726) OTERO, CO</t>
  </si>
  <si>
    <t>LAKE CITY (54734) HINSDALE, CO</t>
  </si>
  <si>
    <t>LAKE MORAINE (54750) EL PASO, CO</t>
  </si>
  <si>
    <t>LAKEWOOD (54762) JEFFERSON, CO</t>
  </si>
  <si>
    <t>LAMAR (54770) PROWERS, CO</t>
  </si>
  <si>
    <t>LAS ANIMAS (54834) BENT, CO</t>
  </si>
  <si>
    <t>LEADVILLE (54884) LAKE, CO</t>
  </si>
  <si>
    <t>LEADVILLE 2 SW (54885) LAKE, CO</t>
  </si>
  <si>
    <t>LEMON DAM (54934) LA PLATA, CO</t>
  </si>
  <si>
    <t>LEROY (54945) LOGAN, CO</t>
  </si>
  <si>
    <t>LIME 3 SE (55001) PUEBLO, CO</t>
  </si>
  <si>
    <t>LIMON (55017) LINCOLN, CO</t>
  </si>
  <si>
    <t>LIMON 5 SW (55015) ELBERT, CO</t>
  </si>
  <si>
    <t>LIMON WSMO (55018) LINCOLN, CO</t>
  </si>
  <si>
    <t>LINDON 4 S (55025) WASHINGTON, CO</t>
  </si>
  <si>
    <t>LITTLE HILLS (55048) RIO BLANCO, CO</t>
  </si>
  <si>
    <t>LITTLETON (55056) ARAPAHOE, CO</t>
  </si>
  <si>
    <t>LONGMONT 2 ESE (55116) BOULDER, CO</t>
  </si>
  <si>
    <t>LOVELAND NCWCD (55236) LARIMER, CO</t>
  </si>
  <si>
    <t>MANASSA (55322) CONEJOS, CO</t>
  </si>
  <si>
    <t>MANCOS (55327) MONTEZUMA, CO</t>
  </si>
  <si>
    <t>MARVINE (55408) RIO BLANCO, CO</t>
  </si>
  <si>
    <t>MARVINE RCH (55414) RIO BLANCO, CO</t>
  </si>
  <si>
    <t>MASSADONA 3 E (55422) MOFFAT, CO</t>
  </si>
  <si>
    <t>MAYBELL (55446) MOFFAT, CO</t>
  </si>
  <si>
    <t>MEEKER (55484) RIO BLANCO, CO</t>
  </si>
  <si>
    <t>MEEKER #2 (55487) RIO BLANCO, CO</t>
  </si>
  <si>
    <t>MEREDITH (55507) PITKIN, CO</t>
  </si>
  <si>
    <t>MESA VERDE NP (55531) MONTEZUMA, CO</t>
  </si>
  <si>
    <t>MONTE VISTA (55706) RIO GRANDE, CO</t>
  </si>
  <si>
    <t>MONTROSE 1 (55717) MONTROSE, CO</t>
  </si>
  <si>
    <t>MONUMENT (55734) EL PASO, CO</t>
  </si>
  <si>
    <t>MONUMENT 2 WSW (55730) EL PASO, CO</t>
  </si>
  <si>
    <t>NEW RAYMER (55922) WELD, CO</t>
  </si>
  <si>
    <t>NORTH LAKE (55990) LAS ANIMAS, CO</t>
  </si>
  <si>
    <t>NORTHDALE (55970) DOLORES, CO</t>
  </si>
  <si>
    <t>NORTHGLENN (55984) ADAMS, CO</t>
  </si>
  <si>
    <t>NORWOOD (56012) SAN MIGUEL, CO</t>
  </si>
  <si>
    <t>NUNN (56023) WELD, CO</t>
  </si>
  <si>
    <t>OLATHE 6 W (56081) MONTROSE, CO</t>
  </si>
  <si>
    <t>ORDWAY (56131) CROWLEY, CO</t>
  </si>
  <si>
    <t>ORDWAY 21 N (56136) LINCOLN, CO</t>
  </si>
  <si>
    <t>OTIS 11 NE (56192) WASHINGTON, CO</t>
  </si>
  <si>
    <t>OURAY (56203) OURAY, CO</t>
  </si>
  <si>
    <t>OVID (56225) SEDGWICK, CO</t>
  </si>
  <si>
    <t>PAGOSA SPRINGS (56258) ARCHULETA, CO</t>
  </si>
  <si>
    <t>PALISADE (56266) MESA, CO</t>
  </si>
  <si>
    <t>PALMER LAKE (56280) EL PASO, CO</t>
  </si>
  <si>
    <t>PAONIA (56306) DELTA, CO</t>
  </si>
  <si>
    <t>PAONIA (56307) DELTA, CO</t>
  </si>
  <si>
    <t>PARACHUTE (56311) GARFIELD, CO</t>
  </si>
  <si>
    <t>PARADOX 1 W (56318) MONTROSE, CO</t>
  </si>
  <si>
    <t>PARKER 6 E (56326) ELBERT, CO</t>
  </si>
  <si>
    <t>PARSHALL 10 S (56342) GRAND, CO</t>
  </si>
  <si>
    <t>PENROSE 3 NNW (56410) FREMONT, CO</t>
  </si>
  <si>
    <t>PERRY PARK (56430) DOUGLAS, CO</t>
  </si>
  <si>
    <t>PEVERLY RCH (56438) ELBERT, CO</t>
  </si>
  <si>
    <t>PITKIN (56513) GUNNISON, CO</t>
  </si>
  <si>
    <t>PLACERVILLE (56524) SAN MIGUEL, CO</t>
  </si>
  <si>
    <t>PLATORO DAM (56559) CONEJOS, CO</t>
  </si>
  <si>
    <t>POWDERHORN (56651) GUNNISON, CO</t>
  </si>
  <si>
    <t>PUEBLO 6 SSW (56767) PUEBLO, CO</t>
  </si>
  <si>
    <t>PUEBLO WB AP (56738) PUEBLO, CO</t>
  </si>
  <si>
    <t>PUEBLO WSO AP (56740) PUEBLO, CO</t>
  </si>
  <si>
    <t>PYRAMID (56797) ROUTT, CO</t>
  </si>
  <si>
    <t>RALSTON RSVR (56816) JEFFERSON, CO</t>
  </si>
  <si>
    <t>RAND (56820) JACKSON, CO</t>
  </si>
  <si>
    <t>RANGELY (56832) RIO BLANCO, CO</t>
  </si>
  <si>
    <t>RED WING 1 WSW (56977) HUERFANO, CO</t>
  </si>
  <si>
    <t>REDSTONE 4 W (56970) PITKIN, CO</t>
  </si>
  <si>
    <t>RICO (57017) DOLORES, CO</t>
  </si>
  <si>
    <t>RIDGWAY (57020) OURAY, CO</t>
  </si>
  <si>
    <t>RIFLE (57031) GARFIELD, CO</t>
  </si>
  <si>
    <t>RUSH 2 NNE (57287) EL PASO, CO</t>
  </si>
  <si>
    <t>RUXTON PARK (57309) EL PASO, CO</t>
  </si>
  <si>
    <t>RYE (57315) PUEBLO, CO</t>
  </si>
  <si>
    <t>SAGUACHE (57337) SAGUACHE, CO</t>
  </si>
  <si>
    <t>SALIDA (57370) CHAFFEE, CO</t>
  </si>
  <si>
    <t>SALIDA 3 W (57371) CHAFFEE, CO</t>
  </si>
  <si>
    <t>SAPINERO 8 E (57455) GUNNISON, CO</t>
  </si>
  <si>
    <t>SARGENTS (57460) SAGUACHE, CO</t>
  </si>
  <si>
    <t>SARGENTS 6W (57461) SAGUACHE, CO</t>
  </si>
  <si>
    <t>SEDALIA 4 SSE (57510) DOUGLAS, CO</t>
  </si>
  <si>
    <t>SEDGWICK (57513) SEDGWICK, CO</t>
  </si>
  <si>
    <t>SEDGWICK 5 S (57515) SEDGWICK, CO</t>
  </si>
  <si>
    <t>SHAW (57557) LINCOLN, CO</t>
  </si>
  <si>
    <t>SHEEP MTN (57572) HUERFANO, CO</t>
  </si>
  <si>
    <t>SHOSHONE (57618) GARFIELD, CO</t>
  </si>
  <si>
    <t>SILVERTON 2 NE (57656) SAN JUAN, CO</t>
  </si>
  <si>
    <t>SOUTH PLATTE (57816) JEFFERSON, CO</t>
  </si>
  <si>
    <t>SPICER 4 NE (57848) JACKSON, CO</t>
  </si>
  <si>
    <t>SPRINGFIELD (57862) BACA, CO</t>
  </si>
  <si>
    <t>SQUAW MTN (57881) CLEAR CREEK, CO</t>
  </si>
  <si>
    <t>STERLING (57950) LOGAN, CO</t>
  </si>
  <si>
    <t>STONINGTON 6 E (57992) BACA, CO</t>
  </si>
  <si>
    <t>STRATTON (58008) KIT CARSON, CO</t>
  </si>
  <si>
    <t>SUGARLOAF RSVR (58064) LAKE, CO</t>
  </si>
  <si>
    <t>TACOMA (58154) LA PLATA, CO</t>
  </si>
  <si>
    <t>TAYLOR PARK (58184) GUNNISON, CO</t>
  </si>
  <si>
    <t>TELLURIDE (58204) SAN MIGUEL, CO</t>
  </si>
  <si>
    <t>TIMPAS 13 SW (58290) OTERO, CO</t>
  </si>
  <si>
    <t>TRINIDAD (58429) LAS ANIMAS, CO</t>
  </si>
  <si>
    <t>TRINIDAD LAKE (58436) LAS ANIMAS, CO</t>
  </si>
  <si>
    <t>TRINIDAD RIVER (58431) LAS ANIMAS, CO</t>
  </si>
  <si>
    <t>TROY 7 SE (58468) LAS ANIMAS, CO</t>
  </si>
  <si>
    <t>TWO BUTTES (58510) BACA, CO</t>
  </si>
  <si>
    <t>URAVAN (58560) MONTROSE, CO</t>
  </si>
  <si>
    <t>UTLEYVILLE (58574) BACA, CO</t>
  </si>
  <si>
    <t>VAIL (58575) EAGLE, CO</t>
  </si>
  <si>
    <t>VALLECITO DAM (58582) LA PLATA, CO</t>
  </si>
  <si>
    <t>VICTOR (58649) TELLER, CO</t>
  </si>
  <si>
    <t>VONA (58722) KIT CARSON, CO</t>
  </si>
  <si>
    <t>WALDEN (58756) JACKSON, CO</t>
  </si>
  <si>
    <t>WALSENBURG (58781) HUERFANO, CO</t>
  </si>
  <si>
    <t>WALSH (58793) BACA, CO</t>
  </si>
  <si>
    <t>WATERDALE (58839) LARIMER, CO</t>
  </si>
  <si>
    <t>WESTCLIFFE (58931) CUSTER, CO</t>
  </si>
  <si>
    <t>WETMORE 5 S (58986) CUSTER, CO</t>
  </si>
  <si>
    <t>WETMORE 9 S (58990) CUSTER, CO</t>
  </si>
  <si>
    <t>WHEAT RIDGE 2 (58995) JEFFERSON, CO</t>
  </si>
  <si>
    <t>WIGGINS 7 SW (59025) WELD, CO</t>
  </si>
  <si>
    <t>WINDSOR (59147) WELD, CO</t>
  </si>
  <si>
    <t>WINTER PARK (59175) GRAND, CO</t>
  </si>
  <si>
    <t>WOODROW 6 NNE (59213) MORGAN, CO</t>
  </si>
  <si>
    <t>WOOTTON RCH (59216) LAS ANIMAS, CO</t>
  </si>
  <si>
    <t>WRAY (59243) YUMA, CO</t>
  </si>
  <si>
    <t>YAMPA (59265) ROUTT, CO</t>
  </si>
  <si>
    <t>YUMA (59295) YUMA, CO</t>
  </si>
  <si>
    <t>YUMA 10 NW (59297) WASHINGTON, CO</t>
  </si>
  <si>
    <t>Column322</t>
  </si>
  <si>
    <t>MOUNTAIN PARK ENVIRONMENTAL CE (55795)</t>
  </si>
  <si>
    <t>ALMONT TAYLOR RIVER (50193)</t>
  </si>
  <si>
    <t>BURLINGTON NO.#59 (51133)</t>
  </si>
  <si>
    <t>PAGOSA SPRINGS#2 (56260)</t>
  </si>
  <si>
    <t>LOS PINOS PASS 1 SE (55180)</t>
  </si>
  <si>
    <t>GREAT DIVIDE 1 2 SE (53539)</t>
  </si>
  <si>
    <t>YELLOW JACKET 4 NE (59278)</t>
  </si>
  <si>
    <t>SHERIDAN LAKE 4E (57586)</t>
  </si>
  <si>
    <t>PLEASANT VIEW 5 SW (56595)</t>
  </si>
  <si>
    <t>BROWNS PK RFG 8 NW (51020)</t>
  </si>
  <si>
    <t>CHERRY CREEK DAM (51547)</t>
  </si>
  <si>
    <t>NORTH FORK CLEAR CREEK (55976)</t>
  </si>
  <si>
    <t>INDEPENDENCE PASS (54270)</t>
  </si>
  <si>
    <t>BURLINGTON 8 SE (51131)</t>
  </si>
  <si>
    <t>ELIZABETH 2 ENE (52631)</t>
  </si>
  <si>
    <t>MULE SHOE LODGE (55819)</t>
  </si>
  <si>
    <t>PRITCHETT 5 ESE (56705)</t>
  </si>
  <si>
    <t>SKY RCH PINGREE PARK (57682)</t>
  </si>
  <si>
    <t>MIDDLE BOX ELDER (55550)</t>
  </si>
  <si>
    <t>GREAT SAND DUNES NM (53541)</t>
  </si>
  <si>
    <t>DENVER 1 SW 7NEWS (52213)</t>
  </si>
  <si>
    <t>GLENWOOD SPRINGS 3 SSE (53359)</t>
  </si>
  <si>
    <t>EVANS KFKA RADIO STN (52780)</t>
  </si>
  <si>
    <t>RED FEATHER LAKES (56925)</t>
  </si>
  <si>
    <t>FT COLLINS KCOL (53008)</t>
  </si>
  <si>
    <t>JOHN MARTIN DAM (54388)</t>
  </si>
  <si>
    <t>UPPER ORCHARD MESA (58545)</t>
  </si>
  <si>
    <t>NEW RAYMER 21N (55934)</t>
  </si>
  <si>
    <t>BUENA VISTA 5NE (51077)</t>
  </si>
  <si>
    <t>STEAMBOAT SPRINGS 1 W (57942)</t>
  </si>
  <si>
    <t>STEAMBOAT SPRINGS RVR (57940)</t>
  </si>
  <si>
    <t>BURLINGTON 12NNE (51126)</t>
  </si>
  <si>
    <t>EASTONVILLE 1NNW (52494)</t>
  </si>
  <si>
    <t>ALLENSPARK 2 NNW (50183)</t>
  </si>
  <si>
    <t>CUCHARAS DAM 4NW (52042)</t>
  </si>
  <si>
    <t>OLNEY SPGS 12NW NEAR (56120)</t>
  </si>
  <si>
    <t>CONIFER JUNCTION (51826)</t>
  </si>
  <si>
    <t>LA JUNTA FAA AP (54720)</t>
  </si>
  <si>
    <t>BURNT MILL NEAR (51140)</t>
  </si>
  <si>
    <t>RIO GRANDE RSVR (57050)</t>
  </si>
  <si>
    <t>TWIN LAKES RSVR (58501)</t>
  </si>
  <si>
    <t>DURANGO ANIMASRIVER (52438)</t>
  </si>
  <si>
    <t>RIVER SPRINGSRS (57094)</t>
  </si>
  <si>
    <t>VALLECITO RESERVOIR (58590)</t>
  </si>
  <si>
    <t>BIG CREEK LAKES (50703)</t>
  </si>
  <si>
    <t>WOLF CREEK PASS #2 (59182)</t>
  </si>
  <si>
    <t>MIDWAY NEAR SCS NO. 37 (55566)</t>
  </si>
  <si>
    <t>MONUMENT NEARSCS (55736)</t>
  </si>
  <si>
    <t>ROCKY FORD 2 ESE (57167)</t>
  </si>
  <si>
    <t>ROLLINSVILLE 1SE (57197)</t>
  </si>
  <si>
    <t>WILD HORSE 11SSE (59060)</t>
  </si>
  <si>
    <t>MT EVANS RSCHSTN (55797)</t>
  </si>
  <si>
    <t>SPRINGFIELD 8SW (57871)</t>
  </si>
  <si>
    <t>GREELEY AIRPORT (53547)</t>
  </si>
  <si>
    <t>BLACK CANYON GUNNISON (50754)</t>
  </si>
  <si>
    <t>ALMONT EAST RIVER (50191)</t>
  </si>
  <si>
    <t>ALLENSPARK 1 NW (50185)</t>
  </si>
  <si>
    <t>BRIGGSDALE 2 NW (50945)</t>
  </si>
  <si>
    <t>COLORADO SPGSWSO AP (51778)</t>
  </si>
  <si>
    <t>STATE TURKEY EXP FAR (57928)</t>
  </si>
  <si>
    <t>ABBOTT (50028)</t>
  </si>
  <si>
    <t>AGUA FRIA (50096)</t>
  </si>
  <si>
    <t>AGUILAR 18 WSW (50105)</t>
  </si>
  <si>
    <t>AKRON A 4 E (50119)</t>
  </si>
  <si>
    <t>ALAMOSA (50125)</t>
  </si>
  <si>
    <t>ALAMOSA 1 NW (50126)</t>
  </si>
  <si>
    <t>ARAPAHO RIDGE (50298)</t>
  </si>
  <si>
    <t>ARAPAHOE (50304)</t>
  </si>
  <si>
    <t>ARAPAHOE 14 N (50301)</t>
  </si>
  <si>
    <t>ARBOLES (50307)</t>
  </si>
  <si>
    <t>ASPEN (50370)</t>
  </si>
  <si>
    <t>ASPEN 1 SE (50374)</t>
  </si>
  <si>
    <t>AULDHURST (50387)</t>
  </si>
  <si>
    <t>AVOCA (50400)</t>
  </si>
  <si>
    <t>AVON 1 (50406)</t>
  </si>
  <si>
    <t>AYER RCH (50437)</t>
  </si>
  <si>
    <t>BEDROCK 4 NE (50583)</t>
  </si>
  <si>
    <t>BETHUNE (50686)</t>
  </si>
  <si>
    <t>BEULAH (50690)</t>
  </si>
  <si>
    <t>BLANCA (50776)</t>
  </si>
  <si>
    <t>BONANZA (50806)</t>
  </si>
  <si>
    <t>BOND (50810)</t>
  </si>
  <si>
    <t>BONHAM RSVR (50825)</t>
  </si>
  <si>
    <t>BOULDER (50848)</t>
  </si>
  <si>
    <t>BOULDER #2 (50843)</t>
  </si>
  <si>
    <t>BOULDER 14 W (50859)</t>
  </si>
  <si>
    <t>BOULDER KBOL (50851)</t>
  </si>
  <si>
    <t>BOVINA (50862)</t>
  </si>
  <si>
    <t>BOX RCH (50873)</t>
  </si>
  <si>
    <t>BOYERO 1 WSW (50884)</t>
  </si>
  <si>
    <t>BRANSON (50898)</t>
  </si>
  <si>
    <t>CABIN CREEK (51186)</t>
  </si>
  <si>
    <t>CAMERON PASS (51236)</t>
  </si>
  <si>
    <t>CAMPO 6 WSW (51268)</t>
  </si>
  <si>
    <t>CANADIAN (51288)</t>
  </si>
  <si>
    <t>CASCADE NEAR (51386)</t>
  </si>
  <si>
    <t>CASTLE ROCK 2 (51408)</t>
  </si>
  <si>
    <t>CEDAREDGE 3 E (51443)</t>
  </si>
  <si>
    <t>CENTRAL CITY (51467)</t>
  </si>
  <si>
    <t>CHAMA (51520)</t>
  </si>
  <si>
    <t>CHROMO (51594)</t>
  </si>
  <si>
    <t>CIMARRON 3 SE (51609)</t>
  </si>
  <si>
    <t>CLARKVILLE 1N (51620)</t>
  </si>
  <si>
    <t>CLIFTON (51654)</t>
  </si>
  <si>
    <t>CLIMAX (51660)</t>
  </si>
  <si>
    <t>COLLBRAN 2 SW (51743)</t>
  </si>
  <si>
    <t>COLUMBINE (51792)</t>
  </si>
  <si>
    <t>COLUMBINE MINE (51795)</t>
  </si>
  <si>
    <t>COMO (51807)</t>
  </si>
  <si>
    <t>CONIFER 8 W (51829)</t>
  </si>
  <si>
    <t>COPE (51855)</t>
  </si>
  <si>
    <t>CORONA (51878)</t>
  </si>
  <si>
    <t>COULTER (51910)</t>
  </si>
  <si>
    <t>CRAIG 4 SW (51932)</t>
  </si>
  <si>
    <t>CREEDE (51939)</t>
  </si>
  <si>
    <t>CREEDE 1 W (51946)</t>
  </si>
  <si>
    <t>CUCHARAS DAM (52040)</t>
  </si>
  <si>
    <t>DEADMAN HILL (52112)</t>
  </si>
  <si>
    <t>DELHI (52178)</t>
  </si>
  <si>
    <t>DIAMOND PARK (52270)</t>
  </si>
  <si>
    <t>DOHERTY RCH (52312)</t>
  </si>
  <si>
    <t>DOTSERO 2 W (52338)</t>
  </si>
  <si>
    <t>DOVE CREEK (52342)</t>
  </si>
  <si>
    <t>DOVER NEAR (52345)</t>
  </si>
  <si>
    <t>DRAKE 1 NW (52354)</t>
  </si>
  <si>
    <t>DURANGO KIUP (52436)</t>
  </si>
  <si>
    <t>EADS (52446)</t>
  </si>
  <si>
    <t>EAST PORTAL (52505)</t>
  </si>
  <si>
    <t>ECHO LAKE (52525)</t>
  </si>
  <si>
    <t>EDGEWATER (52557)</t>
  </si>
  <si>
    <t>ELBERT (52593)</t>
  </si>
  <si>
    <t>ELBERT 3 SE (52597)</t>
  </si>
  <si>
    <t>ELBERT 7 SW (52603)</t>
  </si>
  <si>
    <t>ELK CREEK 1 (52635)</t>
  </si>
  <si>
    <t>ELLICOTT 1 E (52667)</t>
  </si>
  <si>
    <t>ELLICOTT 7S (52668)</t>
  </si>
  <si>
    <t>EMMA (52684)</t>
  </si>
  <si>
    <t>ERIE (52731)</t>
  </si>
  <si>
    <t>EUREKA (52772)</t>
  </si>
  <si>
    <t>EVERGREEN 2 SW (52795)</t>
  </si>
  <si>
    <t>FALCON NO. 6 (52842)</t>
  </si>
  <si>
    <t>FERNDALE RCH (52880)</t>
  </si>
  <si>
    <t>FIRST VIEW (52910)</t>
  </si>
  <si>
    <t>FLAGLER 1S (52932)</t>
  </si>
  <si>
    <t>FLEMING 3 SW (52947)</t>
  </si>
  <si>
    <t>FORDER 8 S (52997)</t>
  </si>
  <si>
    <t>FORT WISE (56118)</t>
  </si>
  <si>
    <t>FOWLER (53079)</t>
  </si>
  <si>
    <t>FRANCES (53100)</t>
  </si>
  <si>
    <t>FRASER (53113)</t>
  </si>
  <si>
    <t>FROZE CREEK (53138)</t>
  </si>
  <si>
    <t>FRUITA (53146)</t>
  </si>
  <si>
    <t>FT COLLINS 4 E (53006)</t>
  </si>
  <si>
    <t>FT GARLAND (53010)</t>
  </si>
  <si>
    <t>FT LEWIS (53016)</t>
  </si>
  <si>
    <t>FT LUPTON 5 E (53027)</t>
  </si>
  <si>
    <t>FT MORGAN KFTM (53044)</t>
  </si>
  <si>
    <t>FULFORD (53180)</t>
  </si>
  <si>
    <t>GAR MESA (53225)</t>
  </si>
  <si>
    <t>GAYNOR (53249)</t>
  </si>
  <si>
    <t>GENOA (53258)</t>
  </si>
  <si>
    <t>GLEN EYRIE (53342)</t>
  </si>
  <si>
    <t>GLEN MAR (53345)</t>
  </si>
  <si>
    <t>GOLDEN (53382)</t>
  </si>
  <si>
    <t>GOTHIC (53443)</t>
  </si>
  <si>
    <t>GREAT DIVIDE (53538)</t>
  </si>
  <si>
    <t>GREELEY (53546)</t>
  </si>
  <si>
    <t>GREENLAND 8 SE (53579)</t>
  </si>
  <si>
    <t>GROVER 10 W (53643)</t>
  </si>
  <si>
    <t>GUFFEY (53654)</t>
  </si>
  <si>
    <t>GUFFEY 10 SE (53656)</t>
  </si>
  <si>
    <t>GUFFEY 5 N (53655)</t>
  </si>
  <si>
    <t>GUNNISON (53662)</t>
  </si>
  <si>
    <t>HARMON RCH (53783)</t>
  </si>
  <si>
    <t>HAWTHORNE (53850)</t>
  </si>
  <si>
    <t>HAYDEN (53867)</t>
  </si>
  <si>
    <t>HERMIT (53948)</t>
  </si>
  <si>
    <t>HERMIT LAKE (53954)</t>
  </si>
  <si>
    <t>HIAWATHA (53975)</t>
  </si>
  <si>
    <t>HIDDEN VALLEY (53977)</t>
  </si>
  <si>
    <t>HOEHNE (54047)</t>
  </si>
  <si>
    <t>HOHNHOLZ RCH (54054)</t>
  </si>
  <si>
    <t>HOLYOKE (54082)</t>
  </si>
  <si>
    <t>HOME (54087)</t>
  </si>
  <si>
    <t>HOYT (54155)</t>
  </si>
  <si>
    <t>IDALIA 1 SE (54242)</t>
  </si>
  <si>
    <t>INTER CANYON (54293)</t>
  </si>
  <si>
    <t>IRONTON (54308)</t>
  </si>
  <si>
    <t>JULESBURG (54413)</t>
  </si>
  <si>
    <t>JULESBURG 1 S (54415)</t>
  </si>
  <si>
    <t>KASSLER (54452)</t>
  </si>
  <si>
    <t>KEOTA (54497)</t>
  </si>
  <si>
    <t>KIM 16 N (54538)</t>
  </si>
  <si>
    <t>KIM 5 SW (54542)</t>
  </si>
  <si>
    <t>KIOWA 1 W (54581)</t>
  </si>
  <si>
    <t>KIT CARSON (54603)</t>
  </si>
  <si>
    <t>KLINE 3W (54614)</t>
  </si>
  <si>
    <t>LA JUNTA (54719)</t>
  </si>
  <si>
    <t>LA VETA (54865)</t>
  </si>
  <si>
    <t>LA VETA PASS (54870)</t>
  </si>
  <si>
    <t>LADORE (54694)</t>
  </si>
  <si>
    <t>LAKE (54731)</t>
  </si>
  <si>
    <t>LAST CHANCE (54856)</t>
  </si>
  <si>
    <t>LEADVILLE 2 SW (54885)</t>
  </si>
  <si>
    <t>LEROY (54945)</t>
  </si>
  <si>
    <t>LESLIE (54960)</t>
  </si>
  <si>
    <t>LIME CREEK (55006)</t>
  </si>
  <si>
    <t>LIMON (55017)</t>
  </si>
  <si>
    <t>LIMON HASS RCH (55020)</t>
  </si>
  <si>
    <t>LIMON WSMO (55018)</t>
  </si>
  <si>
    <t>LITTLE DOLORES (55040)</t>
  </si>
  <si>
    <t>LONESOME (55104)</t>
  </si>
  <si>
    <t>LONGS PEAK (55141)</t>
  </si>
  <si>
    <t>LOST CREEK (55190)</t>
  </si>
  <si>
    <t>LOVELAND NCWCD (55236)</t>
  </si>
  <si>
    <t>LUJANE (55265)</t>
  </si>
  <si>
    <t>MANASSA (55322)</t>
  </si>
  <si>
    <t>MANITOU PARK (55342)</t>
  </si>
  <si>
    <t>MARVINE RCH (55414)</t>
  </si>
  <si>
    <t>MATHESON 8 SE (55427)</t>
  </si>
  <si>
    <t>MAXEY NEAR (55440)</t>
  </si>
  <si>
    <t>MAYBELL 3 ESE (55455)</t>
  </si>
  <si>
    <t>MCCLAVE (55462)</t>
  </si>
  <si>
    <t>MCCOY (55465)</t>
  </si>
  <si>
    <t>MEEKER (55484)</t>
  </si>
  <si>
    <t>MEEKER #2 (55487)</t>
  </si>
  <si>
    <t>MEREDITH (55507)</t>
  </si>
  <si>
    <t>MERINO (55515)</t>
  </si>
  <si>
    <t>MIDWAY 4 N (55564)</t>
  </si>
  <si>
    <t>MILDRED (55573)</t>
  </si>
  <si>
    <t>MITCHELL 22 E (55667)</t>
  </si>
  <si>
    <t>MONUMENT 2 WSW (55730)</t>
  </si>
  <si>
    <t>MORAINE (55747)</t>
  </si>
  <si>
    <t>MORRISON (55762)</t>
  </si>
  <si>
    <t>NORTH LAKE (55990)</t>
  </si>
  <si>
    <t>NORTHGLENN (55984)</t>
  </si>
  <si>
    <t>NORWOOD (56012)</t>
  </si>
  <si>
    <t>OLATHE 6 W (56081)</t>
  </si>
  <si>
    <t>ORCHARD (56128)</t>
  </si>
  <si>
    <t>ORCHARD MESA (56129)</t>
  </si>
  <si>
    <t>ORDWAY 21 N (56136)</t>
  </si>
  <si>
    <t>ORO (56155)</t>
  </si>
  <si>
    <t>ORODELL 1 SW (56160)</t>
  </si>
  <si>
    <t>OURAY (56203)</t>
  </si>
  <si>
    <t>OURAY #2 (56205)</t>
  </si>
  <si>
    <t>PALISADE LAKE (56270)</t>
  </si>
  <si>
    <t>PARADOX 1 W (56318)</t>
  </si>
  <si>
    <t>PARADOX 2N (56320)</t>
  </si>
  <si>
    <t>PARKER 6 E (56326)</t>
  </si>
  <si>
    <t>PARSHALL (56340)</t>
  </si>
  <si>
    <t>PERRY PARK (56430)</t>
  </si>
  <si>
    <t>PIKES PEAK (56470)</t>
  </si>
  <si>
    <t>POWDERHORN (56651)</t>
  </si>
  <si>
    <t>PUEBLO WB AP (56738)</t>
  </si>
  <si>
    <t>PUEBLO WSO AP (56740)</t>
  </si>
  <si>
    <t>RAND (56820)</t>
  </si>
  <si>
    <t>RED LION (56940)</t>
  </si>
  <si>
    <t>RED MESA NEAR (56950)</t>
  </si>
  <si>
    <t>REDSTONE 4 W (56970)</t>
  </si>
  <si>
    <t>RICO (57017)</t>
  </si>
  <si>
    <t>RIFLE 3ENE (57033)</t>
  </si>
  <si>
    <t>RIVER PORTAL (57088)</t>
  </si>
  <si>
    <t>ROBB (57135)</t>
  </si>
  <si>
    <t>ROUND-UP LODGE (57241)</t>
  </si>
  <si>
    <t>ROXBOROUGH SP (57249)</t>
  </si>
  <si>
    <t>RUBY (57263)</t>
  </si>
  <si>
    <t>RUSTIC 12 WSW (57300)</t>
  </si>
  <si>
    <t>RUXTON PARK (57309)</t>
  </si>
  <si>
    <t>RYE SCHOOL (57320)</t>
  </si>
  <si>
    <t>SALIDA 3 W (57371)</t>
  </si>
  <si>
    <t>SANBORN (57400)</t>
  </si>
  <si>
    <t>SANTA CLARA (57440)</t>
  </si>
  <si>
    <t>SAPINERO 9 W (57456)</t>
  </si>
  <si>
    <t>SARCILLO (57459)</t>
  </si>
  <si>
    <t>SARGENTS (57460)</t>
  </si>
  <si>
    <t>SARGENTS 6W (57461)</t>
  </si>
  <si>
    <t>SCISSORS (57485)</t>
  </si>
  <si>
    <t>SEDGWICK (57513)</t>
  </si>
  <si>
    <t>SEDGWICK 5 S (57515)</t>
  </si>
  <si>
    <t>SHALE 4 WSW (57529)</t>
  </si>
  <si>
    <t>SHEEP MTN (57572)</t>
  </si>
  <si>
    <t>SHOSHONE (57618)</t>
  </si>
  <si>
    <t>SILVER LAKE (57648)</t>
  </si>
  <si>
    <t>SILVERTON 2 NE (57656)</t>
  </si>
  <si>
    <t>SPARGO (57822)</t>
  </si>
  <si>
    <t>SPINNEY (57852)</t>
  </si>
  <si>
    <t>SPRUCE LODGE (57875)</t>
  </si>
  <si>
    <t>SQUAW MTN (57881)</t>
  </si>
  <si>
    <t>STRATTON 24 N (58012)</t>
  </si>
  <si>
    <t>SUNBEAM 12 W (58124)</t>
  </si>
  <si>
    <t>SUNBEAM 7 SW (58100)</t>
  </si>
  <si>
    <t>SUNNYSIDE (58110)</t>
  </si>
  <si>
    <t>SUNSHINE (58120)</t>
  </si>
  <si>
    <t>TACOMA (58154)</t>
  </si>
  <si>
    <t>TARRYALL RSVR (58178)</t>
  </si>
  <si>
    <t>TELLURIDE (58204)</t>
  </si>
  <si>
    <t>TERRILLS RANCH (58242)</t>
  </si>
  <si>
    <t>THON (58250)</t>
  </si>
  <si>
    <t>THURMAN (58260)</t>
  </si>
  <si>
    <t>TIMPAS 13 SW (58290)</t>
  </si>
  <si>
    <t>TRINIDAD LAKE (58436)</t>
  </si>
  <si>
    <t>TROUTVALE (58458)</t>
  </si>
  <si>
    <t>TROY 7 SE (58468)</t>
  </si>
  <si>
    <t>TWO BUTTES (58510)</t>
  </si>
  <si>
    <t>TYRONE (58530)</t>
  </si>
  <si>
    <t>UPPER PALISADE (58548)</t>
  </si>
  <si>
    <t>UTLEYVILLE (58574)</t>
  </si>
  <si>
    <t>WALSENBURG (58781)</t>
  </si>
  <si>
    <t>WATKINS (58850)</t>
  </si>
  <si>
    <t>WELDONA 2 SE (58896)</t>
  </si>
  <si>
    <t>WEST LAKE (58954)</t>
  </si>
  <si>
    <t>WESTLAKE RANCH (58957)</t>
  </si>
  <si>
    <t>WHITE PINE (58996)</t>
  </si>
  <si>
    <t>WIGGINS 3 SSE (59021)</t>
  </si>
  <si>
    <t>WIGWAM (59028)</t>
  </si>
  <si>
    <t>WILD HORSE 6N (59058)</t>
  </si>
  <si>
    <t>WILDE (59055)</t>
  </si>
  <si>
    <t>WINFIELD (59157)</t>
  </si>
  <si>
    <t>WINTER PARK (59175)</t>
  </si>
  <si>
    <t>WOODROW 6 NNE (59213)</t>
  </si>
  <si>
    <t>WRAY (59243)</t>
  </si>
  <si>
    <t>YAMPA (59265)</t>
  </si>
  <si>
    <t>YUMA (59295)</t>
  </si>
  <si>
    <t>YUMA 10 NW (59297)</t>
  </si>
  <si>
    <t>STATION</t>
  </si>
  <si>
    <t>YYYYMMDD</t>
  </si>
  <si>
    <t>YYYYMMDD2</t>
  </si>
  <si>
    <t>D2</t>
  </si>
  <si>
    <t>M2</t>
  </si>
  <si>
    <t>S2</t>
  </si>
  <si>
    <t>AKRON 1N  (50114) WASHINGTON, CO</t>
  </si>
  <si>
    <t>ALLENSPARK LODGE (50183) BOULDER, CO</t>
  </si>
  <si>
    <t>AROYA 6 N (50343) CHEYENNE, CO</t>
  </si>
  <si>
    <t>CAMPO (51268) BACA, CO</t>
  </si>
  <si>
    <t>ELBERT 3 NW (52595) ELBERT, CO</t>
  </si>
  <si>
    <t>ELBERT 5 SW (52601) ELBERT, CO</t>
  </si>
  <si>
    <t>ELBERT 8 (52603) ELBERT, CO</t>
  </si>
  <si>
    <t>FLAGLER (52932) KIT CARSON, CO</t>
  </si>
  <si>
    <t>FORT CARSON (53002) EL PASO, CO</t>
  </si>
  <si>
    <t>FORT COLLINS (53005) LARIMER, CO</t>
  </si>
  <si>
    <t>FORT COLLINS 4 E (53006) LARIMER, CO</t>
  </si>
  <si>
    <t>FORT LEWIS (53016) LA PLATA, CO</t>
  </si>
  <si>
    <t>FORT LUPTON (53027) WELD, CO</t>
  </si>
  <si>
    <t>FORT MORGAN (53038) MORGAN, CO</t>
  </si>
  <si>
    <t>FOUNTAIN (53063) EL PASO, CO</t>
  </si>
  <si>
    <t>GATEWAY (53246) MESA, CO</t>
  </si>
  <si>
    <t>GLENWOOD SPRINGS (53359) GARFIELD, CO</t>
  </si>
  <si>
    <t>GRAND JUNCTION WALKER (53488) MESA, CO</t>
  </si>
  <si>
    <t>GRAND JUNCTION 6 ESE (53489) MESA, CO</t>
  </si>
  <si>
    <t>KIM 15 (54538) LAS ANIMAS, CO</t>
  </si>
  <si>
    <t>KIOWA 5 SE (54584) ELBERT, CO</t>
  </si>
  <si>
    <t>LA JUNTA 4 NNE (54720) OTERO, CO</t>
  </si>
  <si>
    <t>LA VETA (54865) MONTROSE, CO</t>
  </si>
  <si>
    <t>PALISADE LAKES 6 SSE (56271) HINSDALE, CO</t>
  </si>
  <si>
    <t>PARADOX 1 E (56315) MONTROSE, CO</t>
  </si>
  <si>
    <t>RED FEATHER LAKES (56921) LARIMER, CO</t>
  </si>
  <si>
    <t>RED FEATHER LAKES 2 SE (56925) LARIMER, CO</t>
  </si>
  <si>
    <t>SAN LUIS 1 E (57430) COSTILLA, CO</t>
  </si>
  <si>
    <t>TACONY 10 SE (58157) PUEBLO, CO</t>
  </si>
  <si>
    <t>YELLOW JACKET 2 W (59275) MONTEZUMA, CO</t>
  </si>
  <si>
    <t>LAT / LONG</t>
  </si>
  <si>
    <t>37 23 0 / -104 39 0</t>
  </si>
  <si>
    <t>40 7 0 / -103 10 0</t>
  </si>
  <si>
    <t>40 9 0 / -103 9 0</t>
  </si>
  <si>
    <t>37 26 0 / -105 51 0</t>
  </si>
  <si>
    <t>40 12 0 / -105 33 0</t>
  </si>
  <si>
    <t>40 12 0 / -105 32 0</t>
  </si>
  <si>
    <t>39 35 0 / -108 32 0</t>
  </si>
  <si>
    <t>37 52 0 / -107 53 0</t>
  </si>
  <si>
    <t>38 53 0 / -103 39 0</t>
  </si>
  <si>
    <t>38 59 36 / -105 53 31</t>
  </si>
  <si>
    <t>38 51 0 / -102 11 0</t>
  </si>
  <si>
    <t>39 2 0 / -102 10 0</t>
  </si>
  <si>
    <t>37 1 0 / -107 25 0</t>
  </si>
  <si>
    <t>38 59 0 / -103 6 0</t>
  </si>
  <si>
    <t>39 17 0 / -103 16 0</t>
  </si>
  <si>
    <t>39 12 0 / -106 49 0</t>
  </si>
  <si>
    <t>39 11 0 / -106 50 0</t>
  </si>
  <si>
    <t>39 38 0 / -106 31 0</t>
  </si>
  <si>
    <t>39 1 0 / -104 36 0</t>
  </si>
  <si>
    <t>39 24 0 / -105 29 0</t>
  </si>
  <si>
    <t>39 22 0 / -107 2 0</t>
  </si>
  <si>
    <t>39 48 0 / -105 47 0</t>
  </si>
  <si>
    <t>37 22 0 / -105 33 0</t>
  </si>
  <si>
    <t>38 28 0 / -107 10 4</t>
  </si>
  <si>
    <t>39 53 0 / -106 41 0</t>
  </si>
  <si>
    <t>39 6 0 / -107 54 0</t>
  </si>
  <si>
    <t>39 37 0 / -102 11 0</t>
  </si>
  <si>
    <t>40 1 0 / -105 16 0</t>
  </si>
  <si>
    <t>39 14 0 / -103 20 0</t>
  </si>
  <si>
    <t>38 27 0 / -102 27 0</t>
  </si>
  <si>
    <t>37 2 0 / -103 52 0</t>
  </si>
  <si>
    <t>39 29 0 / -106 3 0</t>
  </si>
  <si>
    <t>40 39 0 / -104 20 0</t>
  </si>
  <si>
    <t>40 0 0 / -104 48 0</t>
  </si>
  <si>
    <t>40 48 0 / -108 55 0</t>
  </si>
  <si>
    <t>40 37 0 / -105 17 0</t>
  </si>
  <si>
    <t>38 51 0 / -106 8 0</t>
  </si>
  <si>
    <t>39 11 0 / -102 22 0</t>
  </si>
  <si>
    <t>38 2 0 / -104 27 0</t>
  </si>
  <si>
    <t>39 42 0 / -104 13 0</t>
  </si>
  <si>
    <t>39 39 0 / -105 42 0</t>
  </si>
  <si>
    <t>37 5 0 / -102 41 0</t>
  </si>
  <si>
    <t>38 26 0 / -105 15 0</t>
  </si>
  <si>
    <t>40 0 0 / -105 31 0</t>
  </si>
  <si>
    <t>37 40 0 / -107 48 0</t>
  </si>
  <si>
    <t>39 22 0 / -104 52 0</t>
  </si>
  <si>
    <t>38 54 0 / -107 56 0</t>
  </si>
  <si>
    <t>37 45 0 / -106 7 0</t>
  </si>
  <si>
    <t>39 13 13 / -105 16 42</t>
  </si>
  <si>
    <t>38 6 0 / -103 30 0</t>
  </si>
  <si>
    <t>39 39 0 / -104 51 0</t>
  </si>
  <si>
    <t>38 24 0 / -107 31 0</t>
  </si>
  <si>
    <t>39 23 0 / -106 12 0</t>
  </si>
  <si>
    <t>39 53 45 / -105 23 5</t>
  </si>
  <si>
    <t>38 26 0 / -106 46 0</t>
  </si>
  <si>
    <t>39 14 0 / -107 58 0</t>
  </si>
  <si>
    <t>39 6 0 / -108 44 0</t>
  </si>
  <si>
    <t>38 49 0 / -104 42 0</t>
  </si>
  <si>
    <t>37 8 0 / -106 2 0</t>
  </si>
  <si>
    <t>37 21 0 / -108 34 0</t>
  </si>
  <si>
    <t>40 31 0 / -107 33 0</t>
  </si>
  <si>
    <t>40 27 0 / -107 36 0</t>
  </si>
  <si>
    <t>37 51 0 / -106 56 0</t>
  </si>
  <si>
    <t>37 52 0 / -106 55 0</t>
  </si>
  <si>
    <t>38 52 0 / -106 58 0</t>
  </si>
  <si>
    <t>37 59 0 / -105 41 0</t>
  </si>
  <si>
    <t>39 37 0 / -104 3 0</t>
  </si>
  <si>
    <t>37 40 0 / -106 21 0</t>
  </si>
  <si>
    <t>37 38 0 / -104 1 0</t>
  </si>
  <si>
    <t>38 45 0 / -108 4 0</t>
  </si>
  <si>
    <t>39 46 0 / -104 53 0</t>
  </si>
  <si>
    <t>39 45 0 / -105 0 0</t>
  </si>
  <si>
    <t>39 36 0 / -106 3 0</t>
  </si>
  <si>
    <t>40 14 0 / -108 58 0</t>
  </si>
  <si>
    <t>37 23 0 / -103 53 0</t>
  </si>
  <si>
    <t>37 28 0 / -108 30 0</t>
  </si>
  <si>
    <t>37 17 0 / -107 53 0</t>
  </si>
  <si>
    <t>37 17 0 / -107 52 0</t>
  </si>
  <si>
    <t>38 29 0 / -102 46 0</t>
  </si>
  <si>
    <t>39 40 0 / -106 50 0</t>
  </si>
  <si>
    <t>39 5 0 / -104 34 0</t>
  </si>
  <si>
    <t>39 5 0 / -104 33 0</t>
  </si>
  <si>
    <t>39 2 0 / -104 40 0</t>
  </si>
  <si>
    <t>39 45 0 / -105 5 0</t>
  </si>
  <si>
    <t>39 13 0 / -104 33 0</t>
  </si>
  <si>
    <t>39 14 0 / -104 35 0</t>
  </si>
  <si>
    <t>39 12 0 / -104 30 0</t>
  </si>
  <si>
    <t>39 10 0 / -104 34 0</t>
  </si>
  <si>
    <t>39 8 0 / -104 34 0</t>
  </si>
  <si>
    <t>39 8 0 / -104 37 0</t>
  </si>
  <si>
    <t>37 33 0 / -107 48 0</t>
  </si>
  <si>
    <t>40 23 0 / -105 31 0</t>
  </si>
  <si>
    <t>39 38 0 / -105 19 0</t>
  </si>
  <si>
    <t>37 2 0 / -102 4 0</t>
  </si>
  <si>
    <t>39 14 0 / -106 0 0</t>
  </si>
  <si>
    <t>40 47 0 / -107 39 0</t>
  </si>
  <si>
    <t>39 16 53 / -103 3 41</t>
  </si>
  <si>
    <t>40 40 0 / -102 50 0</t>
  </si>
  <si>
    <t>38 53 0 / -105 17 0</t>
  </si>
  <si>
    <t>38 33 0 / -103 41 0</t>
  </si>
  <si>
    <t>38 41 0 / -104 46 0</t>
  </si>
  <si>
    <t>40 37 0 / -105 8 0</t>
  </si>
  <si>
    <t>40 34 32 / -105 1 25</t>
  </si>
  <si>
    <t>37 14 0 / -108 3 0</t>
  </si>
  <si>
    <t>40 5 0 / -104 50 0</t>
  </si>
  <si>
    <t>40 15 0 / -103 48 0</t>
  </si>
  <si>
    <t>38 41 0 / -104 42 0</t>
  </si>
  <si>
    <t>38 47 0 / -104 37 0</t>
  </si>
  <si>
    <t>38 8 0 / -104 2 0</t>
  </si>
  <si>
    <t>39 57 0 / -105 50 0</t>
  </si>
  <si>
    <t>39 57 0 / -105 49 0</t>
  </si>
  <si>
    <t>39 9 0 / -108 44 0</t>
  </si>
  <si>
    <t>37 46 0 / -105 11 0</t>
  </si>
  <si>
    <t>38 42 0 / -108 56 0</t>
  </si>
  <si>
    <t>39 16 39 / -103 29 45</t>
  </si>
  <si>
    <t>39 42 0 / -105 42 0</t>
  </si>
  <si>
    <t>40 49 0 / -105 56 0</t>
  </si>
  <si>
    <t>39 31 0 / -107 19 0</t>
  </si>
  <si>
    <t>40 9 0 / -106 28 0</t>
  </si>
  <si>
    <t>39 4 0 / -108 35 0</t>
  </si>
  <si>
    <t>39 7 0 / -108 32 0</t>
  </si>
  <si>
    <t>40 16 0 / -105 50 0</t>
  </si>
  <si>
    <t>40 11 6 / -105 52 0</t>
  </si>
  <si>
    <t>39 27 0 / -108 3 0</t>
  </si>
  <si>
    <t>39 28 0 / -105 41 0</t>
  </si>
  <si>
    <t>37 43 0 / -105 32 0</t>
  </si>
  <si>
    <t>40 25 0 / -104 41 0</t>
  </si>
  <si>
    <t>40 25 0 / -104 42 0</t>
  </si>
  <si>
    <t>39 53 0 / -106 20 0</t>
  </si>
  <si>
    <t>39 57 0 / -105 21 0</t>
  </si>
  <si>
    <t>40 52 0 / -104 25 0</t>
  </si>
  <si>
    <t>38 41 0 / -105 23 0</t>
  </si>
  <si>
    <t>38 32 0 / -106 56 0</t>
  </si>
  <si>
    <t>40 22 0 / -107 37 0</t>
  </si>
  <si>
    <t>37 29 0 / -102 41 0</t>
  </si>
  <si>
    <t>39 2 0 / -105 48 0</t>
  </si>
  <si>
    <t>38 27 0 / -103 9 0</t>
  </si>
  <si>
    <t>39 56 0 / -105 17 0</t>
  </si>
  <si>
    <t>40 29 0 / -107 15 0</t>
  </si>
  <si>
    <t>37 45 0 / -107 7 0</t>
  </si>
  <si>
    <t>37 45 0 / -103 30 0</t>
  </si>
  <si>
    <t>40 58 0 / -106 0 0</t>
  </si>
  <si>
    <t>38 3 0 / -102 7 0</t>
  </si>
  <si>
    <t>40 35 0 / -102 18 0</t>
  </si>
  <si>
    <t>40 3 0 / -106 8 0</t>
  </si>
  <si>
    <t>40 38 0 / -105 36 0</t>
  </si>
  <si>
    <t>39 8 38 / -103 29 23</t>
  </si>
  <si>
    <t>39 45 0 / -105 31 0</t>
  </si>
  <si>
    <t>39 42 0 / -102 17 0</t>
  </si>
  <si>
    <t>37 8 0 / -107 38 0</t>
  </si>
  <si>
    <t>39 5 0 / -106 37 0</t>
  </si>
  <si>
    <t>39 34 25 / -105 13 11</t>
  </si>
  <si>
    <t>39 39 0 / -102 41 0</t>
  </si>
  <si>
    <t>38 4 0 / -102 56 0</t>
  </si>
  <si>
    <t>39 46 0 / -105 51 0</t>
  </si>
  <si>
    <t>41 0 0 / -102 15 0</t>
  </si>
  <si>
    <t>38 48 0 / -103 31 0</t>
  </si>
  <si>
    <t>39 30 0 / -105 6 0</t>
  </si>
  <si>
    <t>40 51 0 / -103 54 0</t>
  </si>
  <si>
    <t>37 7 0 / -103 18 0</t>
  </si>
  <si>
    <t>37 27 0 / -103 19 0</t>
  </si>
  <si>
    <t>39 18 0 / -104 31 0</t>
  </si>
  <si>
    <t>39 17 0 / -104 28 0</t>
  </si>
  <si>
    <t>38 46 0 / -102 47 0</t>
  </si>
  <si>
    <t>40 3 28 / -106 22 14</t>
  </si>
  <si>
    <t>37 43 0 / -103 29 0</t>
  </si>
  <si>
    <t>38 3 0 / -103 31 0</t>
  </si>
  <si>
    <t>38 29 0 / -107 53 0</t>
  </si>
  <si>
    <t>38 3 0 / -107 19 0</t>
  </si>
  <si>
    <t>38 55 0 / -105 29 0</t>
  </si>
  <si>
    <t>38 49 0 / -104 59 0</t>
  </si>
  <si>
    <t>39 45 0 / -105 8 0</t>
  </si>
  <si>
    <t>38 4 0 / -102 37 0</t>
  </si>
  <si>
    <t>38 5 0 / -103 13 0</t>
  </si>
  <si>
    <t>39 15 0 / -106 18 0</t>
  </si>
  <si>
    <t>39 14 0 / -106 19 0</t>
  </si>
  <si>
    <t>37 23 0 / -107 39 0</t>
  </si>
  <si>
    <t>40 29 0 / -103 1 0</t>
  </si>
  <si>
    <t>38 7 0 / -104 35 0</t>
  </si>
  <si>
    <t>39 16 0 / -103 41 0</t>
  </si>
  <si>
    <t>39 12 0 / -103 44 0</t>
  </si>
  <si>
    <t>39 11 0 / -103 42 0</t>
  </si>
  <si>
    <t>39 41 0 / -103 25 0</t>
  </si>
  <si>
    <t>40 0 0 / -108 12 0</t>
  </si>
  <si>
    <t>39 37 0 / -105 1 0</t>
  </si>
  <si>
    <t>40 10 0 / -105 4 0</t>
  </si>
  <si>
    <t>40 24 0 / -105 7 0</t>
  </si>
  <si>
    <t>37 11 0 / -105 57 0</t>
  </si>
  <si>
    <t>37 21 0 / -108 17 0</t>
  </si>
  <si>
    <t>40 1 0 / -107 33 0</t>
  </si>
  <si>
    <t>40 2 0 / -107 28 0</t>
  </si>
  <si>
    <t>40 17 0 / -108 36 0</t>
  </si>
  <si>
    <t>40 31 0 / -108 5 0</t>
  </si>
  <si>
    <t>40 2 0 / -107 54 0</t>
  </si>
  <si>
    <t>40 2 0 / -107 55 0</t>
  </si>
  <si>
    <t>39 22 0 / -106 45 0</t>
  </si>
  <si>
    <t>39 3 0 / -108 5 0</t>
  </si>
  <si>
    <t>37 12 0 / -108 30 0</t>
  </si>
  <si>
    <t>37 34 0 / -106 9 0</t>
  </si>
  <si>
    <t>39 6 0 / -104 52 0</t>
  </si>
  <si>
    <t>39 5 0 / -104 55 0</t>
  </si>
  <si>
    <t>39 39 0 / -105 36 0</t>
  </si>
  <si>
    <t>39 59 0 / -105 30 0</t>
  </si>
  <si>
    <t>40 35 0 / -103 50 0</t>
  </si>
  <si>
    <t>40 56 0 / -103 46 0</t>
  </si>
  <si>
    <t>37 13 0 / -105 3 0</t>
  </si>
  <si>
    <t>37 49 0 / -109 2 0</t>
  </si>
  <si>
    <t>39 54 0 / -105 1 0</t>
  </si>
  <si>
    <t>38 8 0 / -108 17 0</t>
  </si>
  <si>
    <t>40 42 0 / -104 47 0</t>
  </si>
  <si>
    <t>38 36 0 / -108 4 0</t>
  </si>
  <si>
    <t>38 13 0 / -103 45 0</t>
  </si>
  <si>
    <t>38 31 0 / -103 42 0</t>
  </si>
  <si>
    <t>40 16 0 / -102 51 0</t>
  </si>
  <si>
    <t>38 1 0 / -107 41 0</t>
  </si>
  <si>
    <t>40 57 0 / -102 22 0</t>
  </si>
  <si>
    <t>37 16 0 / -107 1 0</t>
  </si>
  <si>
    <t>39 6 0 / -108 21 0</t>
  </si>
  <si>
    <t>37 27 0 / -107 11 0</t>
  </si>
  <si>
    <t>39 7 0 / -104 55 0</t>
  </si>
  <si>
    <t>38 52 0 / -107 35 0</t>
  </si>
  <si>
    <t>38 51 0 / -107 35 0</t>
  </si>
  <si>
    <t>38 22 0 / -108 57 0</t>
  </si>
  <si>
    <t>38 23 0 / -108 59 0</t>
  </si>
  <si>
    <t>39 31 0 / -104 39 0</t>
  </si>
  <si>
    <t>39 55 0 / -106 11 0</t>
  </si>
  <si>
    <t>38 27 0 / -105 4 0</t>
  </si>
  <si>
    <t>39 16 0 / -104 58 0</t>
  </si>
  <si>
    <t>39 0 0 / -103 44 0</t>
  </si>
  <si>
    <t>38 36 0 / -106 32 0</t>
  </si>
  <si>
    <t>38 2 0 / -108 4 0</t>
  </si>
  <si>
    <t>37 22 0 / -106 30 0</t>
  </si>
  <si>
    <t>38 16 0 / -107 6 0</t>
  </si>
  <si>
    <t>38 11 0 / -104 39 0</t>
  </si>
  <si>
    <t>38 17 0 / -104 39 0</t>
  </si>
  <si>
    <t>38 14 0 / -104 38 0</t>
  </si>
  <si>
    <t>38 17 0 / -104 30 0</t>
  </si>
  <si>
    <t>40 14 0 / -107 6 0</t>
  </si>
  <si>
    <t>39 49 0 / -105 14 0</t>
  </si>
  <si>
    <t>40 26 0 / -106 10 0</t>
  </si>
  <si>
    <t>40 5 0 / -108 48 0</t>
  </si>
  <si>
    <t>40 48 0 / -105 35 0</t>
  </si>
  <si>
    <t>40 48 0 / -105 34 0</t>
  </si>
  <si>
    <t>37 43 0 / -105 19 0</t>
  </si>
  <si>
    <t>39 12 0 / -107 18 0</t>
  </si>
  <si>
    <t>37 41 0 / -108 2 0</t>
  </si>
  <si>
    <t>38 9 0 / -107 46 0</t>
  </si>
  <si>
    <t>39 31 0 / -107 47 0</t>
  </si>
  <si>
    <t>37 43 0 / -107 16 0</t>
  </si>
  <si>
    <t>38 2 0 / -103 42 0</t>
  </si>
  <si>
    <t>38 52 0 / -104 5 0</t>
  </si>
  <si>
    <t>38 51 0 / -104 59 0</t>
  </si>
  <si>
    <t>37 55 0 / -104 56 0</t>
  </si>
  <si>
    <t>38 5 0 / -106 9 0</t>
  </si>
  <si>
    <t>38 32 0 / -106 0 0</t>
  </si>
  <si>
    <t>38 32 0 / -106 3 0</t>
  </si>
  <si>
    <t>37 11 0 / -105 24 0</t>
  </si>
  <si>
    <t>37 39 0 / -105 48 0</t>
  </si>
  <si>
    <t>38 28 0 / -107 10 0</t>
  </si>
  <si>
    <t>38 24 0 / -106 26 0</t>
  </si>
  <si>
    <t>38 24 0 / -106 30 0</t>
  </si>
  <si>
    <t>39 23 0 / -104 58 0</t>
  </si>
  <si>
    <t>40 56 0 / -102 31 0</t>
  </si>
  <si>
    <t>40 51 0 / -102 31 0</t>
  </si>
  <si>
    <t>39 33 0 / -103 21 0</t>
  </si>
  <si>
    <t>37 43 0 / -105 14 0</t>
  </si>
  <si>
    <t>39 34 0 / -107 14 0</t>
  </si>
  <si>
    <t>37 48 0 / -107 40 0</t>
  </si>
  <si>
    <t>39 25 0 / -105 10 0</t>
  </si>
  <si>
    <t>40 29 0 / -106 25 0</t>
  </si>
  <si>
    <t>37 24 0 / -102 36 0</t>
  </si>
  <si>
    <t>37 22 0 / -102 45 0</t>
  </si>
  <si>
    <t>37 17 0 / -102 37 0</t>
  </si>
  <si>
    <t>37 19 0 / -102 43 0</t>
  </si>
  <si>
    <t>39 41 0 / -105 30 0</t>
  </si>
  <si>
    <t>37 13 0 / -107 16 0</t>
  </si>
  <si>
    <t>40 30 0 / -106 50 0</t>
  </si>
  <si>
    <t>40 37 0 / -103 12 0</t>
  </si>
  <si>
    <t>37 18 0 / -102 4 0</t>
  </si>
  <si>
    <t>39 18 0 / -102 35 0</t>
  </si>
  <si>
    <t>39 26 0 / -105 7 0</t>
  </si>
  <si>
    <t>39 15 0 / -106 22 0</t>
  </si>
  <si>
    <t>37 31 0 / -107 47 0</t>
  </si>
  <si>
    <t>38 25 0 / -104 7 0</t>
  </si>
  <si>
    <t>38 49 0 / -106 37 0</t>
  </si>
  <si>
    <t>37 57 0 / -107 49 0</t>
  </si>
  <si>
    <t>37 40 0 / -103 55 0</t>
  </si>
  <si>
    <t>37 10 0 / -104 30 0</t>
  </si>
  <si>
    <t>37 15 0 / -104 20 0</t>
  </si>
  <si>
    <t>37 9 0 / -104 33 0</t>
  </si>
  <si>
    <t>37 9 0 / -103 20 0</t>
  </si>
  <si>
    <t>39 5 0 / -106 19 0</t>
  </si>
  <si>
    <t>37 33 0 / -102 23 0</t>
  </si>
  <si>
    <t>38 22 0 / -108 44 0</t>
  </si>
  <si>
    <t>37 16 0 / -103 2 0</t>
  </si>
  <si>
    <t>39 38 0 / -106 22 0</t>
  </si>
  <si>
    <t>37 23 0 / -107 35 0</t>
  </si>
  <si>
    <t>38 43 0 / -105 9 0</t>
  </si>
  <si>
    <t>39 18 0 / -102 44 0</t>
  </si>
  <si>
    <t>37 48 0 / -106 50 0</t>
  </si>
  <si>
    <t>40 44 0 / -106 16 0</t>
  </si>
  <si>
    <t>37 37 0 / -104 48 0</t>
  </si>
  <si>
    <t>37 23 0 / -102 17 0</t>
  </si>
  <si>
    <t>40 25 32 / -105 12 37</t>
  </si>
  <si>
    <t>38 8 0 / -105 29 0</t>
  </si>
  <si>
    <t>38 10 0 / -105 5 0</t>
  </si>
  <si>
    <t>38 8 0 / -105 5 0</t>
  </si>
  <si>
    <t>40 9 0 / -104 11 0</t>
  </si>
  <si>
    <t>40 2 0 / -106 13 0</t>
  </si>
  <si>
    <t>40 29 0 / -104 54 0</t>
  </si>
  <si>
    <t>39 54 0 / -105 46 0</t>
  </si>
  <si>
    <t>37 29 0 / -106 47 0</t>
  </si>
  <si>
    <t>37 29 0 / -106 52 0</t>
  </si>
  <si>
    <t>40 5 0 / -103 34 0</t>
  </si>
  <si>
    <t>37 0 0 / -104 29 0</t>
  </si>
  <si>
    <t>40 4 0 / -102 13 0</t>
  </si>
  <si>
    <t>40 9 0 / -106 54 0</t>
  </si>
  <si>
    <t>37 33 0 / -108 44 0</t>
  </si>
  <si>
    <t>40 7 26 / -102 43 15</t>
  </si>
  <si>
    <t>40 13 0 / -102 49 0</t>
  </si>
  <si>
    <t>In Colorado, the following climate center provides the the data in a useful format for this purpose:</t>
  </si>
  <si>
    <t xml:space="preserve">      NOAA Climate Station (CDSS): http://cdss.state.co.us/onlineTools/Pages/ClimateStation.aspx</t>
  </si>
  <si>
    <t xml:space="preserve">      Western Regional Climate Center (RAWS): http://www.raws.dri.edu/coF.html</t>
  </si>
  <si>
    <r>
      <t>Rainfall Percentile</t>
    </r>
    <r>
      <rPr>
        <vertAlign val="superscript"/>
        <sz val="8"/>
        <color theme="0"/>
        <rFont val="Calibri"/>
        <family val="2"/>
        <scheme val="minor"/>
      </rPr>
      <t>1]</t>
    </r>
  </si>
  <si>
    <r>
      <t>Monthly Rainfall</t>
    </r>
    <r>
      <rPr>
        <vertAlign val="superscript"/>
        <sz val="8"/>
        <color theme="0"/>
        <rFont val="Calibri"/>
        <family val="2"/>
        <scheme val="minor"/>
      </rPr>
      <t xml:space="preserve">2] </t>
    </r>
  </si>
  <si>
    <r>
      <t>Wetness Condition</t>
    </r>
    <r>
      <rPr>
        <vertAlign val="superscript"/>
        <sz val="8"/>
        <color theme="0"/>
        <rFont val="Calibri"/>
        <family val="2"/>
        <scheme val="minor"/>
      </rPr>
      <t>3]</t>
    </r>
  </si>
  <si>
    <r>
      <t>Condition Value</t>
    </r>
    <r>
      <rPr>
        <vertAlign val="superscript"/>
        <sz val="8"/>
        <color theme="0"/>
        <rFont val="Calibri"/>
        <family val="2"/>
        <scheme val="minor"/>
      </rPr>
      <t>3]</t>
    </r>
  </si>
  <si>
    <r>
      <t>Month Weight</t>
    </r>
    <r>
      <rPr>
        <vertAlign val="superscript"/>
        <sz val="8"/>
        <color theme="0"/>
        <rFont val="Calibri"/>
        <family val="2"/>
        <scheme val="minor"/>
      </rPr>
      <t>4]</t>
    </r>
  </si>
  <si>
    <r>
      <t>Product</t>
    </r>
    <r>
      <rPr>
        <vertAlign val="superscript"/>
        <sz val="8"/>
        <color theme="0"/>
        <rFont val="Calibri"/>
        <family val="2"/>
        <scheme val="minor"/>
      </rPr>
      <t>5]</t>
    </r>
  </si>
  <si>
    <r>
      <rPr>
        <u/>
        <sz val="11"/>
        <rFont val="Calibri"/>
        <family val="2"/>
      </rPr>
      <t>Instructions</t>
    </r>
    <r>
      <rPr>
        <sz val="11"/>
        <rFont val="Calibri"/>
        <family val="2"/>
      </rPr>
      <t xml:space="preserve">: Go to </t>
    </r>
    <r>
      <rPr>
        <sz val="11"/>
        <color theme="10"/>
        <rFont val="Calibri"/>
        <family val="2"/>
      </rPr>
      <t xml:space="preserve">http://www.wrcc.dri.edu/summary/coF.html </t>
    </r>
    <r>
      <rPr>
        <sz val="11"/>
        <rFont val="Calibri"/>
        <family val="2"/>
      </rPr>
      <t xml:space="preserve">to obtain the records for the desired weather station.  Select from the left column Precipitation - Monthly Precipitation Listings - Monthly Totals.  </t>
    </r>
    <r>
      <rPr>
        <b/>
        <sz val="11"/>
        <color rgb="FFFF0000"/>
        <rFont val="Calibri"/>
        <family val="2"/>
      </rPr>
      <t>Copy and paste the records into the table below.</t>
    </r>
  </si>
  <si>
    <r>
      <rPr>
        <sz val="11"/>
        <color theme="1"/>
        <rFont val="Calibri"/>
        <family val="2"/>
        <scheme val="minor"/>
      </rPr>
      <t>Growing Season</t>
    </r>
    <r>
      <rPr>
        <sz val="11"/>
        <color theme="1"/>
        <rFont val="Calibri"/>
        <family val="2"/>
        <scheme val="minor"/>
      </rPr>
      <t>:</t>
    </r>
  </si>
  <si>
    <r>
      <t>C9 Correlation Met</t>
    </r>
    <r>
      <rPr>
        <vertAlign val="superscript"/>
        <sz val="10"/>
        <color theme="1"/>
        <rFont val="Calibri"/>
        <family val="2"/>
        <scheme val="minor"/>
      </rPr>
      <t>6]</t>
    </r>
    <r>
      <rPr>
        <sz val="10"/>
        <color theme="1"/>
        <rFont val="Calibri"/>
        <family val="2"/>
        <scheme val="minor"/>
      </rPr>
      <t>(Yes/No):</t>
    </r>
  </si>
  <si>
    <t>Distance to Eval. Site:</t>
  </si>
  <si>
    <r>
      <t xml:space="preserve">In ArcMap, Add Data, select </t>
    </r>
    <r>
      <rPr>
        <sz val="11"/>
        <color rgb="FF2F5496"/>
        <rFont val="Calibri"/>
        <family val="2"/>
      </rPr>
      <t>GIS Services</t>
    </r>
    <r>
      <rPr>
        <sz val="11"/>
        <color theme="1"/>
        <rFont val="Calibri"/>
        <family val="2"/>
      </rPr>
      <t xml:space="preserve"> from the “look in” drop-down box, in server URL type http://services.apfo.usda.gov/arcgis/services (or select “arcgis on services.apfo.usda.gov” if it was already loaded).  Select NAIP_Historical then CO_Historical.  </t>
    </r>
  </si>
  <si>
    <t xml:space="preserve">Wet Portion of the Growing Season: </t>
  </si>
  <si>
    <t xml:space="preserve">Approx. 75% precip. occurs during this period of the growing season. </t>
  </si>
  <si>
    <t>Avg</t>
  </si>
  <si>
    <t>Click the Time Slider button on the Tools Toolbar and then select Options.  Set the Time step interval to 1 year. Set the Display date format to yyyy.  Select the Time Extent Tab.  Set Restrict Full Time Extent To: NAIP_Historical-CO_Historical. Use the Time Slider tool to access each available year.</t>
  </si>
  <si>
    <t>Food Security Act, Wetland Conservation Compliance</t>
  </si>
  <si>
    <t>Purpose: To provide guidance on obtaining historical aerial imagery and determining the date the imagery was taken. The imagery date is necessary to determine if the image was taken under normal, wet, or dry climatic conditions.  Note: sources  below are not a comprehensive listing.</t>
  </si>
  <si>
    <r>
      <t xml:space="preserve">In ArcMap, Add Data, select </t>
    </r>
    <r>
      <rPr>
        <sz val="11"/>
        <color theme="3"/>
        <rFont val="Calibri"/>
        <family val="2"/>
        <scheme val="minor"/>
      </rPr>
      <t>GIS Services</t>
    </r>
    <r>
      <rPr>
        <sz val="11"/>
        <rFont val="Calibri"/>
        <family val="2"/>
        <scheme val="minor"/>
      </rPr>
      <t xml:space="preserve"> from the “look in” drop-down box.  In server URL type http://services.apfo.usda.gov/arcgis/services (or select “arcgis on services.apfo.usda.gov” if already loaded).  Select NAIP then CO.  The most current imagery will be displayed.  </t>
    </r>
  </si>
  <si>
    <t>b. Scan the Image.  A copier with slide scanning capabilities is required, with at least a 14 megapixel capacity recommended.  Once digitized as a .jpeg the file name will need to be renamed to match the slide ID, this must include the month and year that the image was taken.</t>
  </si>
  <si>
    <r>
      <t>Data Input:</t>
    </r>
    <r>
      <rPr>
        <sz val="11"/>
        <rFont val="Calibri"/>
        <family val="2"/>
      </rPr>
      <t xml:space="preserve"> This worksheet can auto-calcuate the protocols of the NRCS Part 650, National Engineering Handbook, Ch. 19 - Hydrology Tools for Wetland Identification and Analysis (210–VI–NEH, Sept. 2015), Part 650.1911(C)(4) using Option 1 - Weighted by time and wetness condition. </t>
    </r>
  </si>
  <si>
    <t xml:space="preserve">Precipitation Percentiles:  Calculated from monthly observations for all years recorded.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</si>
</sst>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yyyy"/>
    <numFmt numFmtId="165" formatCode="mm/yyyy"/>
    <numFmt numFmtId="166" formatCode="mm/dd/yyyy"/>
  </numFmts>
  <fonts count="68"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sz val="8.5"/>
      <color theme="1"/>
      <name val="Calibri"/>
      <family val="2"/>
      <scheme val="minor"/>
    </font>
    <font>
      <vertAlign val="superscript"/>
      <sz val="9"/>
      <color theme="1"/>
      <name val="Calibri"/>
      <family val="2"/>
      <scheme val="minor"/>
    </font>
    <font>
      <b/>
      <sz val="9"/>
      <color theme="1"/>
      <name val="Calibri"/>
      <family val="2"/>
      <scheme val="minor"/>
    </font>
    <font>
      <sz val="8"/>
      <color theme="1"/>
      <name val="Calibri"/>
      <family val="2"/>
      <scheme val="minor"/>
    </font>
    <font>
      <sz val="7"/>
      <color theme="1"/>
      <name val="Calibri"/>
      <family val="2"/>
      <scheme val="minor"/>
    </font>
    <font>
      <i/>
      <sz val="8"/>
      <color theme="1"/>
      <name val="Calibri"/>
      <family val="2"/>
      <scheme val="minor"/>
    </font>
    <font>
      <b/>
      <sz val="8"/>
      <color theme="1"/>
      <name val="Calibri"/>
      <family val="2"/>
      <scheme val="minor"/>
    </font>
    <font>
      <b/>
      <sz val="10"/>
      <color theme="1"/>
      <name val="Calibri"/>
      <family val="2"/>
      <scheme val="minor"/>
    </font>
    <font>
      <vertAlign val="superscript"/>
      <sz val="8"/>
      <color theme="1"/>
      <name val="Calibri"/>
      <family val="2"/>
      <scheme val="minor"/>
    </font>
    <font>
      <sz val="11"/>
      <name val="Calibri"/>
      <family val="2"/>
      <scheme val="minor"/>
    </font>
    <font>
      <sz val="9"/>
      <color theme="0"/>
      <name val="Calibri"/>
      <family val="2"/>
      <scheme val="minor"/>
    </font>
    <font>
      <sz val="9.5"/>
      <color theme="1"/>
      <name val="Calibri"/>
      <family val="2"/>
      <scheme val="minor"/>
    </font>
    <font>
      <b/>
      <sz val="8.5"/>
      <color theme="1"/>
      <name val="Calibri"/>
      <family val="2"/>
      <scheme val="minor"/>
    </font>
    <font>
      <sz val="9.5"/>
      <color theme="0"/>
      <name val="Calibri"/>
      <family val="2"/>
      <scheme val="minor"/>
    </font>
    <font>
      <sz val="6"/>
      <color theme="0"/>
      <name val="Calibri"/>
      <family val="2"/>
      <scheme val="minor"/>
    </font>
    <font>
      <b/>
      <sz val="12"/>
      <color theme="1"/>
      <name val="Calibri"/>
      <family val="2"/>
      <scheme val="minor"/>
    </font>
    <font>
      <u/>
      <sz val="11"/>
      <color theme="10"/>
      <name val="Calibri"/>
      <family val="2"/>
    </font>
    <font>
      <sz val="12"/>
      <color theme="1"/>
      <name val="Calibri"/>
      <family val="2"/>
      <scheme val="minor"/>
    </font>
    <font>
      <u/>
      <sz val="8.5"/>
      <color theme="10"/>
      <name val="Calibri"/>
      <family val="2"/>
    </font>
    <font>
      <sz val="8"/>
      <name val="Calibri"/>
      <family val="2"/>
      <scheme val="minor"/>
    </font>
    <font>
      <u/>
      <sz val="11"/>
      <color theme="1"/>
      <name val="Calibri"/>
      <family val="2"/>
      <scheme val="minor"/>
    </font>
    <font>
      <sz val="11"/>
      <color theme="10"/>
      <name val="Calibri"/>
      <family val="2"/>
    </font>
    <font>
      <sz val="11"/>
      <name val="Calibri"/>
      <family val="2"/>
    </font>
    <font>
      <b/>
      <sz val="11"/>
      <color theme="10"/>
      <name val="Calibri"/>
      <family val="2"/>
    </font>
    <font>
      <b/>
      <sz val="11"/>
      <name val="Calibri"/>
      <family val="2"/>
    </font>
    <font>
      <sz val="9"/>
      <color theme="3"/>
      <name val="Calibri"/>
      <family val="2"/>
    </font>
    <font>
      <sz val="9.5"/>
      <name val="Calibri"/>
      <family val="2"/>
      <scheme val="minor"/>
    </font>
    <font>
      <b/>
      <sz val="11"/>
      <name val="Calibri"/>
      <family val="2"/>
      <scheme val="minor"/>
    </font>
    <font>
      <sz val="11"/>
      <color theme="3"/>
      <name val="Calibri"/>
      <family val="2"/>
      <scheme val="minor"/>
    </font>
    <font>
      <sz val="11"/>
      <color theme="1"/>
      <name val="Calibri"/>
      <family val="2"/>
    </font>
    <font>
      <sz val="11"/>
      <color rgb="FF2F5496"/>
      <name val="Calibri"/>
      <family val="2"/>
    </font>
    <font>
      <b/>
      <sz val="11"/>
      <color theme="1"/>
      <name val="Calibri"/>
      <family val="2"/>
    </font>
    <font>
      <b/>
      <sz val="9"/>
      <color rgb="FF000000"/>
      <name val="Calibri"/>
      <family val="2"/>
      <scheme val="minor"/>
    </font>
    <font>
      <b/>
      <sz val="8"/>
      <color rgb="FF000000"/>
      <name val="Calibri"/>
      <family val="2"/>
      <scheme val="minor"/>
    </font>
    <font>
      <u/>
      <sz val="9"/>
      <color theme="10"/>
      <name val="Calibri"/>
      <family val="2"/>
    </font>
    <font>
      <sz val="7"/>
      <color rgb="FF000000"/>
      <name val="Calibri"/>
      <family val="2"/>
      <scheme val="minor"/>
    </font>
    <font>
      <sz val="9.5"/>
      <name val="Calibri"/>
      <family val="2"/>
    </font>
    <font>
      <b/>
      <sz val="10"/>
      <color theme="0"/>
      <name val="Calibri"/>
      <family val="2"/>
      <scheme val="minor"/>
    </font>
    <font>
      <b/>
      <sz val="9"/>
      <color theme="0"/>
      <name val="Calibri"/>
      <family val="2"/>
      <scheme val="minor"/>
    </font>
    <font>
      <sz val="8"/>
      <color theme="0"/>
      <name val="Calibri"/>
      <family val="2"/>
      <scheme val="minor"/>
    </font>
    <font>
      <sz val="8.5"/>
      <color theme="0"/>
      <name val="Calibri"/>
      <family val="2"/>
      <scheme val="minor"/>
    </font>
    <font>
      <sz val="9"/>
      <name val="Calibri"/>
      <family val="2"/>
      <scheme val="minor"/>
    </font>
    <font>
      <sz val="11"/>
      <color rgb="FFFF0000"/>
      <name val="Calibri"/>
      <family val="2"/>
      <scheme val="minor"/>
    </font>
    <font>
      <b/>
      <sz val="9"/>
      <name val="Calibri"/>
      <family val="2"/>
      <scheme val="minor"/>
    </font>
    <font>
      <b/>
      <i/>
      <sz val="9"/>
      <name val="Calibri"/>
      <family val="2"/>
      <scheme val="minor"/>
    </font>
    <font>
      <b/>
      <sz val="10"/>
      <name val="Calibri"/>
      <family val="2"/>
      <scheme val="minor"/>
    </font>
    <font>
      <sz val="6"/>
      <color rgb="FFFF0000"/>
      <name val="Calibri"/>
      <family val="2"/>
      <scheme val="minor"/>
    </font>
    <font>
      <i/>
      <sz val="9"/>
      <color theme="1"/>
      <name val="Calibri"/>
      <family val="2"/>
      <scheme val="minor"/>
    </font>
    <font>
      <u/>
      <sz val="11"/>
      <color theme="11"/>
      <name val="Calibri"/>
      <family val="2"/>
      <scheme val="minor"/>
    </font>
    <font>
      <u/>
      <sz val="11"/>
      <name val="Calibri"/>
      <family val="2"/>
    </font>
    <font>
      <sz val="11"/>
      <color theme="0"/>
      <name val="Calibri"/>
      <family val="2"/>
    </font>
    <font>
      <sz val="10"/>
      <color theme="0"/>
      <name val="Calibri"/>
      <family val="2"/>
      <scheme val="minor"/>
    </font>
    <font>
      <vertAlign val="superscript"/>
      <sz val="8"/>
      <color theme="0"/>
      <name val="Calibri"/>
      <family val="2"/>
      <scheme val="minor"/>
    </font>
    <font>
      <i/>
      <sz val="8"/>
      <color theme="0"/>
      <name val="Calibri"/>
      <family val="2"/>
      <scheme val="minor"/>
    </font>
    <font>
      <sz val="9"/>
      <color theme="0" tint="-0.14999847407452621"/>
      <name val="Calibri"/>
      <family val="2"/>
    </font>
    <font>
      <b/>
      <sz val="11"/>
      <color rgb="FFFF0000"/>
      <name val="Calibri"/>
      <family val="2"/>
    </font>
    <font>
      <sz val="9"/>
      <color theme="1"/>
      <name val="Calibri"/>
      <family val="2"/>
    </font>
    <font>
      <sz val="9"/>
      <color theme="10"/>
      <name val="Calibri"/>
      <family val="2"/>
    </font>
    <font>
      <vertAlign val="superscript"/>
      <sz val="10"/>
      <color theme="1"/>
      <name val="Calibri"/>
      <family val="2"/>
      <scheme val="minor"/>
    </font>
    <font>
      <sz val="8"/>
      <color rgb="FFFF0000"/>
      <name val="Calibri"/>
      <family val="2"/>
      <scheme val="minor"/>
    </font>
    <font>
      <sz val="9"/>
      <color rgb="FFFF0000"/>
      <name val="Calibri"/>
      <family val="2"/>
      <scheme val="minor"/>
    </font>
    <font>
      <sz val="10"/>
      <color rgb="FFFF0000"/>
      <name val="Calibri"/>
      <family val="2"/>
      <scheme val="minor"/>
    </font>
    <font>
      <sz val="11"/>
      <color theme="0" tint="-0.1499984740745262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E4DFEC"/>
        <bgColor indexed="64"/>
      </patternFill>
    </fill>
    <fill>
      <patternFill patternType="solid">
        <fgColor rgb="FFDDD9C4"/>
        <bgColor indexed="64"/>
      </patternFill>
    </fill>
    <fill>
      <patternFill patternType="solid">
        <fgColor theme="0"/>
        <bgColor indexed="64"/>
      </patternFill>
    </fill>
    <fill>
      <patternFill patternType="solid">
        <fgColor theme="0" tint="-0.499984740745262"/>
        <bgColor indexed="64"/>
      </patternFill>
    </fill>
  </fills>
  <borders count="26">
    <border>
      <left/>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diagonal/>
    </border>
    <border>
      <left style="thin">
        <color auto="1"/>
      </left>
      <right style="thin">
        <color auto="1"/>
      </right>
      <top style="thin">
        <color auto="1"/>
      </top>
      <bottom style="medium">
        <color auto="1"/>
      </bottom>
      <diagonal/>
    </border>
    <border>
      <left/>
      <right/>
      <top/>
      <bottom style="medium">
        <color auto="1"/>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theme="1" tint="0.499984740745262"/>
      </left>
      <right/>
      <top/>
      <bottom style="hair">
        <color theme="1" tint="0.499984740745262"/>
      </bottom>
      <diagonal/>
    </border>
    <border>
      <left/>
      <right style="hair">
        <color theme="1" tint="0.499984740745262"/>
      </right>
      <top/>
      <bottom style="hair">
        <color theme="1" tint="0.499984740745262"/>
      </bottom>
      <diagonal/>
    </border>
    <border>
      <left/>
      <right style="hair">
        <color theme="1" tint="0.499984740745262"/>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auto="1"/>
      </left>
      <right/>
      <top/>
      <bottom/>
      <diagonal/>
    </border>
    <border>
      <left/>
      <right style="hair">
        <color auto="1"/>
      </right>
      <top/>
      <bottom/>
      <diagonal/>
    </border>
    <border>
      <left/>
      <right/>
      <top/>
      <bottom style="hair">
        <color theme="1" tint="0.499984740745262"/>
      </bottom>
      <diagonal/>
    </border>
    <border>
      <left style="hair">
        <color rgb="FFA6A6A6"/>
      </left>
      <right style="hair">
        <color rgb="FFA6A6A6"/>
      </right>
      <top style="hair">
        <color rgb="FFA6A6A6"/>
      </top>
      <bottom style="hair">
        <color rgb="FFA6A6A6"/>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s>
  <cellStyleXfs count="40">
    <xf numFmtId="0" fontId="0" fillId="0" borderId="0"/>
    <xf numFmtId="0" fontId="21"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77">
    <xf numFmtId="0" fontId="0" fillId="0" borderId="0" xfId="0"/>
    <xf numFmtId="0" fontId="5" fillId="0" borderId="0" xfId="0" applyFont="1" applyAlignment="1">
      <alignment horizontal="center"/>
    </xf>
    <xf numFmtId="0" fontId="0" fillId="0" borderId="0" xfId="0" applyFont="1"/>
    <xf numFmtId="0" fontId="14" fillId="0" borderId="0" xfId="0" applyFont="1" applyProtection="1"/>
    <xf numFmtId="0" fontId="0" fillId="0" borderId="0" xfId="0" applyProtection="1"/>
    <xf numFmtId="0" fontId="1" fillId="0" borderId="0" xfId="0" applyFont="1" applyAlignment="1" applyProtection="1"/>
    <xf numFmtId="0" fontId="0" fillId="0" borderId="0" xfId="0" applyAlignment="1" applyProtection="1"/>
    <xf numFmtId="0" fontId="4" fillId="0" borderId="0" xfId="0" applyFont="1" applyAlignment="1" applyProtection="1"/>
    <xf numFmtId="0" fontId="4" fillId="0" borderId="0" xfId="0" applyFont="1" applyAlignment="1" applyProtection="1">
      <alignment vertical="top"/>
    </xf>
    <xf numFmtId="0" fontId="0" fillId="0" borderId="0" xfId="0" applyAlignment="1" applyProtection="1">
      <alignment horizontal="left" vertical="top" wrapText="1"/>
    </xf>
    <xf numFmtId="0" fontId="4" fillId="0" borderId="0" xfId="0" applyFont="1" applyProtection="1"/>
    <xf numFmtId="0" fontId="7" fillId="2" borderId="0" xfId="0" applyFont="1" applyFill="1" applyBorder="1" applyAlignment="1" applyProtection="1">
      <alignment horizontal="center"/>
    </xf>
    <xf numFmtId="0" fontId="7" fillId="0" borderId="0" xfId="0" applyFont="1" applyAlignment="1" applyProtection="1">
      <alignment horizontal="center"/>
    </xf>
    <xf numFmtId="0" fontId="8" fillId="0" borderId="0" xfId="0" applyFont="1" applyAlignment="1" applyProtection="1">
      <alignment horizontal="center"/>
    </xf>
    <xf numFmtId="0" fontId="8" fillId="0" borderId="0" xfId="0" applyFont="1" applyBorder="1" applyAlignment="1" applyProtection="1">
      <alignment horizontal="right"/>
    </xf>
    <xf numFmtId="0" fontId="4" fillId="0" borderId="0" xfId="0" applyFont="1" applyBorder="1" applyProtection="1"/>
    <xf numFmtId="0" fontId="5" fillId="0" borderId="0" xfId="0" applyFont="1" applyProtection="1"/>
    <xf numFmtId="0" fontId="2" fillId="0" borderId="0" xfId="0" applyFont="1" applyProtection="1"/>
    <xf numFmtId="0" fontId="15" fillId="0" borderId="0" xfId="0" applyFont="1" applyAlignment="1" applyProtection="1">
      <alignment horizontal="center"/>
    </xf>
    <xf numFmtId="0" fontId="15" fillId="0" borderId="0" xfId="0" applyFont="1" applyProtection="1"/>
    <xf numFmtId="0" fontId="18" fillId="0" borderId="0" xfId="0" applyFont="1" applyProtection="1"/>
    <xf numFmtId="0" fontId="7" fillId="2" borderId="3" xfId="0" applyFont="1" applyFill="1" applyBorder="1" applyAlignment="1" applyProtection="1">
      <alignment horizontal="center"/>
    </xf>
    <xf numFmtId="0" fontId="0" fillId="0" borderId="0" xfId="0" applyAlignment="1" applyProtection="1">
      <alignment horizontal="justify" vertical="center" wrapText="1"/>
    </xf>
    <xf numFmtId="0" fontId="14" fillId="0" borderId="0" xfId="0" applyFont="1" applyAlignment="1" applyProtection="1">
      <alignment horizontal="left" vertical="center"/>
    </xf>
    <xf numFmtId="0" fontId="0" fillId="0" borderId="0" xfId="0" applyAlignment="1" applyProtection="1">
      <alignment horizontal="right" vertical="center" wrapText="1"/>
    </xf>
    <xf numFmtId="14" fontId="19" fillId="0" borderId="0"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4" fillId="0" borderId="0" xfId="0" applyFont="1" applyBorder="1" applyAlignment="1" applyProtection="1">
      <alignment horizontal="right"/>
    </xf>
    <xf numFmtId="0" fontId="3" fillId="0" borderId="0" xfId="0" applyFont="1" applyBorder="1" applyAlignment="1" applyProtection="1">
      <alignment horizontal="center" vertical="center"/>
    </xf>
    <xf numFmtId="0" fontId="9" fillId="0" borderId="0" xfId="0" applyFont="1" applyFill="1" applyBorder="1" applyAlignment="1" applyProtection="1">
      <alignment horizontal="center"/>
      <protection locked="0"/>
    </xf>
    <xf numFmtId="0" fontId="0" fillId="0" borderId="0" xfId="0" applyFont="1" applyFill="1"/>
    <xf numFmtId="49" fontId="5" fillId="0" borderId="0" xfId="0" applyNumberFormat="1" applyFont="1" applyAlignment="1">
      <alignment horizontal="center"/>
    </xf>
    <xf numFmtId="0" fontId="17" fillId="3" borderId="0" xfId="0" applyFont="1" applyFill="1" applyAlignment="1">
      <alignment horizontal="center"/>
    </xf>
    <xf numFmtId="0" fontId="17" fillId="3" borderId="0" xfId="0" applyFont="1" applyFill="1" applyAlignment="1">
      <alignment horizontal="center" wrapText="1"/>
    </xf>
    <xf numFmtId="49" fontId="5" fillId="0" borderId="0" xfId="0" applyNumberFormat="1" applyFont="1" applyAlignment="1">
      <alignment horizontal="left"/>
    </xf>
    <xf numFmtId="49" fontId="17" fillId="3" borderId="0" xfId="0" applyNumberFormat="1" applyFont="1" applyFill="1" applyAlignment="1">
      <alignment horizontal="left" wrapText="1"/>
    </xf>
    <xf numFmtId="0" fontId="3" fillId="0" borderId="0" xfId="0" applyFont="1" applyBorder="1" applyAlignment="1" applyProtection="1">
      <alignment horizontal="right"/>
    </xf>
    <xf numFmtId="49" fontId="17" fillId="3" borderId="0" xfId="0" applyNumberFormat="1" applyFont="1" applyFill="1" applyAlignment="1">
      <alignment horizontal="center"/>
    </xf>
    <xf numFmtId="0" fontId="5" fillId="0" borderId="0" xfId="0" applyFont="1" applyAlignment="1">
      <alignment horizontal="left"/>
    </xf>
    <xf numFmtId="0" fontId="23" fillId="0" borderId="0" xfId="1" applyFont="1" applyAlignment="1" applyProtection="1">
      <alignment horizontal="center"/>
    </xf>
    <xf numFmtId="0" fontId="1" fillId="0" borderId="0" xfId="0" applyFont="1" applyAlignment="1" applyProtection="1">
      <alignment vertical="top"/>
    </xf>
    <xf numFmtId="0" fontId="3" fillId="0" borderId="0" xfId="0" applyFont="1" applyBorder="1" applyAlignment="1" applyProtection="1">
      <alignment vertical="top"/>
    </xf>
    <xf numFmtId="0" fontId="0" fillId="0" borderId="0" xfId="0" applyFont="1" applyAlignment="1" applyProtection="1">
      <alignment horizontal="right" vertical="top"/>
    </xf>
    <xf numFmtId="0" fontId="3" fillId="0" borderId="9" xfId="0" applyFont="1" applyBorder="1" applyAlignment="1" applyProtection="1">
      <alignment horizontal="center"/>
    </xf>
    <xf numFmtId="0" fontId="3" fillId="0" borderId="0" xfId="0" applyFont="1" applyBorder="1" applyAlignment="1" applyProtection="1">
      <alignment horizontal="left"/>
    </xf>
    <xf numFmtId="0" fontId="4" fillId="0" borderId="0" xfId="0" applyFont="1" applyBorder="1" applyAlignment="1" applyProtection="1">
      <alignment horizontal="center" vertical="top" wrapText="1"/>
    </xf>
    <xf numFmtId="0" fontId="22" fillId="0" borderId="0" xfId="0" applyFont="1" applyProtection="1">
      <protection locked="0"/>
    </xf>
    <xf numFmtId="0" fontId="0" fillId="0" borderId="0" xfId="0" applyProtection="1">
      <protection locked="0"/>
    </xf>
    <xf numFmtId="0" fontId="8" fillId="0" borderId="0" xfId="0" applyFont="1" applyAlignment="1" applyProtection="1">
      <alignment horizontal="left"/>
      <protection locked="0"/>
    </xf>
    <xf numFmtId="0" fontId="11" fillId="0" borderId="0" xfId="0" applyFont="1" applyAlignment="1" applyProtection="1">
      <alignment vertical="top"/>
      <protection locked="0"/>
    </xf>
    <xf numFmtId="0" fontId="8" fillId="0" borderId="0" xfId="0" applyFont="1" applyProtection="1">
      <protection locked="0"/>
    </xf>
    <xf numFmtId="0" fontId="0" fillId="0" borderId="0" xfId="0" applyAlignment="1" applyProtection="1">
      <alignment horizontal="left" wrapText="1"/>
      <protection locked="0"/>
    </xf>
    <xf numFmtId="0" fontId="0" fillId="0" borderId="0" xfId="0" applyAlignment="1" applyProtection="1">
      <alignment horizontal="right" wrapText="1"/>
      <protection locked="0"/>
    </xf>
    <xf numFmtId="0" fontId="0" fillId="0" borderId="0" xfId="0" applyFont="1" applyProtection="1">
      <protection locked="0"/>
    </xf>
    <xf numFmtId="0" fontId="9" fillId="0" borderId="0" xfId="0" applyFont="1" applyAlignment="1" applyProtection="1">
      <alignment horizontal="center"/>
      <protection locked="0"/>
    </xf>
    <xf numFmtId="2" fontId="3" fillId="0" borderId="8" xfId="0" applyNumberFormat="1" applyFont="1" applyBorder="1" applyAlignment="1" applyProtection="1">
      <alignment horizontal="center" vertical="center" wrapText="1"/>
    </xf>
    <xf numFmtId="0" fontId="3" fillId="0" borderId="0" xfId="0" applyFont="1" applyFill="1" applyBorder="1" applyAlignment="1" applyProtection="1">
      <alignment horizontal="left"/>
    </xf>
    <xf numFmtId="0" fontId="3" fillId="0" borderId="8" xfId="0" applyFont="1" applyBorder="1" applyAlignment="1" applyProtection="1">
      <alignment horizontal="center"/>
    </xf>
    <xf numFmtId="0" fontId="19" fillId="0" borderId="0" xfId="0" applyFont="1" applyAlignment="1" applyProtection="1">
      <alignment horizontal="left" vertical="center"/>
    </xf>
    <xf numFmtId="0" fontId="10" fillId="5" borderId="8" xfId="0" applyFont="1" applyFill="1" applyBorder="1" applyAlignment="1" applyProtection="1">
      <alignment horizontal="center" vertical="center" wrapText="1"/>
    </xf>
    <xf numFmtId="0" fontId="1" fillId="0" borderId="10" xfId="0" applyFont="1" applyBorder="1" applyAlignment="1" applyProtection="1">
      <alignment horizontal="right" vertical="center"/>
    </xf>
    <xf numFmtId="0" fontId="0" fillId="0" borderId="0" xfId="0" applyFont="1" applyBorder="1" applyAlignment="1" applyProtection="1">
      <alignment horizontal="right"/>
    </xf>
    <xf numFmtId="0" fontId="20" fillId="0" borderId="0" xfId="0" applyFont="1" applyAlignment="1" applyProtection="1"/>
    <xf numFmtId="0" fontId="20" fillId="0" borderId="0" xfId="0" applyFont="1" applyAlignment="1" applyProtection="1">
      <alignment vertical="top"/>
    </xf>
    <xf numFmtId="0" fontId="7" fillId="2" borderId="16" xfId="0" applyFont="1" applyFill="1" applyBorder="1" applyAlignment="1" applyProtection="1">
      <alignment horizontal="center"/>
    </xf>
    <xf numFmtId="0" fontId="7" fillId="2" borderId="17" xfId="0" applyFont="1" applyFill="1" applyBorder="1" applyAlignment="1" applyProtection="1">
      <alignment horizontal="center"/>
    </xf>
    <xf numFmtId="0" fontId="4" fillId="0" borderId="0" xfId="0" applyFont="1" applyAlignment="1" applyProtection="1">
      <alignment horizontal="left"/>
    </xf>
    <xf numFmtId="0" fontId="22" fillId="0" borderId="0" xfId="0" applyFont="1" applyAlignment="1" applyProtection="1">
      <alignment vertical="top"/>
    </xf>
    <xf numFmtId="0" fontId="31" fillId="0" borderId="0" xfId="0" applyFont="1" applyProtection="1"/>
    <xf numFmtId="0" fontId="31" fillId="0" borderId="19" xfId="0" applyFont="1" applyBorder="1" applyProtection="1"/>
    <xf numFmtId="0" fontId="14" fillId="0" borderId="0" xfId="0" applyFont="1" applyBorder="1" applyProtection="1"/>
    <xf numFmtId="0" fontId="14" fillId="0" borderId="20" xfId="0" applyFont="1" applyBorder="1" applyProtection="1"/>
    <xf numFmtId="0" fontId="32" fillId="0" borderId="0" xfId="0" applyFont="1" applyProtection="1"/>
    <xf numFmtId="0" fontId="14" fillId="0" borderId="0" xfId="0" applyFont="1" applyAlignment="1" applyProtection="1">
      <alignment horizontal="left" vertical="top" wrapText="1"/>
    </xf>
    <xf numFmtId="0" fontId="5" fillId="0" borderId="0" xfId="0" applyFont="1" applyFill="1" applyAlignment="1">
      <alignment horizontal="center"/>
    </xf>
    <xf numFmtId="0" fontId="14" fillId="0" borderId="0" xfId="0" applyFont="1" applyAlignment="1" applyProtection="1">
      <alignment vertical="top" wrapText="1"/>
    </xf>
    <xf numFmtId="0" fontId="37" fillId="7" borderId="22" xfId="0" applyFont="1" applyFill="1" applyBorder="1" applyAlignment="1">
      <alignment horizontal="center" vertical="center" wrapText="1"/>
    </xf>
    <xf numFmtId="0" fontId="38" fillId="0" borderId="22" xfId="0" applyFont="1" applyBorder="1" applyAlignment="1">
      <alignment horizontal="center" vertical="center"/>
    </xf>
    <xf numFmtId="0" fontId="38" fillId="0" borderId="22" xfId="0" applyFont="1" applyBorder="1" applyAlignment="1">
      <alignment horizontal="center" vertical="center" wrapText="1"/>
    </xf>
    <xf numFmtId="0" fontId="38" fillId="8" borderId="22" xfId="0" applyFont="1" applyFill="1" applyBorder="1" applyAlignment="1">
      <alignment horizontal="center" vertical="center"/>
    </xf>
    <xf numFmtId="0" fontId="39" fillId="7" borderId="22" xfId="1" applyFont="1" applyFill="1" applyBorder="1" applyAlignment="1" applyProtection="1">
      <alignment horizontal="center" vertical="center" wrapText="1"/>
    </xf>
    <xf numFmtId="0" fontId="40" fillId="0" borderId="22" xfId="0" applyFont="1" applyBorder="1" applyAlignment="1">
      <alignment vertical="center" wrapText="1"/>
    </xf>
    <xf numFmtId="0" fontId="34" fillId="0" borderId="0" xfId="0" applyFont="1" applyAlignment="1">
      <alignment horizontal="justify" vertical="top" wrapText="1"/>
    </xf>
    <xf numFmtId="0" fontId="0" fillId="0" borderId="0" xfId="0" applyFont="1" applyAlignment="1">
      <alignment horizontal="justify" vertical="top" wrapText="1"/>
    </xf>
    <xf numFmtId="0" fontId="41" fillId="0" borderId="1" xfId="1" applyFont="1" applyFill="1" applyBorder="1" applyAlignment="1" applyProtection="1">
      <alignment horizontal="center" vertical="center"/>
    </xf>
    <xf numFmtId="0" fontId="31" fillId="0" borderId="1" xfId="0" applyFont="1" applyFill="1" applyBorder="1" applyAlignment="1" applyProtection="1">
      <alignment horizontal="center" vertical="center"/>
    </xf>
    <xf numFmtId="0" fontId="42" fillId="0" borderId="0" xfId="0" applyFont="1" applyAlignment="1" applyProtection="1">
      <alignment horizontal="center" vertical="center" wrapText="1"/>
    </xf>
    <xf numFmtId="0" fontId="15" fillId="0" borderId="0" xfId="0" applyFont="1" applyAlignment="1" applyProtection="1">
      <alignment horizontal="left"/>
    </xf>
    <xf numFmtId="0" fontId="30" fillId="0" borderId="0" xfId="1" applyFont="1" applyAlignment="1" applyProtection="1">
      <alignment horizontal="left" vertical="center" wrapText="1"/>
    </xf>
    <xf numFmtId="0" fontId="11" fillId="0" borderId="0" xfId="0" applyFont="1" applyBorder="1" applyAlignment="1" applyProtection="1">
      <alignment horizontal="left"/>
    </xf>
    <xf numFmtId="0" fontId="3" fillId="0" borderId="0" xfId="0" applyFont="1" applyBorder="1" applyAlignment="1" applyProtection="1">
      <alignment horizontal="left" vertical="top" wrapText="1"/>
    </xf>
    <xf numFmtId="0" fontId="2" fillId="0" borderId="0" xfId="0" applyFont="1" applyAlignment="1" applyProtection="1">
      <alignment horizontal="center"/>
    </xf>
    <xf numFmtId="0" fontId="43" fillId="0" borderId="0" xfId="0" applyFont="1" applyAlignment="1" applyProtection="1">
      <alignment horizontal="center"/>
    </xf>
    <xf numFmtId="0" fontId="44" fillId="0" borderId="0" xfId="0" applyFont="1" applyAlignment="1" applyProtection="1">
      <alignment horizontal="center"/>
    </xf>
    <xf numFmtId="0" fontId="43" fillId="0" borderId="0" xfId="0" applyFont="1" applyFill="1" applyBorder="1" applyAlignment="1" applyProtection="1">
      <alignment horizontal="center"/>
    </xf>
    <xf numFmtId="0" fontId="45" fillId="0" borderId="0" xfId="0" applyFont="1" applyAlignment="1" applyProtection="1">
      <alignment horizontal="center"/>
    </xf>
    <xf numFmtId="2" fontId="3" fillId="4" borderId="8" xfId="0" applyNumberFormat="1" applyFont="1" applyFill="1" applyBorder="1" applyAlignment="1" applyProtection="1">
      <alignment horizontal="center"/>
      <protection locked="0"/>
    </xf>
    <xf numFmtId="0" fontId="14" fillId="0" borderId="0" xfId="0" applyFont="1" applyAlignment="1" applyProtection="1">
      <alignment horizontal="center"/>
    </xf>
    <xf numFmtId="0" fontId="0" fillId="6" borderId="0" xfId="0" applyFill="1"/>
    <xf numFmtId="2" fontId="14" fillId="0" borderId="0" xfId="0" applyNumberFormat="1" applyFont="1" applyAlignment="1" applyProtection="1">
      <alignment horizontal="left" vertical="center"/>
    </xf>
    <xf numFmtId="0" fontId="47" fillId="0" borderId="0" xfId="0" applyFont="1" applyAlignment="1" applyProtection="1">
      <alignment horizontal="center"/>
    </xf>
    <xf numFmtId="0" fontId="47" fillId="0" borderId="0" xfId="0" applyFont="1" applyProtection="1"/>
    <xf numFmtId="0" fontId="16" fillId="4" borderId="1" xfId="0"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top"/>
    </xf>
    <xf numFmtId="0" fontId="50" fillId="0" borderId="0" xfId="0" applyFont="1" applyAlignment="1" applyProtection="1">
      <alignment horizontal="center" vertical="center" wrapText="1"/>
    </xf>
    <xf numFmtId="0" fontId="4" fillId="0" borderId="1" xfId="0" applyFont="1" applyFill="1" applyBorder="1" applyAlignment="1" applyProtection="1">
      <alignment horizontal="center" vertical="center"/>
    </xf>
    <xf numFmtId="0" fontId="44" fillId="0" borderId="0" xfId="0" applyFont="1" applyAlignment="1" applyProtection="1">
      <alignment horizontal="left"/>
    </xf>
    <xf numFmtId="0" fontId="0" fillId="0" borderId="0" xfId="0" applyFont="1" applyBorder="1" applyAlignment="1" applyProtection="1">
      <alignment horizontal="right"/>
    </xf>
    <xf numFmtId="2" fontId="3" fillId="0" borderId="8" xfId="0" applyNumberFormat="1" applyFont="1" applyFill="1" applyBorder="1" applyAlignment="1" applyProtection="1">
      <alignment horizontal="center"/>
    </xf>
    <xf numFmtId="0" fontId="0" fillId="0" borderId="0" xfId="0" applyAlignment="1">
      <alignment horizontal="right" vertical="center" wrapText="1"/>
    </xf>
    <xf numFmtId="0" fontId="0" fillId="0" borderId="0" xfId="0" applyAlignment="1">
      <alignment horizontal="left" vertical="center" wrapText="1"/>
    </xf>
    <xf numFmtId="0" fontId="51" fillId="0" borderId="0" xfId="0" applyFont="1" applyBorder="1" applyAlignment="1" applyProtection="1">
      <alignment horizontal="center" vertical="center"/>
    </xf>
    <xf numFmtId="0" fontId="0" fillId="0" borderId="0" xfId="0" applyFill="1" applyProtection="1"/>
    <xf numFmtId="0" fontId="52" fillId="0" borderId="0" xfId="0" applyFont="1" applyFill="1" applyBorder="1" applyAlignment="1" applyProtection="1">
      <alignment horizontal="center" vertical="center"/>
    </xf>
    <xf numFmtId="165" fontId="16" fillId="4"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xf>
    <xf numFmtId="0" fontId="4" fillId="2" borderId="0" xfId="0" applyFont="1" applyFill="1" applyBorder="1" applyAlignment="1" applyProtection="1">
      <alignment horizontal="center"/>
    </xf>
    <xf numFmtId="9" fontId="16" fillId="0" borderId="1" xfId="0" applyNumberFormat="1" applyFont="1" applyFill="1" applyBorder="1" applyAlignment="1" applyProtection="1">
      <alignment horizontal="center" vertical="center"/>
    </xf>
    <xf numFmtId="0" fontId="0" fillId="0" borderId="0" xfId="0" applyFont="1" applyBorder="1" applyAlignment="1" applyProtection="1">
      <alignment horizontal="right"/>
    </xf>
    <xf numFmtId="0" fontId="30" fillId="0" borderId="0" xfId="1" applyFont="1" applyAlignment="1" applyProtection="1">
      <alignment horizontal="left" vertical="center" wrapText="1"/>
    </xf>
    <xf numFmtId="0" fontId="26" fillId="0" borderId="0" xfId="1" applyFont="1" applyAlignment="1" applyProtection="1"/>
    <xf numFmtId="2" fontId="4" fillId="0" borderId="0" xfId="0" applyNumberFormat="1" applyFont="1" applyAlignment="1" applyProtection="1">
      <alignment horizontal="left"/>
    </xf>
    <xf numFmtId="0" fontId="4" fillId="0" borderId="0" xfId="0" applyFont="1" applyProtection="1">
      <protection locked="0"/>
    </xf>
    <xf numFmtId="0" fontId="7" fillId="0" borderId="0" xfId="0" applyFont="1" applyProtection="1">
      <protection locked="0"/>
    </xf>
    <xf numFmtId="0" fontId="4" fillId="0" borderId="0" xfId="0" applyFont="1" applyAlignment="1" applyProtection="1">
      <alignment wrapText="1"/>
    </xf>
    <xf numFmtId="0" fontId="4" fillId="0" borderId="0" xfId="0" applyFont="1" applyBorder="1" applyAlignment="1" applyProtection="1">
      <alignment horizontal="left"/>
    </xf>
    <xf numFmtId="0" fontId="46" fillId="0" borderId="0" xfId="0" applyFont="1" applyProtection="1"/>
    <xf numFmtId="0" fontId="4" fillId="0" borderId="0" xfId="0" applyFont="1" applyBorder="1" applyAlignment="1" applyProtection="1">
      <alignment horizontal="left" vertical="center"/>
    </xf>
    <xf numFmtId="0" fontId="46" fillId="0" borderId="0" xfId="0" applyFont="1" applyAlignment="1" applyProtection="1">
      <alignment vertical="center"/>
    </xf>
    <xf numFmtId="0" fontId="4" fillId="0" borderId="0" xfId="0" applyFont="1" applyAlignment="1" applyProtection="1">
      <alignment horizontal="left" vertical="center" wrapText="1"/>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14" fillId="9" borderId="0" xfId="0" applyFont="1" applyFill="1" applyProtection="1"/>
    <xf numFmtId="0" fontId="30" fillId="0" borderId="0" xfId="1" applyFont="1" applyAlignment="1" applyProtection="1">
      <alignment vertical="center" wrapText="1"/>
    </xf>
    <xf numFmtId="0" fontId="46" fillId="0" borderId="0" xfId="0" applyFont="1" applyBorder="1" applyAlignment="1" applyProtection="1">
      <alignment horizontal="left"/>
    </xf>
    <xf numFmtId="0" fontId="0" fillId="0" borderId="0" xfId="0" applyFont="1" applyBorder="1" applyAlignment="1" applyProtection="1"/>
    <xf numFmtId="0" fontId="0" fillId="0" borderId="0" xfId="0" applyFill="1"/>
    <xf numFmtId="0" fontId="0" fillId="0" borderId="0" xfId="0" applyNumberFormat="1" applyFill="1"/>
    <xf numFmtId="0" fontId="0" fillId="0" borderId="0" xfId="0" applyNumberFormat="1" applyFill="1" applyBorder="1"/>
    <xf numFmtId="0" fontId="0" fillId="0" borderId="0" xfId="0" applyFill="1" applyBorder="1"/>
    <xf numFmtId="0" fontId="0" fillId="0" borderId="0" xfId="0" applyAlignment="1">
      <alignment horizontal="center" vertical="center" wrapText="1"/>
    </xf>
    <xf numFmtId="0" fontId="4" fillId="0" borderId="0" xfId="0" applyFont="1" applyBorder="1" applyAlignment="1" applyProtection="1">
      <alignment horizontal="left" vertical="top" wrapText="1"/>
    </xf>
    <xf numFmtId="0" fontId="55" fillId="0" borderId="0" xfId="0" applyFont="1" applyFill="1" applyProtection="1"/>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horizontal="left" vertical="center"/>
    </xf>
    <xf numFmtId="0" fontId="2" fillId="0" borderId="0" xfId="0" applyFont="1" applyFill="1" applyBorder="1" applyProtection="1"/>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14" fontId="19"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right"/>
    </xf>
    <xf numFmtId="0" fontId="58"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xf>
    <xf numFmtId="2" fontId="56" fillId="0" borderId="0" xfId="0" applyNumberFormat="1" applyFont="1" applyFill="1" applyBorder="1" applyAlignment="1" applyProtection="1">
      <alignment horizontal="center"/>
    </xf>
    <xf numFmtId="2" fontId="56" fillId="0" borderId="0" xfId="0" applyNumberFormat="1" applyFont="1" applyFill="1" applyBorder="1" applyAlignment="1" applyProtection="1">
      <alignment horizontal="center"/>
      <protection locked="0"/>
    </xf>
    <xf numFmtId="0" fontId="56" fillId="0" borderId="0" xfId="0" applyFont="1" applyFill="1" applyBorder="1" applyAlignment="1" applyProtection="1">
      <alignment horizontal="center"/>
    </xf>
    <xf numFmtId="0" fontId="2" fillId="0" borderId="0" xfId="0" applyFont="1" applyBorder="1" applyProtection="1"/>
    <xf numFmtId="2" fontId="59" fillId="3" borderId="0" xfId="1" applyNumberFormat="1" applyFont="1" applyFill="1" applyAlignment="1" applyProtection="1">
      <alignment horizontal="center" vertical="center" wrapText="1"/>
    </xf>
    <xf numFmtId="0" fontId="7" fillId="10" borderId="0" xfId="0" applyFont="1" applyFill="1" applyAlignment="1" applyProtection="1">
      <alignment vertical="center"/>
      <protection locked="0"/>
    </xf>
    <xf numFmtId="0" fontId="7" fillId="10" borderId="0" xfId="0" applyFont="1" applyFill="1" applyAlignment="1" applyProtection="1">
      <alignment horizontal="center" vertical="center"/>
      <protection locked="0"/>
    </xf>
    <xf numFmtId="0" fontId="4" fillId="10" borderId="0" xfId="0" applyFont="1" applyFill="1" applyAlignment="1" applyProtection="1">
      <alignment vertical="center"/>
      <protection locked="0"/>
    </xf>
    <xf numFmtId="0" fontId="7" fillId="10" borderId="4" xfId="0" applyFont="1" applyFill="1" applyBorder="1" applyAlignment="1" applyProtection="1">
      <alignment horizontal="center" vertical="center"/>
      <protection locked="0"/>
    </xf>
    <xf numFmtId="0" fontId="4" fillId="10" borderId="5" xfId="0" applyFont="1" applyFill="1" applyBorder="1" applyAlignment="1" applyProtection="1">
      <alignment horizontal="center" vertical="center"/>
      <protection locked="0"/>
    </xf>
    <xf numFmtId="0" fontId="7" fillId="10" borderId="5" xfId="0" applyFont="1" applyFill="1" applyBorder="1" applyProtection="1">
      <protection locked="0"/>
    </xf>
    <xf numFmtId="0" fontId="4" fillId="10" borderId="5" xfId="0" applyFont="1" applyFill="1" applyBorder="1" applyProtection="1">
      <protection locked="0"/>
    </xf>
    <xf numFmtId="0" fontId="8" fillId="2" borderId="2" xfId="0" applyFont="1" applyFill="1" applyBorder="1" applyAlignment="1" applyProtection="1">
      <alignment horizontal="center"/>
    </xf>
    <xf numFmtId="166" fontId="0" fillId="4" borderId="6" xfId="0" applyNumberFormat="1" applyFont="1" applyFill="1" applyBorder="1" applyAlignment="1" applyProtection="1">
      <alignment horizontal="left" vertical="center"/>
      <protection locked="0"/>
    </xf>
    <xf numFmtId="0" fontId="46" fillId="0" borderId="0" xfId="0" applyFont="1" applyAlignment="1" applyProtection="1">
      <alignment horizontal="center"/>
    </xf>
    <xf numFmtId="0" fontId="46" fillId="0" borderId="0" xfId="0" applyFont="1" applyFill="1" applyAlignment="1" applyProtection="1">
      <alignment horizontal="center"/>
    </xf>
    <xf numFmtId="0" fontId="15" fillId="0" borderId="0" xfId="0" applyFont="1" applyFill="1" applyAlignment="1" applyProtection="1">
      <alignment horizontal="center"/>
    </xf>
    <xf numFmtId="0" fontId="46" fillId="0" borderId="0" xfId="0" applyFont="1" applyFill="1" applyProtection="1"/>
    <xf numFmtId="0" fontId="24" fillId="0" borderId="0" xfId="0" applyFont="1" applyAlignment="1" applyProtection="1">
      <alignment horizontal="center"/>
    </xf>
    <xf numFmtId="2" fontId="4" fillId="0" borderId="0" xfId="0" applyNumberFormat="1" applyFont="1" applyBorder="1" applyAlignment="1" applyProtection="1">
      <alignment horizontal="left"/>
    </xf>
    <xf numFmtId="0" fontId="64" fillId="0" borderId="0" xfId="0" applyFont="1" applyAlignment="1" applyProtection="1">
      <alignment horizontal="center"/>
    </xf>
    <xf numFmtId="0" fontId="65" fillId="0" borderId="0" xfId="0" applyFont="1" applyProtection="1"/>
    <xf numFmtId="0" fontId="14" fillId="0" borderId="0" xfId="0" applyFont="1" applyAlignment="1" applyProtection="1">
      <alignment horizontal="left" vertical="top" wrapText="1"/>
    </xf>
    <xf numFmtId="2" fontId="66" fillId="0" borderId="0" xfId="0" applyNumberFormat="1" applyFont="1" applyBorder="1" applyAlignment="1" applyProtection="1">
      <alignment horizontal="center" vertical="center" wrapText="1"/>
    </xf>
    <xf numFmtId="0" fontId="14" fillId="0" borderId="0" xfId="0" applyFont="1" applyBorder="1" applyAlignment="1" applyProtection="1">
      <alignment vertical="top"/>
    </xf>
    <xf numFmtId="0" fontId="67" fillId="0" borderId="0" xfId="0" applyFont="1" applyProtection="1">
      <protection locked="0"/>
    </xf>
    <xf numFmtId="2" fontId="59" fillId="0" borderId="0" xfId="0" applyNumberFormat="1" applyFont="1" applyAlignment="1" applyProtection="1">
      <alignment horizontal="center"/>
      <protection locked="0"/>
    </xf>
    <xf numFmtId="2" fontId="67" fillId="0" borderId="0" xfId="0" applyNumberFormat="1" applyFont="1" applyProtection="1">
      <protection locked="0"/>
    </xf>
    <xf numFmtId="0" fontId="7" fillId="2" borderId="2" xfId="0" applyFont="1" applyFill="1" applyBorder="1" applyAlignment="1" applyProtection="1">
      <alignment horizontal="center"/>
      <protection locked="0"/>
    </xf>
    <xf numFmtId="0" fontId="61" fillId="0" borderId="0" xfId="0" applyFont="1" applyAlignment="1" applyProtection="1">
      <alignment horizontal="left" vertical="top" wrapText="1"/>
    </xf>
    <xf numFmtId="0" fontId="12" fillId="2" borderId="23" xfId="0" applyFont="1" applyFill="1" applyBorder="1" applyAlignment="1" applyProtection="1">
      <alignment horizontal="right" vertical="center"/>
    </xf>
    <xf numFmtId="0" fontId="12" fillId="2" borderId="24"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62" fillId="0" borderId="0" xfId="1" applyFont="1" applyAlignment="1" applyProtection="1">
      <alignment horizontal="left" vertical="top" wrapText="1"/>
    </xf>
    <xf numFmtId="0" fontId="39" fillId="0" borderId="0" xfId="1" applyFont="1" applyAlignment="1" applyProtection="1">
      <alignment horizontal="left" vertical="top" wrapText="1"/>
    </xf>
    <xf numFmtId="0" fontId="7" fillId="2" borderId="17" xfId="0" applyFont="1" applyFill="1" applyBorder="1" applyAlignment="1" applyProtection="1">
      <alignment horizontal="center"/>
    </xf>
    <xf numFmtId="0" fontId="7" fillId="2" borderId="18"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3" fillId="2" borderId="16" xfId="0" applyFont="1" applyFill="1" applyBorder="1" applyAlignment="1" applyProtection="1">
      <alignment horizontal="right" vertical="center"/>
    </xf>
    <xf numFmtId="0" fontId="3" fillId="2" borderId="17" xfId="0" applyFont="1" applyFill="1" applyBorder="1" applyAlignment="1" applyProtection="1">
      <alignment horizontal="right" vertical="center"/>
    </xf>
    <xf numFmtId="0" fontId="3" fillId="2" borderId="18" xfId="0" applyFont="1" applyFill="1" applyBorder="1" applyAlignment="1" applyProtection="1">
      <alignment horizontal="right" vertical="center"/>
    </xf>
    <xf numFmtId="0" fontId="12" fillId="2" borderId="16" xfId="0" applyFont="1" applyFill="1" applyBorder="1" applyAlignment="1" applyProtection="1">
      <alignment horizontal="right" vertical="center"/>
    </xf>
    <xf numFmtId="0" fontId="12" fillId="2" borderId="17" xfId="0" applyFont="1" applyFill="1" applyBorder="1" applyAlignment="1" applyProtection="1">
      <alignment horizontal="right" vertical="center"/>
    </xf>
    <xf numFmtId="0" fontId="12" fillId="2" borderId="18" xfId="0" applyFont="1" applyFill="1" applyBorder="1" applyAlignment="1" applyProtection="1">
      <alignment horizontal="right" vertical="center"/>
    </xf>
    <xf numFmtId="0" fontId="0" fillId="0" borderId="0" xfId="0"/>
    <xf numFmtId="0" fontId="3" fillId="2" borderId="13" xfId="0" applyFont="1" applyFill="1" applyBorder="1" applyAlignment="1" applyProtection="1">
      <alignment horizontal="right" vertical="center"/>
    </xf>
    <xf numFmtId="0" fontId="3" fillId="2" borderId="21" xfId="0" applyFont="1" applyFill="1" applyBorder="1" applyAlignment="1" applyProtection="1">
      <alignment horizontal="right" vertical="center"/>
    </xf>
    <xf numFmtId="0" fontId="3" fillId="2" borderId="14" xfId="0" applyFont="1" applyFill="1" applyBorder="1" applyAlignment="1" applyProtection="1">
      <alignment horizontal="right" vertical="center"/>
    </xf>
    <xf numFmtId="0" fontId="1" fillId="0" borderId="0" xfId="0" applyFont="1" applyAlignment="1" applyProtection="1">
      <alignment horizontal="center"/>
    </xf>
    <xf numFmtId="0" fontId="1" fillId="0" borderId="0" xfId="0" applyFont="1" applyAlignment="1" applyProtection="1">
      <alignment horizontal="center" vertical="top"/>
    </xf>
    <xf numFmtId="0" fontId="0" fillId="0" borderId="0" xfId="0" applyFont="1" applyFill="1" applyBorder="1" applyAlignment="1" applyProtection="1">
      <alignment horizontal="left" vertical="center"/>
    </xf>
    <xf numFmtId="0" fontId="4" fillId="4" borderId="11"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0" fillId="0" borderId="0" xfId="0" applyFont="1" applyBorder="1" applyAlignment="1" applyProtection="1">
      <alignment horizontal="right"/>
    </xf>
    <xf numFmtId="0" fontId="0" fillId="4" borderId="0"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shrinkToFit="1"/>
      <protection locked="0"/>
    </xf>
    <xf numFmtId="0" fontId="0" fillId="0" borderId="7" xfId="0" applyNumberFormat="1" applyFont="1" applyFill="1" applyBorder="1" applyAlignment="1" applyProtection="1">
      <alignment horizontal="left" vertical="center"/>
    </xf>
    <xf numFmtId="0" fontId="0" fillId="0" borderId="0" xfId="0" applyFont="1" applyAlignment="1" applyProtection="1">
      <alignment horizontal="justify" vertical="top" wrapText="1"/>
    </xf>
    <xf numFmtId="0" fontId="0" fillId="0" borderId="0" xfId="0" applyFont="1" applyAlignment="1" applyProtection="1">
      <alignment horizontal="right"/>
    </xf>
    <xf numFmtId="0" fontId="0" fillId="4" borderId="7" xfId="0" applyFont="1" applyFill="1" applyBorder="1" applyAlignment="1" applyProtection="1">
      <alignment horizontal="left" vertical="center" shrinkToFit="1"/>
      <protection locked="0"/>
    </xf>
    <xf numFmtId="0" fontId="55" fillId="0" borderId="0" xfId="1" applyFont="1" applyFill="1" applyAlignment="1" applyProtection="1">
      <alignment horizontal="left" vertical="center" wrapText="1"/>
    </xf>
    <xf numFmtId="0" fontId="55" fillId="0" borderId="0" xfId="1" applyFont="1" applyFill="1" applyAlignment="1" applyProtection="1"/>
    <xf numFmtId="0" fontId="1" fillId="0" borderId="10" xfId="0" applyFont="1" applyBorder="1" applyAlignment="1" applyProtection="1">
      <alignment horizontal="left" vertical="center"/>
    </xf>
    <xf numFmtId="0" fontId="3" fillId="0" borderId="11" xfId="0" applyFont="1" applyFill="1" applyBorder="1" applyAlignment="1" applyProtection="1">
      <alignment horizontal="center"/>
    </xf>
    <xf numFmtId="0" fontId="3" fillId="0" borderId="7" xfId="0" applyFont="1" applyFill="1" applyBorder="1" applyAlignment="1" applyProtection="1">
      <alignment horizontal="center"/>
    </xf>
    <xf numFmtId="2" fontId="3" fillId="0" borderId="8" xfId="0" applyNumberFormat="1" applyFont="1" applyFill="1" applyBorder="1" applyAlignment="1" applyProtection="1">
      <alignment horizontal="center"/>
    </xf>
    <xf numFmtId="2" fontId="3" fillId="0" borderId="11" xfId="0" applyNumberFormat="1" applyFont="1" applyFill="1" applyBorder="1" applyAlignment="1" applyProtection="1">
      <alignment horizontal="center"/>
    </xf>
    <xf numFmtId="0" fontId="3" fillId="0" borderId="8" xfId="0" applyFont="1" applyBorder="1" applyAlignment="1" applyProtection="1">
      <alignment horizontal="center"/>
    </xf>
    <xf numFmtId="164" fontId="3" fillId="0" borderId="6" xfId="0" applyNumberFormat="1" applyFont="1" applyFill="1" applyBorder="1" applyAlignment="1" applyProtection="1">
      <alignment horizontal="center" vertical="center"/>
    </xf>
    <xf numFmtId="0" fontId="0" fillId="0" borderId="0" xfId="0" applyAlignment="1" applyProtection="1">
      <alignment horizontal="right" vertical="center" wrapText="1"/>
    </xf>
    <xf numFmtId="0" fontId="0" fillId="0" borderId="6" xfId="0" applyFill="1" applyBorder="1" applyAlignment="1" applyProtection="1">
      <alignment horizontal="left" vertical="center" wrapText="1"/>
    </xf>
    <xf numFmtId="0" fontId="8" fillId="5" borderId="11" xfId="0" applyFont="1" applyFill="1" applyBorder="1" applyAlignment="1" applyProtection="1">
      <alignment horizontal="center" wrapText="1"/>
    </xf>
    <xf numFmtId="0" fontId="8" fillId="5" borderId="7" xfId="0" applyFont="1" applyFill="1" applyBorder="1" applyAlignment="1" applyProtection="1">
      <alignment horizontal="center" wrapText="1"/>
    </xf>
    <xf numFmtId="0" fontId="8" fillId="5" borderId="12" xfId="0" applyFont="1" applyFill="1" applyBorder="1" applyAlignment="1" applyProtection="1">
      <alignment horizontal="center" wrapText="1"/>
    </xf>
    <xf numFmtId="0" fontId="8" fillId="5" borderId="11" xfId="0" applyFont="1" applyFill="1" applyBorder="1" applyAlignment="1" applyProtection="1">
      <alignment horizontal="center" vertical="center"/>
    </xf>
    <xf numFmtId="0" fontId="8" fillId="5" borderId="12" xfId="0" applyFont="1" applyFill="1" applyBorder="1" applyAlignment="1" applyProtection="1">
      <alignment horizontal="center" vertical="center"/>
    </xf>
    <xf numFmtId="0" fontId="8" fillId="5" borderId="8" xfId="0" applyFont="1" applyFill="1" applyBorder="1" applyAlignment="1" applyProtection="1">
      <alignment horizontal="center" vertical="center" wrapText="1"/>
    </xf>
    <xf numFmtId="0" fontId="8" fillId="5" borderId="8" xfId="0" applyFont="1" applyFill="1" applyBorder="1" applyAlignment="1" applyProtection="1">
      <alignment horizontal="center" wrapText="1"/>
    </xf>
    <xf numFmtId="0" fontId="46"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14" fillId="4" borderId="6" xfId="0" applyFont="1" applyFill="1" applyBorder="1" applyAlignment="1" applyProtection="1">
      <alignment horizontal="left"/>
      <protection locked="0"/>
    </xf>
    <xf numFmtId="0" fontId="65" fillId="0" borderId="0" xfId="0" applyFont="1" applyAlignment="1" applyProtection="1">
      <alignment horizontal="center" vertical="top"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center" wrapText="1"/>
    </xf>
    <xf numFmtId="0" fontId="0" fillId="4" borderId="6" xfId="0" applyFont="1" applyFill="1" applyBorder="1" applyAlignment="1" applyProtection="1">
      <alignment horizontal="left"/>
      <protection locked="0"/>
    </xf>
    <xf numFmtId="0" fontId="0" fillId="0" borderId="0" xfId="0" applyFont="1" applyFill="1" applyBorder="1" applyAlignment="1" applyProtection="1">
      <alignment horizontal="right" vertical="top"/>
    </xf>
    <xf numFmtId="0" fontId="20" fillId="0" borderId="0" xfId="0" applyFont="1" applyAlignment="1" applyProtection="1">
      <alignment horizontal="center"/>
    </xf>
    <xf numFmtId="0" fontId="0" fillId="0" borderId="7" xfId="0" applyFont="1" applyFill="1" applyBorder="1" applyAlignment="1" applyProtection="1">
      <alignment horizontal="left"/>
    </xf>
    <xf numFmtId="0" fontId="3" fillId="0" borderId="0" xfId="0" applyFont="1" applyBorder="1" applyAlignment="1" applyProtection="1">
      <alignment horizontal="left"/>
    </xf>
    <xf numFmtId="0" fontId="0" fillId="4" borderId="7" xfId="0" applyFont="1" applyFill="1" applyBorder="1" applyAlignment="1" applyProtection="1">
      <alignment horizontal="left"/>
      <protection locked="0"/>
    </xf>
    <xf numFmtId="0" fontId="0" fillId="0" borderId="6" xfId="0" applyFont="1" applyFill="1" applyBorder="1" applyAlignment="1" applyProtection="1">
      <alignment horizontal="left"/>
    </xf>
    <xf numFmtId="3" fontId="0" fillId="0" borderId="7" xfId="0" applyNumberFormat="1" applyFont="1" applyFill="1" applyBorder="1" applyAlignment="1" applyProtection="1">
      <alignment horizontal="left"/>
    </xf>
    <xf numFmtId="0" fontId="0" fillId="0" borderId="0" xfId="0" applyFont="1" applyBorder="1" applyAlignment="1" applyProtection="1">
      <alignment horizontal="justify" vertical="top" wrapText="1"/>
    </xf>
    <xf numFmtId="0" fontId="29" fillId="0" borderId="0" xfId="1" applyFont="1" applyAlignment="1" applyProtection="1">
      <alignment horizontal="left" wrapText="1"/>
    </xf>
    <xf numFmtId="0" fontId="27" fillId="0" borderId="0" xfId="1" applyFont="1" applyAlignment="1" applyProtection="1">
      <alignment horizontal="left" vertical="center" wrapText="1"/>
    </xf>
    <xf numFmtId="0" fontId="14" fillId="0" borderId="0" xfId="0" applyFont="1" applyAlignment="1" applyProtection="1">
      <alignment horizontal="left" vertical="top" wrapText="1"/>
    </xf>
    <xf numFmtId="0" fontId="32" fillId="4" borderId="6" xfId="0" applyFont="1" applyFill="1" applyBorder="1" applyAlignment="1" applyProtection="1">
      <alignment horizontal="center" vertical="top" wrapText="1"/>
      <protection locked="0"/>
    </xf>
    <xf numFmtId="0" fontId="26" fillId="0" borderId="0" xfId="1" applyFont="1" applyAlignment="1" applyProtection="1">
      <alignment horizontal="left" vertical="top" wrapText="1"/>
    </xf>
    <xf numFmtId="0" fontId="4" fillId="0" borderId="0" xfId="0" applyFont="1" applyAlignment="1" applyProtection="1">
      <alignment horizontal="right"/>
    </xf>
    <xf numFmtId="0" fontId="4" fillId="0" borderId="20" xfId="0" applyFont="1" applyBorder="1" applyAlignment="1" applyProtection="1">
      <alignment horizontal="right"/>
    </xf>
    <xf numFmtId="0" fontId="4" fillId="0" borderId="0" xfId="0" applyFont="1" applyAlignment="1" applyProtection="1">
      <alignment horizontal="center"/>
    </xf>
    <xf numFmtId="0" fontId="56" fillId="0" borderId="0" xfId="0" applyFont="1" applyFill="1" applyBorder="1" applyAlignment="1" applyProtection="1">
      <alignment horizontal="center"/>
    </xf>
    <xf numFmtId="2" fontId="56" fillId="0" borderId="0" xfId="0" applyNumberFormat="1" applyFont="1" applyFill="1" applyBorder="1" applyAlignment="1" applyProtection="1">
      <alignment horizontal="center"/>
    </xf>
    <xf numFmtId="164" fontId="5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xf>
    <xf numFmtId="0" fontId="0" fillId="0" borderId="0" xfId="0" applyAlignment="1">
      <alignment horizontal="justify" vertical="top" wrapText="1"/>
    </xf>
    <xf numFmtId="0" fontId="32" fillId="0" borderId="0" xfId="0" applyFont="1" applyAlignment="1" applyProtection="1">
      <alignment horizontal="left" vertical="top" wrapText="1"/>
    </xf>
    <xf numFmtId="0" fontId="20" fillId="0" borderId="0" xfId="0" applyFont="1" applyAlignment="1" applyProtection="1">
      <alignment horizontal="center" vertical="top"/>
    </xf>
    <xf numFmtId="0" fontId="0" fillId="0" borderId="0" xfId="0" applyAlignment="1">
      <alignment horizontal="justify" vertical="center" wrapText="1"/>
    </xf>
    <xf numFmtId="0" fontId="32" fillId="0" borderId="0" xfId="0" applyFont="1" applyAlignment="1" applyProtection="1">
      <alignment horizontal="left" vertical="top"/>
    </xf>
    <xf numFmtId="0" fontId="34" fillId="0" borderId="0" xfId="0" applyFont="1" applyAlignment="1">
      <alignment horizontal="justify" vertical="top" wrapText="1"/>
    </xf>
    <xf numFmtId="0" fontId="0" fillId="0" borderId="0" xfId="0" applyFont="1" applyAlignment="1">
      <alignment horizontal="justify" vertical="top" wrapText="1"/>
    </xf>
    <xf numFmtId="0" fontId="14" fillId="0" borderId="0" xfId="0" applyFont="1" applyAlignment="1" applyProtection="1">
      <alignment horizontal="left" vertical="top"/>
    </xf>
    <xf numFmtId="0" fontId="36" fillId="0" borderId="0" xfId="0" applyFont="1" applyAlignment="1">
      <alignment horizontal="left" vertical="top" wrapText="1"/>
    </xf>
    <xf numFmtId="0" fontId="14" fillId="0" borderId="0" xfId="0" applyFont="1" applyAlignment="1">
      <alignment horizontal="justify" vertical="top" wrapText="1"/>
    </xf>
    <xf numFmtId="0" fontId="0" fillId="0" borderId="0" xfId="0" applyAlignment="1">
      <alignment horizontal="left" vertical="top" wrapText="1"/>
    </xf>
    <xf numFmtId="0" fontId="26" fillId="3" borderId="0" xfId="1" applyFont="1" applyFill="1" applyAlignment="1" applyProtection="1">
      <alignment horizontal="left" vertical="center" wrapText="1"/>
      <protection locked="0"/>
    </xf>
    <xf numFmtId="0" fontId="20" fillId="10" borderId="0" xfId="0" applyFont="1" applyFill="1" applyAlignment="1" applyProtection="1">
      <alignment horizontal="center" vertical="center" wrapText="1"/>
      <protection locked="0"/>
    </xf>
    <xf numFmtId="0" fontId="20" fillId="10" borderId="0" xfId="0" applyFont="1" applyFill="1" applyAlignment="1" applyProtection="1">
      <alignment horizontal="center" vertical="center"/>
      <protection locked="0"/>
    </xf>
    <xf numFmtId="0" fontId="28" fillId="3" borderId="0" xfId="1" applyFont="1" applyFill="1" applyAlignment="1" applyProtection="1">
      <alignment horizontal="center" vertical="center"/>
      <protection locked="0"/>
    </xf>
  </cellXfs>
  <cellStyles count="4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Hyperlink" xfId="1" builtinId="8"/>
    <cellStyle name="Normal" xfId="0" builtinId="0"/>
  </cellStyles>
  <dxfs count="15">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patternFill>
      </fill>
    </dxf>
    <dxf>
      <font>
        <b/>
        <i val="0"/>
      </font>
      <fill>
        <patternFill>
          <bgColor rgb="FFFFC000"/>
        </patternFill>
      </fill>
    </dxf>
    <dxf>
      <font>
        <b/>
        <i val="0"/>
      </font>
      <fill>
        <patternFill patternType="none">
          <bgColor auto="1"/>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stacked"/>
        <c:varyColors val="0"/>
        <c:ser>
          <c:idx val="0"/>
          <c:order val="0"/>
          <c:tx>
            <c:strRef>
              <c:f>'Appendix A'!$B$33:$D$33</c:f>
              <c:strCache>
                <c:ptCount val="3"/>
                <c:pt idx="0">
                  <c:v>30% Percentile</c:v>
                </c:pt>
              </c:strCache>
            </c:strRef>
          </c:tx>
          <c:invertIfNegative val="0"/>
          <c:cat>
            <c:strRef>
              <c:f>'Appendix A'!$E$32:$P$32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'Appendix A'!$E$33:$P$33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'Appendix A'!$B$34:$D$34</c:f>
              <c:strCache>
                <c:ptCount val="3"/>
                <c:pt idx="0">
                  <c:v>70% Percentile</c:v>
                </c:pt>
              </c:strCache>
            </c:strRef>
          </c:tx>
          <c:spPr>
            <a:solidFill>
              <a:schemeClr val="dk1">
                <a:tint val="55000"/>
              </a:schemeClr>
            </a:solidFill>
          </c:spPr>
          <c:invertIfNegative val="0"/>
          <c:cat>
            <c:strRef>
              <c:f>'Appendix A'!$E$32:$P$32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'Appendix A'!$E$34:$P$34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5"/>
        <c:overlap val="100"/>
        <c:axId val="207998640"/>
        <c:axId val="210372816"/>
      </c:barChart>
      <c:catAx>
        <c:axId val="207998640"/>
        <c:scaling>
          <c:orientation val="minMax"/>
        </c:scaling>
        <c:delete val="0"/>
        <c:axPos val="b"/>
        <c:numFmt formatCode="General" sourceLinked="0"/>
        <c:majorTickMark val="none"/>
        <c:minorTickMark val="none"/>
        <c:tickLblPos val="nextTo"/>
        <c:crossAx val="210372816"/>
        <c:crosses val="autoZero"/>
        <c:auto val="1"/>
        <c:lblAlgn val="ctr"/>
        <c:lblOffset val="100"/>
        <c:noMultiLvlLbl val="0"/>
      </c:catAx>
      <c:valAx>
        <c:axId val="210372816"/>
        <c:scaling>
          <c:orientation val="minMax"/>
        </c:scaling>
        <c:delete val="1"/>
        <c:axPos val="l"/>
        <c:majorGridlines/>
        <c:title>
          <c:tx>
            <c:rich>
              <a:bodyPr rot="-5400000" vert="horz"/>
              <a:lstStyle/>
              <a:p>
                <a:pPr>
                  <a:defRPr sz="1000" b="0"/>
                </a:pPr>
                <a:r>
                  <a:rPr lang="en-US" sz="1000" b="0"/>
                  <a:t>Precipitation (in.)</a:t>
                </a:r>
              </a:p>
            </c:rich>
          </c:tx>
          <c:layout/>
          <c:overlay val="0"/>
        </c:title>
        <c:numFmt formatCode="0.00" sourceLinked="1"/>
        <c:majorTickMark val="out"/>
        <c:minorTickMark val="none"/>
        <c:tickLblPos val="nextTo"/>
        <c:crossAx val="207998640"/>
        <c:crosses val="autoZero"/>
        <c:crossBetween val="between"/>
      </c:valAx>
    </c:plotArea>
    <c:legend>
      <c:legendPos val="r"/>
      <c:layout/>
      <c:overlay val="0"/>
    </c:legend>
    <c:plotVisOnly val="0"/>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436879</xdr:colOff>
      <xdr:row>0</xdr:row>
      <xdr:rowOff>1</xdr:rowOff>
    </xdr:from>
    <xdr:to>
      <xdr:col>2</xdr:col>
      <xdr:colOff>670557</xdr:colOff>
      <xdr:row>2</xdr:row>
      <xdr:rowOff>51198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879" y="1"/>
          <a:ext cx="1822448" cy="427117"/>
        </a:xfrm>
        <a:prstGeom prst="rect">
          <a:avLst/>
        </a:prstGeom>
      </xdr:spPr>
    </xdr:pic>
    <xdr:clientData/>
  </xdr:twoCellAnchor>
  <xdr:oneCellAnchor>
    <xdr:from>
      <xdr:col>0</xdr:col>
      <xdr:colOff>304801</xdr:colOff>
      <xdr:row>36</xdr:row>
      <xdr:rowOff>0</xdr:rowOff>
    </xdr:from>
    <xdr:ext cx="5610224" cy="2171699"/>
    <xdr:sp macro="" textlink="">
      <xdr:nvSpPr>
        <xdr:cNvPr id="3" name="TextBox 2"/>
        <xdr:cNvSpPr txBox="1"/>
      </xdr:nvSpPr>
      <xdr:spPr>
        <a:xfrm>
          <a:off x="304801" y="6477000"/>
          <a:ext cx="5610224" cy="2171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spcAft>
              <a:spcPts val="0"/>
            </a:spcAft>
          </a:pPr>
          <a:r>
            <a:rPr lang="en-US" sz="900" b="0" i="0" u="none" strike="noStrike" baseline="30000">
              <a:solidFill>
                <a:sysClr val="windowText" lastClr="000000"/>
              </a:solidFill>
              <a:effectLst/>
              <a:latin typeface="+mn-lt"/>
              <a:ea typeface="+mn-ea"/>
              <a:cs typeface="+mn-cs"/>
            </a:rPr>
            <a:t>1] </a:t>
          </a:r>
          <a:r>
            <a:rPr lang="en-US" sz="900" b="0" i="0" u="none" strike="noStrike" baseline="0">
              <a:solidFill>
                <a:sysClr val="windowText" lastClr="000000"/>
              </a:solidFill>
              <a:effectLst/>
              <a:latin typeface="+mn-lt"/>
              <a:ea typeface="+mn-ea"/>
              <a:cs typeface="+mn-cs"/>
            </a:rPr>
            <a:t>Imagery Source: obtain one or more images under normal climatic conditions</a:t>
          </a:r>
          <a:r>
            <a:rPr lang="en-US" sz="900" b="0" i="0" u="none" strike="noStrike" baseline="30000">
              <a:solidFill>
                <a:sysClr val="windowText" lastClr="000000"/>
              </a:solidFill>
              <a:effectLst/>
              <a:latin typeface="+mn-lt"/>
              <a:ea typeface="+mn-ea"/>
              <a:cs typeface="+mn-cs"/>
            </a:rPr>
            <a:t>3] </a:t>
          </a:r>
          <a:r>
            <a:rPr lang="en-US" sz="900" b="0" i="0" u="none" strike="noStrike" baseline="0">
              <a:solidFill>
                <a:sysClr val="windowText" lastClr="000000"/>
              </a:solidFill>
              <a:effectLst/>
              <a:latin typeface="+mn-lt"/>
              <a:ea typeface="+mn-ea"/>
              <a:cs typeface="+mn-cs"/>
            </a:rPr>
            <a:t>in the growing season</a:t>
          </a:r>
          <a:r>
            <a:rPr lang="en-US" sz="900" b="0" i="0" u="none" strike="noStrike" baseline="30000">
              <a:solidFill>
                <a:sysClr val="windowText" lastClr="000000"/>
              </a:solidFill>
              <a:effectLst/>
              <a:latin typeface="+mn-lt"/>
              <a:ea typeface="+mn-ea"/>
              <a:cs typeface="+mn-cs"/>
            </a:rPr>
            <a:t>2]</a:t>
          </a:r>
          <a:r>
            <a:rPr lang="en-US" sz="900" b="0" i="0" u="none" strike="noStrike" baseline="0">
              <a:solidFill>
                <a:sysClr val="windowText" lastClr="000000"/>
              </a:solidFill>
              <a:effectLst/>
              <a:latin typeface="+mn-lt"/>
              <a:ea typeface="+mn-ea"/>
              <a:cs typeface="+mn-cs"/>
            </a:rPr>
            <a:t>. Refer to Corp Manual for exceptions. Refer to Appendix B for how to obtain imagery.</a:t>
          </a:r>
        </a:p>
        <a:p>
          <a:pPr marL="0" marR="0" indent="0" defTabSz="914400" eaLnBrk="1" fontAlgn="auto" latinLnBrk="0" hangingPunct="1">
            <a:lnSpc>
              <a:spcPct val="100000"/>
            </a:lnSpc>
            <a:spcBef>
              <a:spcPts val="0"/>
            </a:spcBef>
            <a:spcAft>
              <a:spcPts val="0"/>
            </a:spcAft>
            <a:buClrTx/>
            <a:buSzTx/>
            <a:buFontTx/>
            <a:buNone/>
            <a:tabLst/>
            <a:defRPr/>
          </a:pPr>
          <a:r>
            <a:rPr lang="en-US" sz="900" b="0" i="0" baseline="30000">
              <a:solidFill>
                <a:schemeClr val="tx1"/>
              </a:solidFill>
              <a:effectLst/>
              <a:latin typeface="+mn-lt"/>
              <a:ea typeface="+mn-ea"/>
              <a:cs typeface="+mn-cs"/>
            </a:rPr>
            <a:t>2] </a:t>
          </a:r>
          <a:r>
            <a:rPr lang="en-US" sz="900" b="0" i="0" baseline="0">
              <a:solidFill>
                <a:schemeClr val="tx1"/>
              </a:solidFill>
              <a:effectLst/>
              <a:latin typeface="+mn-lt"/>
              <a:ea typeface="+mn-ea"/>
              <a:cs typeface="+mn-cs"/>
            </a:rPr>
            <a:t>Imagery Date: date that the image was taken.  Refer to Appendix B.</a:t>
          </a:r>
        </a:p>
        <a:p>
          <a:pPr marL="0" marR="0" indent="0" defTabSz="914400" eaLnBrk="1" fontAlgn="auto" latinLnBrk="0" hangingPunct="1">
            <a:lnSpc>
              <a:spcPct val="100000"/>
            </a:lnSpc>
            <a:spcBef>
              <a:spcPts val="0"/>
            </a:spcBef>
            <a:spcAft>
              <a:spcPts val="0"/>
            </a:spcAft>
            <a:buClrTx/>
            <a:buSzTx/>
            <a:buFontTx/>
            <a:buNone/>
            <a:tabLst/>
            <a:defRPr/>
          </a:pPr>
          <a:r>
            <a:rPr lang="en-US" sz="900" baseline="30000">
              <a:effectLst/>
            </a:rPr>
            <a:t>3] </a:t>
          </a:r>
          <a:r>
            <a:rPr lang="en-US" sz="900">
              <a:effectLst/>
            </a:rPr>
            <a:t>Climatic Condition: Normality of precipitation 3 months prior to the imagery date (210–VI–NEH, Sep 2015), Part 650.1911(C)(4). This will be populated by completion of Appendix A.</a:t>
          </a:r>
        </a:p>
        <a:p>
          <a:pPr marL="0" marR="0" indent="0" defTabSz="914400" eaLnBrk="1" fontAlgn="auto" latinLnBrk="0" hangingPunct="1">
            <a:lnSpc>
              <a:spcPct val="100000"/>
            </a:lnSpc>
            <a:spcBef>
              <a:spcPts val="0"/>
            </a:spcBef>
            <a:spcAft>
              <a:spcPts val="0"/>
            </a:spcAft>
            <a:buClrTx/>
            <a:buSzTx/>
            <a:buFontTx/>
            <a:buNone/>
            <a:tabLst/>
            <a:defRPr/>
          </a:pPr>
          <a:r>
            <a:rPr lang="en-US" sz="900" baseline="30000">
              <a:effectLst/>
            </a:rPr>
            <a:t>4] </a:t>
          </a:r>
          <a:r>
            <a:rPr lang="en-US" sz="900">
              <a:effectLst/>
            </a:rPr>
            <a:t>Wetness Signature: In general, signatures corresponding to “normal conditions” or “drier than normal” are considered to be positive, and a lack of signatures during “normal conditions” or “wetter than normal” are considered to be negative (210–VI–NEH). Positive wetness signatures will be further defined to meet COE Wetland Hydrology Indicators:  </a:t>
          </a:r>
          <a:r>
            <a:rPr lang="en-US" sz="900" b="1">
              <a:solidFill>
                <a:sysClr val="windowText" lastClr="000000"/>
              </a:solidFill>
              <a:effectLst/>
            </a:rPr>
            <a:t>B7 - Inundation Visible on Aerial Imagery, C9 - Saturation Visible on Aerial Imagery</a:t>
          </a:r>
          <a:r>
            <a:rPr lang="en-US" sz="900">
              <a:effectLst/>
            </a:rPr>
            <a:t>. If both are present on the site, and can't be distinguished, then use C9 for the entire site.  Refer to COE supplements</a:t>
          </a:r>
        </a:p>
        <a:p>
          <a:pPr marL="0" marR="0" indent="0" defTabSz="914400" eaLnBrk="1" fontAlgn="auto" latinLnBrk="0" hangingPunct="1">
            <a:lnSpc>
              <a:spcPct val="100000"/>
            </a:lnSpc>
            <a:spcBef>
              <a:spcPts val="0"/>
            </a:spcBef>
            <a:spcAft>
              <a:spcPts val="0"/>
            </a:spcAft>
            <a:buClrTx/>
            <a:buSzTx/>
            <a:buFontTx/>
            <a:buNone/>
            <a:tabLst/>
            <a:defRPr/>
          </a:pPr>
          <a:r>
            <a:rPr lang="en-US" sz="900" baseline="30000">
              <a:effectLst/>
            </a:rPr>
            <a:t>5] </a:t>
          </a:r>
          <a:r>
            <a:rPr lang="en-US" sz="900">
              <a:effectLst/>
            </a:rPr>
            <a:t>Growing Season: using the 50 chance probability for temperatures greater 28 degree F (NFSAM, Circular 6).</a:t>
          </a:r>
        </a:p>
        <a:p>
          <a:pPr marL="0" marR="0" indent="0" defTabSz="914400" eaLnBrk="1" fontAlgn="auto" latinLnBrk="0" hangingPunct="1">
            <a:lnSpc>
              <a:spcPct val="100000"/>
            </a:lnSpc>
            <a:spcBef>
              <a:spcPts val="0"/>
            </a:spcBef>
            <a:spcAft>
              <a:spcPts val="0"/>
            </a:spcAft>
            <a:buClrTx/>
            <a:buSzTx/>
            <a:buFontTx/>
            <a:buNone/>
            <a:tabLst/>
            <a:defRPr/>
          </a:pPr>
          <a:r>
            <a:rPr lang="en-US" sz="900" baseline="30000">
              <a:effectLst/>
            </a:rPr>
            <a:t>6] </a:t>
          </a:r>
          <a:r>
            <a:rPr lang="en-US" sz="900">
              <a:effectLst/>
            </a:rPr>
            <a:t>Wetland Hydrology Criteria: is met when the probability of normal years with wetness signatures is 50% or higher (Corps Manual). Indicator C9 also requires coorelation with field</a:t>
          </a:r>
          <a:r>
            <a:rPr lang="en-US" sz="900" baseline="0">
              <a:effectLst/>
            </a:rPr>
            <a:t> verified </a:t>
          </a:r>
          <a:r>
            <a:rPr lang="en-US" sz="900">
              <a:effectLst/>
            </a:rPr>
            <a:t> hydric soils, depressions</a:t>
          </a:r>
          <a:r>
            <a:rPr lang="en-US" sz="900" baseline="0">
              <a:effectLst/>
            </a:rPr>
            <a:t> or drainage patterns, differential crop management, or other evidence of a seasonal high water table</a:t>
          </a:r>
          <a:r>
            <a:rPr lang="en-US" sz="900">
              <a:effectLst/>
            </a:rPr>
            <a:t> (Corps Manual).</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424180</xdr:colOff>
      <xdr:row>0</xdr:row>
      <xdr:rowOff>0</xdr:rowOff>
    </xdr:from>
    <xdr:to>
      <xdr:col>4</xdr:col>
      <xdr:colOff>21533</xdr:colOff>
      <xdr:row>2</xdr:row>
      <xdr:rowOff>5364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180" y="0"/>
          <a:ext cx="1821906" cy="387319"/>
        </a:xfrm>
        <a:prstGeom prst="rect">
          <a:avLst/>
        </a:prstGeom>
      </xdr:spPr>
    </xdr:pic>
    <xdr:clientData/>
  </xdr:twoCellAnchor>
  <xdr:twoCellAnchor>
    <xdr:from>
      <xdr:col>2</xdr:col>
      <xdr:colOff>38195</xdr:colOff>
      <xdr:row>20</xdr:row>
      <xdr:rowOff>20320</xdr:rowOff>
    </xdr:from>
    <xdr:to>
      <xdr:col>15</xdr:col>
      <xdr:colOff>361950</xdr:colOff>
      <xdr:row>30</xdr:row>
      <xdr:rowOff>30480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361950</xdr:colOff>
      <xdr:row>98</xdr:row>
      <xdr:rowOff>85725</xdr:rowOff>
    </xdr:from>
    <xdr:ext cx="6115050" cy="1657350"/>
    <xdr:sp macro="" textlink="">
      <xdr:nvSpPr>
        <xdr:cNvPr id="3" name="TextBox 2"/>
        <xdr:cNvSpPr txBox="1"/>
      </xdr:nvSpPr>
      <xdr:spPr>
        <a:xfrm>
          <a:off x="361950" y="14639925"/>
          <a:ext cx="6115050"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aseline="30000"/>
            <a:t>1] </a:t>
          </a:r>
          <a:r>
            <a:rPr lang="en-US" sz="900"/>
            <a:t>Precipitation Percentiles:  Value represents the threshold for which 30% of precipitation amounts will be less than/greater than the actual monthly rainfall2](210–VI–NEH).</a:t>
          </a:r>
        </a:p>
        <a:p>
          <a:r>
            <a:rPr lang="en-US" sz="900" baseline="30000"/>
            <a:t>2] </a:t>
          </a:r>
          <a:r>
            <a:rPr lang="en-US" sz="900"/>
            <a:t>Monthly Rainfall: actual, total monthly rainfall.  This data may or may not be provided at the same weather station as which the precipitation percentiles was calculated.  If it doesn't auto-populate, manually enter data from another source.</a:t>
          </a:r>
        </a:p>
        <a:p>
          <a:r>
            <a:rPr lang="en-US" sz="900" baseline="30000"/>
            <a:t>3] </a:t>
          </a:r>
          <a:r>
            <a:rPr lang="en-US" sz="900"/>
            <a:t>Wetness Condition: Monthly rainfall2] is compaired to precipitation precentiles</a:t>
          </a:r>
          <a:r>
            <a:rPr lang="en-US" sz="900" baseline="30000"/>
            <a:t>1]</a:t>
          </a:r>
          <a:r>
            <a:rPr lang="en-US" sz="900" baseline="0"/>
            <a:t>; </a:t>
          </a:r>
          <a:r>
            <a:rPr lang="en-US" sz="900"/>
            <a:t>values &gt;30% chance are "Dry", &lt;30% ="Wet", the percentiles inbetween are "Normal" (210–VI–NEH, Part 650.1911(C)(4), option 1). Correlated Values: Dry = 1, Normal = 2, Wet = 3.</a:t>
          </a:r>
        </a:p>
        <a:p>
          <a:r>
            <a:rPr lang="en-US" sz="900" baseline="30000"/>
            <a:t>4] </a:t>
          </a:r>
          <a:r>
            <a:rPr lang="en-US" sz="900"/>
            <a:t>Month Weight Value: the most recent month having the highest weight.</a:t>
          </a:r>
        </a:p>
        <a:p>
          <a:r>
            <a:rPr lang="en-US" sz="900" baseline="30000"/>
            <a:t>5] </a:t>
          </a:r>
          <a:r>
            <a:rPr lang="en-US" sz="900"/>
            <a:t>Product: Wetness condition value3] multiplied by the month weight value</a:t>
          </a:r>
          <a:r>
            <a:rPr lang="en-US" sz="900" baseline="30000"/>
            <a:t>4]</a:t>
          </a:r>
          <a:r>
            <a:rPr lang="en-US" sz="900" baseline="0"/>
            <a:t>.</a:t>
          </a:r>
        </a:p>
        <a:p>
          <a:r>
            <a:rPr lang="en-US" sz="900" baseline="30000"/>
            <a:t>6] </a:t>
          </a:r>
          <a:r>
            <a:rPr lang="en-US" sz="900" baseline="0"/>
            <a:t>Results: Actual conditions when the image was taken. If product sum</a:t>
          </a:r>
          <a:r>
            <a:rPr lang="en-US" sz="900" baseline="30000"/>
            <a:t>5] </a:t>
          </a:r>
          <a:r>
            <a:rPr lang="en-US" sz="900" baseline="0"/>
            <a:t>is 6-9 = dry (drier than normal), 10-14 = normal, 15-18 = wet.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373380</xdr:colOff>
      <xdr:row>0</xdr:row>
      <xdr:rowOff>0</xdr:rowOff>
    </xdr:from>
    <xdr:to>
      <xdr:col>4</xdr:col>
      <xdr:colOff>106933</xdr:colOff>
      <xdr:row>2</xdr:row>
      <xdr:rowOff>53340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380" y="0"/>
          <a:ext cx="1630933" cy="419100"/>
        </a:xfrm>
        <a:prstGeom prst="rect">
          <a:avLst/>
        </a:prstGeom>
      </xdr:spPr>
    </xdr:pic>
    <xdr:clientData/>
  </xdr:twoCellAnchor>
</xdr:wsDr>
</file>

<file path=xl/queryTables/queryTable1.xml><?xml version="1.0" encoding="utf-8"?>
<queryTable xmlns="http://schemas.openxmlformats.org/spreadsheetml/2006/main" name="Export_Output33_1"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sodco" connectionId="2" autoFormatId="0" applyNumberFormats="0" applyBorderFormats="0" applyFontFormats="1" applyPatternFormats="1" applyAlignmentFormats="0" applyWidthHeightFormats="0"/>
</file>

<file path=xl/tables/table1.xml><?xml version="1.0" encoding="utf-8"?>
<table xmlns="http://schemas.openxmlformats.org/spreadsheetml/2006/main" id="1" name="Table1" displayName="Table1" ref="A1:K365" totalsRowShown="0" headerRowDxfId="12" dataDxfId="11">
  <autoFilter ref="A1:K365"/>
  <sortState ref="A2:L365">
    <sortCondition ref="A1:A365"/>
  </sortState>
  <tableColumns count="11">
    <tableColumn id="15" name="STATION" dataDxfId="10"/>
    <tableColumn id="1" name="Elev" dataDxfId="9"/>
    <tableColumn id="2" name="LAT / LONG" dataDxfId="8"/>
    <tableColumn id="4" name="YYYYMMDD" dataDxfId="7"/>
    <tableColumn id="5" name="YYYYMMDD2" dataDxfId="6"/>
    <tableColumn id="6" name="D" dataDxfId="5"/>
    <tableColumn id="7" name="M" dataDxfId="4"/>
    <tableColumn id="8" name="S" dataDxfId="3"/>
    <tableColumn id="9" name="D2" dataDxfId="2"/>
    <tableColumn id="10" name="M2" dataDxfId="1"/>
    <tableColumn id="11" name="S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raws.dri.edu/coF.html" TargetMode="External"/><Relationship Id="rId2" Type="http://schemas.openxmlformats.org/officeDocument/2006/relationships/hyperlink" Target="http://cdss.state.co.us/onlineTools/Pages/ClimateStation.aspx" TargetMode="External"/><Relationship Id="rId1" Type="http://schemas.openxmlformats.org/officeDocument/2006/relationships/hyperlink" Target="http://www.wrcc.dri.edu/summary/coF.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gis.apfo.usda.gov/geoharvest/NAIP2/Planned_NAIP_Marketplace_NGDA_v2.jpg" TargetMode="External"/><Relationship Id="rId7" Type="http://schemas.openxmlformats.org/officeDocument/2006/relationships/drawing" Target="../drawings/drawing3.xml"/><Relationship Id="rId2" Type="http://schemas.openxmlformats.org/officeDocument/2006/relationships/hyperlink" Target="http://usdaonline.maps.arcgis.com/apps/PublicGallery/index.html?appid=158c21bf782f4b5f99b3ec7a8a61e98b&amp;group=d3b3e5c88ee1414a84263de24ed98b6f" TargetMode="External"/><Relationship Id="rId1" Type="http://schemas.openxmlformats.org/officeDocument/2006/relationships/hyperlink" Target="https://gdg.sc.egov.usda.gov/" TargetMode="External"/><Relationship Id="rId6" Type="http://schemas.openxmlformats.org/officeDocument/2006/relationships/printerSettings" Target="../printerSettings/printerSettings3.bin"/><Relationship Id="rId5" Type="http://schemas.openxmlformats.org/officeDocument/2006/relationships/hyperlink" Target="http://earthexplorer.usgs.gov/" TargetMode="External"/><Relationship Id="rId4" Type="http://schemas.openxmlformats.org/officeDocument/2006/relationships/hyperlink" Target="https://gdg.sc.egov.usda.go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wrcc.dri.edu/summary/coF.html" TargetMode="External"/><Relationship Id="rId13" Type="http://schemas.openxmlformats.org/officeDocument/2006/relationships/hyperlink" Target="http://www.wrcc.dri.edu/summary/coF.html" TargetMode="External"/><Relationship Id="rId18" Type="http://schemas.openxmlformats.org/officeDocument/2006/relationships/hyperlink" Target="http://www.wrcc.dri.edu/summary/coF.html" TargetMode="External"/><Relationship Id="rId26" Type="http://schemas.openxmlformats.org/officeDocument/2006/relationships/hyperlink" Target="http://www.wrcc.dri.edu/summary/coF.html" TargetMode="External"/><Relationship Id="rId3" Type="http://schemas.openxmlformats.org/officeDocument/2006/relationships/hyperlink" Target="http://www.wrcc.dri.edu/summary/coF.html" TargetMode="External"/><Relationship Id="rId21" Type="http://schemas.openxmlformats.org/officeDocument/2006/relationships/hyperlink" Target="http://www.wrcc.dri.edu/summary/coF.html" TargetMode="External"/><Relationship Id="rId7" Type="http://schemas.openxmlformats.org/officeDocument/2006/relationships/hyperlink" Target="http://www.wrcc.dri.edu/summary/coF.html" TargetMode="External"/><Relationship Id="rId12" Type="http://schemas.openxmlformats.org/officeDocument/2006/relationships/hyperlink" Target="http://www.wrcc.dri.edu/summary/coF.html" TargetMode="External"/><Relationship Id="rId17" Type="http://schemas.openxmlformats.org/officeDocument/2006/relationships/hyperlink" Target="http://www.wrcc.dri.edu/summary/coF.html" TargetMode="External"/><Relationship Id="rId25" Type="http://schemas.openxmlformats.org/officeDocument/2006/relationships/hyperlink" Target="http://www.wrcc.dri.edu/summary/coF.html" TargetMode="External"/><Relationship Id="rId2" Type="http://schemas.openxmlformats.org/officeDocument/2006/relationships/hyperlink" Target="http://www.wrcc.dri.edu/summary/coF.html" TargetMode="External"/><Relationship Id="rId16" Type="http://schemas.openxmlformats.org/officeDocument/2006/relationships/hyperlink" Target="http://www.wrcc.dri.edu/summary/coF.html" TargetMode="External"/><Relationship Id="rId20" Type="http://schemas.openxmlformats.org/officeDocument/2006/relationships/hyperlink" Target="http://www.wrcc.dri.edu/summary/coF.html" TargetMode="External"/><Relationship Id="rId1" Type="http://schemas.openxmlformats.org/officeDocument/2006/relationships/hyperlink" Target="http://www.wrcc.dri.edu/summary/coF.html" TargetMode="External"/><Relationship Id="rId6" Type="http://schemas.openxmlformats.org/officeDocument/2006/relationships/hyperlink" Target="http://www.wrcc.dri.edu/summary/coF.html" TargetMode="External"/><Relationship Id="rId11" Type="http://schemas.openxmlformats.org/officeDocument/2006/relationships/hyperlink" Target="http://www.wrcc.dri.edu/summary/coF.html" TargetMode="External"/><Relationship Id="rId24" Type="http://schemas.openxmlformats.org/officeDocument/2006/relationships/hyperlink" Target="http://www.wrcc.dri.edu/summary/coF.html" TargetMode="External"/><Relationship Id="rId5" Type="http://schemas.openxmlformats.org/officeDocument/2006/relationships/hyperlink" Target="http://www.wrcc.dri.edu/summary/coF.html" TargetMode="External"/><Relationship Id="rId15" Type="http://schemas.openxmlformats.org/officeDocument/2006/relationships/hyperlink" Target="http://www.wrcc.dri.edu/summary/coF.html" TargetMode="External"/><Relationship Id="rId23" Type="http://schemas.openxmlformats.org/officeDocument/2006/relationships/hyperlink" Target="http://www.wrcc.dri.edu/summary/coF.html" TargetMode="External"/><Relationship Id="rId10" Type="http://schemas.openxmlformats.org/officeDocument/2006/relationships/hyperlink" Target="http://www.wrcc.dri.edu/summary/coF.html" TargetMode="External"/><Relationship Id="rId19" Type="http://schemas.openxmlformats.org/officeDocument/2006/relationships/hyperlink" Target="http://www.wrcc.dri.edu/summary/coF.html" TargetMode="External"/><Relationship Id="rId4" Type="http://schemas.openxmlformats.org/officeDocument/2006/relationships/hyperlink" Target="http://www.wrcc.dri.edu/summary/coF.html" TargetMode="External"/><Relationship Id="rId9" Type="http://schemas.openxmlformats.org/officeDocument/2006/relationships/hyperlink" Target="http://www.wrcc.dri.edu/summary/coF.html" TargetMode="External"/><Relationship Id="rId14" Type="http://schemas.openxmlformats.org/officeDocument/2006/relationships/hyperlink" Target="http://www.wrcc.dri.edu/summary/coF.html" TargetMode="External"/><Relationship Id="rId22" Type="http://schemas.openxmlformats.org/officeDocument/2006/relationships/hyperlink" Target="http://www.wrcc.dri.edu/summary/coF.html" TargetMode="External"/><Relationship Id="rId27"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agacis.rcc-acis.org/" TargetMode="External"/><Relationship Id="rId1" Type="http://schemas.openxmlformats.org/officeDocument/2006/relationships/hyperlink" Target="http://agacis.rcc-acis.org/" TargetMode="External"/></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AB326"/>
  <sheetViews>
    <sheetView showGridLines="0" showRowColHeaders="0" workbookViewId="0">
      <selection activeCell="O36" sqref="O36"/>
    </sheetView>
  </sheetViews>
  <sheetFormatPr defaultColWidth="8.85546875" defaultRowHeight="15" x14ac:dyDescent="0.25"/>
  <cols>
    <col min="1" max="1" width="5.7109375" style="4" customWidth="1"/>
    <col min="2" max="2" width="13.85546875" style="4" customWidth="1"/>
    <col min="3" max="3" width="12" style="4" customWidth="1"/>
    <col min="4" max="4" width="17" style="4" customWidth="1"/>
    <col min="5" max="10" width="6.28515625" style="4" customWidth="1"/>
    <col min="11" max="16" width="5.7109375" style="91" customWidth="1"/>
    <col min="17" max="16384" width="8.85546875" style="4"/>
  </cols>
  <sheetData>
    <row r="1" spans="2:28" ht="14.1" customHeight="1" x14ac:dyDescent="0.25">
      <c r="D1" s="201" t="s">
        <v>10113</v>
      </c>
      <c r="E1" s="201"/>
      <c r="F1" s="201"/>
      <c r="G1" s="201"/>
      <c r="H1" s="201"/>
      <c r="I1" s="201"/>
      <c r="J1" s="201"/>
    </row>
    <row r="2" spans="2:28" ht="15" customHeight="1" x14ac:dyDescent="0.25">
      <c r="D2" s="202" t="s">
        <v>627</v>
      </c>
      <c r="E2" s="202"/>
      <c r="F2" s="202"/>
      <c r="G2" s="202"/>
      <c r="H2" s="202"/>
      <c r="I2" s="202"/>
      <c r="J2" s="202"/>
    </row>
    <row r="3" spans="2:28" ht="19.5" customHeight="1" x14ac:dyDescent="0.25">
      <c r="B3" s="7" t="s">
        <v>80</v>
      </c>
      <c r="D3" s="202" t="s">
        <v>629</v>
      </c>
      <c r="E3" s="202"/>
      <c r="F3" s="202"/>
      <c r="G3" s="202"/>
      <c r="H3" s="202"/>
      <c r="I3" s="202"/>
      <c r="J3" s="202"/>
    </row>
    <row r="4" spans="2:28" ht="7.5" customHeight="1" x14ac:dyDescent="0.25">
      <c r="B4" s="8"/>
      <c r="C4" s="8"/>
    </row>
    <row r="5" spans="2:28" s="10" customFormat="1" ht="12.95" customHeight="1" x14ac:dyDescent="0.25">
      <c r="B5" s="61" t="s">
        <v>76</v>
      </c>
      <c r="C5" s="208"/>
      <c r="D5" s="208"/>
      <c r="E5" s="207" t="s">
        <v>78</v>
      </c>
      <c r="F5" s="207"/>
      <c r="G5" s="207"/>
      <c r="H5" s="210"/>
      <c r="I5" s="210"/>
      <c r="J5" s="210"/>
      <c r="K5" s="18"/>
      <c r="L5" s="18"/>
      <c r="M5" s="18"/>
      <c r="N5" s="18"/>
      <c r="O5" s="18"/>
      <c r="P5" s="18"/>
    </row>
    <row r="6" spans="2:28" s="10" customFormat="1" ht="12.95" customHeight="1" x14ac:dyDescent="0.25">
      <c r="B6" s="61" t="s">
        <v>1</v>
      </c>
      <c r="C6" s="209"/>
      <c r="D6" s="209"/>
      <c r="E6" s="207" t="s">
        <v>10105</v>
      </c>
      <c r="F6" s="207"/>
      <c r="G6" s="207"/>
      <c r="H6" s="211" t="str">
        <f>IF(H5="","",VLOOKUP(H5,WETS_Stations!B2:F288,5,FALSE))</f>
        <v/>
      </c>
      <c r="I6" s="211"/>
      <c r="J6" s="211"/>
      <c r="K6" s="18"/>
      <c r="L6" s="18"/>
      <c r="M6" s="18"/>
      <c r="N6" s="18"/>
      <c r="O6" s="18"/>
      <c r="P6" s="18"/>
    </row>
    <row r="7" spans="2:28" s="10" customFormat="1" ht="12.95" customHeight="1" x14ac:dyDescent="0.25">
      <c r="B7" s="61" t="s">
        <v>77</v>
      </c>
      <c r="C7" s="209"/>
      <c r="D7" s="209"/>
      <c r="E7" s="213" t="s">
        <v>9104</v>
      </c>
      <c r="F7" s="213"/>
      <c r="G7" s="213"/>
      <c r="H7" s="214"/>
      <c r="I7" s="214"/>
      <c r="J7" s="214"/>
      <c r="K7" s="18"/>
      <c r="L7" s="18"/>
      <c r="M7" s="18"/>
      <c r="N7" s="18"/>
      <c r="O7" s="18"/>
      <c r="P7" s="18"/>
    </row>
    <row r="8" spans="2:28" s="10" customFormat="1" ht="12.95" customHeight="1" x14ac:dyDescent="0.25">
      <c r="B8" s="107" t="s">
        <v>9098</v>
      </c>
      <c r="C8" s="165"/>
      <c r="D8" s="203" t="str">
        <f>IF('Appendix A'!P223="","",IF('Appendix A'!P223&lt;10,"Climatic conditions were drier than normal.",IF('Appendix A'!P223&gt;14,"Climatic conditions were wetter than normal.","Climatic conditions were normal for this time of year.")))</f>
        <v/>
      </c>
      <c r="E8" s="203"/>
      <c r="F8" s="203"/>
      <c r="G8" s="203"/>
      <c r="H8" s="203"/>
      <c r="I8" s="203"/>
      <c r="J8" s="203"/>
      <c r="K8" s="18"/>
      <c r="L8" s="18"/>
      <c r="M8" s="18"/>
      <c r="N8" s="18"/>
      <c r="O8" s="18"/>
      <c r="P8" s="18"/>
    </row>
    <row r="9" spans="2:28" ht="8.1" customHeight="1" x14ac:dyDescent="0.25">
      <c r="B9" s="113"/>
      <c r="C9" s="112"/>
      <c r="D9" s="112"/>
      <c r="E9" s="112"/>
    </row>
    <row r="10" spans="2:28" ht="45.75" customHeight="1" x14ac:dyDescent="0.25">
      <c r="B10" s="212" t="s">
        <v>9110</v>
      </c>
      <c r="C10" s="212"/>
      <c r="D10" s="212"/>
      <c r="E10" s="212"/>
      <c r="F10" s="212"/>
      <c r="G10" s="212"/>
      <c r="H10" s="212"/>
      <c r="I10" s="212"/>
      <c r="J10" s="212"/>
    </row>
    <row r="11" spans="2:28" ht="59.25" customHeight="1" x14ac:dyDescent="0.25">
      <c r="B11" s="212" t="s">
        <v>9109</v>
      </c>
      <c r="C11" s="212"/>
      <c r="D11" s="212"/>
      <c r="E11" s="212"/>
      <c r="F11" s="212"/>
      <c r="G11" s="212"/>
      <c r="H11" s="212"/>
      <c r="I11" s="212"/>
      <c r="J11" s="212"/>
      <c r="K11" s="97"/>
      <c r="L11" s="91" t="s">
        <v>628</v>
      </c>
    </row>
    <row r="12" spans="2:28" ht="9" customHeight="1" x14ac:dyDescent="0.25">
      <c r="B12" s="9"/>
      <c r="C12" s="9"/>
      <c r="D12" s="9"/>
      <c r="E12" s="9"/>
      <c r="F12" s="9"/>
      <c r="G12" s="9"/>
      <c r="H12" s="9"/>
      <c r="I12" s="9"/>
      <c r="J12" s="9"/>
    </row>
    <row r="13" spans="2:28" s="12" customFormat="1" ht="12" customHeight="1" x14ac:dyDescent="0.2">
      <c r="B13" s="64"/>
      <c r="C13" s="65"/>
      <c r="D13" s="65"/>
      <c r="E13" s="187" t="s">
        <v>624</v>
      </c>
      <c r="F13" s="187"/>
      <c r="G13" s="187"/>
      <c r="H13" s="187"/>
      <c r="I13" s="187"/>
      <c r="J13" s="188"/>
      <c r="K13" s="103" t="s">
        <v>9096</v>
      </c>
      <c r="L13" s="92"/>
      <c r="M13" s="92"/>
      <c r="N13" s="92"/>
      <c r="O13" s="92"/>
      <c r="P13" s="92"/>
    </row>
    <row r="14" spans="2:28" s="13" customFormat="1" ht="12.75" customHeight="1" x14ac:dyDescent="0.2">
      <c r="B14" s="21" t="s">
        <v>626</v>
      </c>
      <c r="C14" s="11" t="s">
        <v>625</v>
      </c>
      <c r="D14" s="21" t="s">
        <v>730</v>
      </c>
      <c r="E14" s="189" t="s">
        <v>9100</v>
      </c>
      <c r="F14" s="189"/>
      <c r="G14" s="189"/>
      <c r="H14" s="189"/>
      <c r="I14" s="189"/>
      <c r="J14" s="190"/>
      <c r="K14" s="106" t="s">
        <v>9095</v>
      </c>
      <c r="L14" s="93"/>
      <c r="M14" s="93"/>
      <c r="N14" s="93"/>
      <c r="O14" s="93"/>
      <c r="P14" s="93"/>
      <c r="Q14" s="93" t="s">
        <v>9101</v>
      </c>
      <c r="R14" s="93"/>
      <c r="S14" s="93"/>
      <c r="T14" s="93"/>
      <c r="U14" s="93"/>
      <c r="V14" s="93"/>
      <c r="W14" s="170"/>
      <c r="X14" s="170"/>
      <c r="Y14" s="170"/>
      <c r="Z14" s="170"/>
      <c r="AA14" s="170"/>
      <c r="AB14" s="172"/>
    </row>
    <row r="15" spans="2:28" s="10" customFormat="1" ht="9.75" customHeight="1" x14ac:dyDescent="0.2">
      <c r="B15" s="164" t="s">
        <v>9</v>
      </c>
      <c r="C15" s="116" t="s">
        <v>9097</v>
      </c>
      <c r="D15" s="115" t="s">
        <v>9099</v>
      </c>
      <c r="E15" s="180" t="s">
        <v>2</v>
      </c>
      <c r="F15" s="180" t="s">
        <v>3</v>
      </c>
      <c r="G15" s="180" t="s">
        <v>4</v>
      </c>
      <c r="H15" s="180" t="s">
        <v>5</v>
      </c>
      <c r="I15" s="180" t="s">
        <v>6</v>
      </c>
      <c r="J15" s="180" t="s">
        <v>7</v>
      </c>
      <c r="K15" s="94" t="s">
        <v>2</v>
      </c>
      <c r="L15" s="94" t="s">
        <v>3</v>
      </c>
      <c r="M15" s="94" t="s">
        <v>4</v>
      </c>
      <c r="N15" s="94" t="s">
        <v>5</v>
      </c>
      <c r="O15" s="94" t="s">
        <v>6</v>
      </c>
      <c r="P15" s="94" t="s">
        <v>7</v>
      </c>
      <c r="Q15" s="94" t="s">
        <v>2</v>
      </c>
      <c r="R15" s="94" t="s">
        <v>3</v>
      </c>
      <c r="S15" s="94" t="s">
        <v>4</v>
      </c>
      <c r="T15" s="94" t="s">
        <v>5</v>
      </c>
      <c r="U15" s="94" t="s">
        <v>6</v>
      </c>
      <c r="V15" s="94" t="s">
        <v>7</v>
      </c>
      <c r="W15" s="126"/>
      <c r="X15" s="126"/>
      <c r="Y15" s="126"/>
      <c r="Z15" s="126"/>
      <c r="AA15" s="126"/>
      <c r="AB15" s="173"/>
    </row>
    <row r="16" spans="2:28" s="10" customFormat="1" ht="11.45" customHeight="1" x14ac:dyDescent="0.2">
      <c r="B16" s="102"/>
      <c r="C16" s="114"/>
      <c r="D16" s="84" t="str">
        <f>IF('Appendix A'!P52="","",IF('Appendix A'!P52&lt;10,"Drier than Normal",IF('Appendix A'!P52&gt;14,"Wetter than Normal","Normal Conditions")))</f>
        <v/>
      </c>
      <c r="E16" s="102"/>
      <c r="F16" s="102"/>
      <c r="G16" s="102"/>
      <c r="H16" s="102"/>
      <c r="I16" s="102"/>
      <c r="J16" s="102"/>
      <c r="K16" s="168" t="b">
        <f t="shared" ref="K16:P16" si="0">AND($D16="Normal Conditions",(OR(E16="C9",E16="B7")))</f>
        <v>0</v>
      </c>
      <c r="L16" s="168" t="b">
        <f t="shared" si="0"/>
        <v>0</v>
      </c>
      <c r="M16" s="168" t="b">
        <f t="shared" si="0"/>
        <v>0</v>
      </c>
      <c r="N16" s="168" t="b">
        <f t="shared" si="0"/>
        <v>0</v>
      </c>
      <c r="O16" s="168" t="b">
        <f t="shared" si="0"/>
        <v>0</v>
      </c>
      <c r="P16" s="168" t="b">
        <f t="shared" si="0"/>
        <v>0</v>
      </c>
      <c r="Q16" s="168" t="b">
        <f t="shared" ref="Q16:Q29" si="1">AND($D16="Normal Conditions",(E16="B7"))</f>
        <v>0</v>
      </c>
      <c r="R16" s="168" t="b">
        <f t="shared" ref="R16:R29" si="2">AND($D16="Normal Conditions",(F16="B7"))</f>
        <v>0</v>
      </c>
      <c r="S16" s="168" t="b">
        <f t="shared" ref="S16:S29" si="3">AND($D16="Normal Conditions",(G16="B7"))</f>
        <v>0</v>
      </c>
      <c r="T16" s="168" t="b">
        <f t="shared" ref="T16:T29" si="4">AND($D16="Normal Conditions",(H16="B7"))</f>
        <v>0</v>
      </c>
      <c r="U16" s="168" t="b">
        <f t="shared" ref="U16:U29" si="5">AND($D16="Normal Conditions",(I16="B7"))</f>
        <v>0</v>
      </c>
      <c r="V16" s="168" t="b">
        <f t="shared" ref="V16:V29" si="6">AND($D16="Normal Conditions",(J16="B7"))</f>
        <v>0</v>
      </c>
      <c r="W16" s="126"/>
      <c r="X16" s="126"/>
      <c r="Y16" s="126"/>
      <c r="Z16" s="126"/>
      <c r="AA16" s="126"/>
      <c r="AB16" s="173"/>
    </row>
    <row r="17" spans="2:28" s="10" customFormat="1" ht="11.45" customHeight="1" x14ac:dyDescent="0.2">
      <c r="B17" s="102"/>
      <c r="C17" s="114"/>
      <c r="D17" s="85" t="str">
        <f>IF('Appendix A'!P63="","",IF('Appendix A'!P63&lt;10,"Drier than Normal",IF('Appendix A'!P63&gt;14,"Wetter than Normal","Normal Conditions")))</f>
        <v/>
      </c>
      <c r="E17" s="102"/>
      <c r="F17" s="102"/>
      <c r="G17" s="102"/>
      <c r="H17" s="102"/>
      <c r="I17" s="102"/>
      <c r="J17" s="102"/>
      <c r="K17" s="168" t="b">
        <f t="shared" ref="K17:K29" si="7">AND($D17="Normal Conditions",(OR(E17="C9",E17="B7")))</f>
        <v>0</v>
      </c>
      <c r="L17" s="168" t="b">
        <f t="shared" ref="L17:L29" si="8">AND($D17="Normal Conditions",(OR(F17="C9",F17="B7")))</f>
        <v>0</v>
      </c>
      <c r="M17" s="168" t="b">
        <f t="shared" ref="M17:P29" si="9">AND($D17="Normal Conditions",(OR(G17="C9",G17="B7")))</f>
        <v>0</v>
      </c>
      <c r="N17" s="168" t="b">
        <f t="shared" si="9"/>
        <v>0</v>
      </c>
      <c r="O17" s="168" t="b">
        <f t="shared" si="9"/>
        <v>0</v>
      </c>
      <c r="P17" s="168" t="b">
        <f t="shared" si="9"/>
        <v>0</v>
      </c>
      <c r="Q17" s="168" t="b">
        <f t="shared" si="1"/>
        <v>0</v>
      </c>
      <c r="R17" s="168" t="b">
        <f t="shared" si="2"/>
        <v>0</v>
      </c>
      <c r="S17" s="168" t="b">
        <f t="shared" si="3"/>
        <v>0</v>
      </c>
      <c r="T17" s="168" t="b">
        <f t="shared" si="4"/>
        <v>0</v>
      </c>
      <c r="U17" s="168" t="b">
        <f t="shared" si="5"/>
        <v>0</v>
      </c>
      <c r="V17" s="168" t="b">
        <f t="shared" si="6"/>
        <v>0</v>
      </c>
      <c r="W17" s="126"/>
      <c r="X17" s="126"/>
      <c r="Y17" s="126"/>
      <c r="Z17" s="126"/>
      <c r="AA17" s="126"/>
      <c r="AB17" s="173"/>
    </row>
    <row r="18" spans="2:28" s="10" customFormat="1" ht="11.45" customHeight="1" x14ac:dyDescent="0.2">
      <c r="B18" s="102"/>
      <c r="C18" s="114"/>
      <c r="D18" s="85" t="str">
        <f>IF('Appendix A'!P74="","",IF('Appendix A'!P74&lt;10,"Drier than Normal",IF('Appendix A'!P74&gt;14,"Wetter than Normal","Normal Conditions")))</f>
        <v/>
      </c>
      <c r="E18" s="102"/>
      <c r="F18" s="102"/>
      <c r="G18" s="102"/>
      <c r="H18" s="102"/>
      <c r="I18" s="102"/>
      <c r="J18" s="102"/>
      <c r="K18" s="168" t="b">
        <f t="shared" si="7"/>
        <v>0</v>
      </c>
      <c r="L18" s="168" t="b">
        <f t="shared" si="8"/>
        <v>0</v>
      </c>
      <c r="M18" s="168" t="b">
        <f t="shared" si="9"/>
        <v>0</v>
      </c>
      <c r="N18" s="168" t="b">
        <f t="shared" si="9"/>
        <v>0</v>
      </c>
      <c r="O18" s="168" t="b">
        <f t="shared" si="9"/>
        <v>0</v>
      </c>
      <c r="P18" s="168" t="b">
        <f t="shared" si="9"/>
        <v>0</v>
      </c>
      <c r="Q18" s="168" t="b">
        <f t="shared" si="1"/>
        <v>0</v>
      </c>
      <c r="R18" s="168" t="b">
        <f t="shared" si="2"/>
        <v>0</v>
      </c>
      <c r="S18" s="168" t="b">
        <f t="shared" si="3"/>
        <v>0</v>
      </c>
      <c r="T18" s="168" t="b">
        <f t="shared" si="4"/>
        <v>0</v>
      </c>
      <c r="U18" s="168" t="b">
        <f t="shared" si="5"/>
        <v>0</v>
      </c>
      <c r="V18" s="168" t="b">
        <f t="shared" si="6"/>
        <v>0</v>
      </c>
      <c r="W18" s="126"/>
      <c r="X18" s="126"/>
      <c r="Y18" s="126"/>
      <c r="Z18" s="126"/>
      <c r="AA18" s="126"/>
      <c r="AB18" s="173"/>
    </row>
    <row r="19" spans="2:28" s="10" customFormat="1" ht="11.45" customHeight="1" x14ac:dyDescent="0.2">
      <c r="B19" s="102"/>
      <c r="C19" s="114"/>
      <c r="D19" s="85" t="str">
        <f>IF('Appendix A'!P85="","",IF('Appendix A'!P85&lt;10,"Drier than Normal",IF('Appendix A'!P85&gt;14,"Wetter than Normal","Normal Conditions")))</f>
        <v/>
      </c>
      <c r="E19" s="102"/>
      <c r="F19" s="102"/>
      <c r="G19" s="102"/>
      <c r="H19" s="102"/>
      <c r="I19" s="102"/>
      <c r="J19" s="102"/>
      <c r="K19" s="168" t="b">
        <f t="shared" si="7"/>
        <v>0</v>
      </c>
      <c r="L19" s="168" t="b">
        <f t="shared" si="8"/>
        <v>0</v>
      </c>
      <c r="M19" s="168" t="b">
        <f t="shared" si="9"/>
        <v>0</v>
      </c>
      <c r="N19" s="168" t="b">
        <f t="shared" si="9"/>
        <v>0</v>
      </c>
      <c r="O19" s="168" t="b">
        <f t="shared" si="9"/>
        <v>0</v>
      </c>
      <c r="P19" s="168" t="b">
        <f t="shared" si="9"/>
        <v>0</v>
      </c>
      <c r="Q19" s="168" t="b">
        <f t="shared" si="1"/>
        <v>0</v>
      </c>
      <c r="R19" s="168" t="b">
        <f t="shared" si="2"/>
        <v>0</v>
      </c>
      <c r="S19" s="168" t="b">
        <f t="shared" si="3"/>
        <v>0</v>
      </c>
      <c r="T19" s="168" t="b">
        <f t="shared" si="4"/>
        <v>0</v>
      </c>
      <c r="U19" s="168" t="b">
        <f t="shared" si="5"/>
        <v>0</v>
      </c>
      <c r="V19" s="168" t="b">
        <f t="shared" si="6"/>
        <v>0</v>
      </c>
      <c r="W19" s="126"/>
      <c r="X19" s="126"/>
      <c r="Y19" s="126"/>
      <c r="Z19" s="126"/>
      <c r="AA19" s="126"/>
      <c r="AB19" s="173"/>
    </row>
    <row r="20" spans="2:28" s="10" customFormat="1" ht="11.45" customHeight="1" x14ac:dyDescent="0.2">
      <c r="B20" s="102"/>
      <c r="C20" s="114"/>
      <c r="D20" s="85" t="str">
        <f>IF('Appendix A'!P96="","",IF('Appendix A'!P96&lt;10,"Drier than Normal",IF('Appendix A'!P96&gt;14,"Wetter than Normal","Normal Conditions")))</f>
        <v/>
      </c>
      <c r="E20" s="102"/>
      <c r="F20" s="102"/>
      <c r="G20" s="102"/>
      <c r="H20" s="102"/>
      <c r="I20" s="102"/>
      <c r="J20" s="102"/>
      <c r="K20" s="168" t="b">
        <f t="shared" si="7"/>
        <v>0</v>
      </c>
      <c r="L20" s="168" t="b">
        <f t="shared" si="8"/>
        <v>0</v>
      </c>
      <c r="M20" s="168" t="b">
        <f t="shared" si="9"/>
        <v>0</v>
      </c>
      <c r="N20" s="168" t="b">
        <f t="shared" si="9"/>
        <v>0</v>
      </c>
      <c r="O20" s="168" t="b">
        <f t="shared" si="9"/>
        <v>0</v>
      </c>
      <c r="P20" s="168" t="b">
        <f t="shared" si="9"/>
        <v>0</v>
      </c>
      <c r="Q20" s="168" t="b">
        <f t="shared" si="1"/>
        <v>0</v>
      </c>
      <c r="R20" s="168" t="b">
        <f t="shared" si="2"/>
        <v>0</v>
      </c>
      <c r="S20" s="168" t="b">
        <f t="shared" si="3"/>
        <v>0</v>
      </c>
      <c r="T20" s="168" t="b">
        <f t="shared" si="4"/>
        <v>0</v>
      </c>
      <c r="U20" s="168" t="b">
        <f t="shared" si="5"/>
        <v>0</v>
      </c>
      <c r="V20" s="168" t="b">
        <f t="shared" si="6"/>
        <v>0</v>
      </c>
      <c r="W20" s="126"/>
      <c r="X20" s="126"/>
      <c r="Y20" s="126"/>
      <c r="Z20" s="126"/>
      <c r="AA20" s="126"/>
      <c r="AB20" s="173"/>
    </row>
    <row r="21" spans="2:28" s="10" customFormat="1" ht="11.45" customHeight="1" x14ac:dyDescent="0.2">
      <c r="B21" s="102"/>
      <c r="C21" s="114"/>
      <c r="D21" s="85" t="str">
        <f>IF('Appendix A'!P120="","",IF('Appendix A'!P120&lt;10,"Drier than Normal",IF('Appendix A'!P120&gt;14,"Wetter than Normal","Normal Conditions")))</f>
        <v/>
      </c>
      <c r="E21" s="102"/>
      <c r="F21" s="102"/>
      <c r="G21" s="102"/>
      <c r="H21" s="102"/>
      <c r="I21" s="102"/>
      <c r="J21" s="102"/>
      <c r="K21" s="168" t="b">
        <f t="shared" si="7"/>
        <v>0</v>
      </c>
      <c r="L21" s="168" t="b">
        <f t="shared" si="8"/>
        <v>0</v>
      </c>
      <c r="M21" s="168" t="b">
        <f t="shared" si="9"/>
        <v>0</v>
      </c>
      <c r="N21" s="168" t="b">
        <f t="shared" si="9"/>
        <v>0</v>
      </c>
      <c r="O21" s="168" t="b">
        <f t="shared" si="9"/>
        <v>0</v>
      </c>
      <c r="P21" s="168" t="b">
        <f t="shared" si="9"/>
        <v>0</v>
      </c>
      <c r="Q21" s="168" t="b">
        <f t="shared" si="1"/>
        <v>0</v>
      </c>
      <c r="R21" s="168" t="b">
        <f t="shared" si="2"/>
        <v>0</v>
      </c>
      <c r="S21" s="168" t="b">
        <f t="shared" si="3"/>
        <v>0</v>
      </c>
      <c r="T21" s="168" t="b">
        <f t="shared" si="4"/>
        <v>0</v>
      </c>
      <c r="U21" s="168" t="b">
        <f t="shared" si="5"/>
        <v>0</v>
      </c>
      <c r="V21" s="168" t="b">
        <f t="shared" si="6"/>
        <v>0</v>
      </c>
      <c r="W21" s="126"/>
      <c r="X21" s="126"/>
      <c r="Y21" s="126"/>
      <c r="Z21" s="126"/>
      <c r="AA21" s="126"/>
      <c r="AB21" s="173"/>
    </row>
    <row r="22" spans="2:28" s="10" customFormat="1" ht="11.45" customHeight="1" x14ac:dyDescent="0.2">
      <c r="B22" s="102"/>
      <c r="C22" s="114"/>
      <c r="D22" s="85" t="str">
        <f>IF('Appendix A'!P131="","",IF('Appendix A'!P131&lt;10,"Drier than Normal",IF('Appendix A'!P131&gt;14,"Wetter than Normal","Normal Conditions")))</f>
        <v/>
      </c>
      <c r="E22" s="102"/>
      <c r="F22" s="102"/>
      <c r="G22" s="102"/>
      <c r="H22" s="102"/>
      <c r="I22" s="102"/>
      <c r="J22" s="102"/>
      <c r="K22" s="168" t="b">
        <f t="shared" si="7"/>
        <v>0</v>
      </c>
      <c r="L22" s="168" t="b">
        <f t="shared" si="8"/>
        <v>0</v>
      </c>
      <c r="M22" s="168" t="b">
        <f t="shared" si="9"/>
        <v>0</v>
      </c>
      <c r="N22" s="168" t="b">
        <f t="shared" si="9"/>
        <v>0</v>
      </c>
      <c r="O22" s="168" t="b">
        <f t="shared" si="9"/>
        <v>0</v>
      </c>
      <c r="P22" s="168" t="b">
        <f t="shared" si="9"/>
        <v>0</v>
      </c>
      <c r="Q22" s="168" t="b">
        <f t="shared" si="1"/>
        <v>0</v>
      </c>
      <c r="R22" s="168" t="b">
        <f t="shared" si="2"/>
        <v>0</v>
      </c>
      <c r="S22" s="168" t="b">
        <f t="shared" si="3"/>
        <v>0</v>
      </c>
      <c r="T22" s="168" t="b">
        <f t="shared" si="4"/>
        <v>0</v>
      </c>
      <c r="U22" s="168" t="b">
        <f t="shared" si="5"/>
        <v>0</v>
      </c>
      <c r="V22" s="168" t="b">
        <f t="shared" si="6"/>
        <v>0</v>
      </c>
      <c r="W22" s="126"/>
      <c r="X22" s="126"/>
      <c r="Y22" s="126"/>
      <c r="Z22" s="126"/>
      <c r="AA22" s="126"/>
      <c r="AB22" s="173"/>
    </row>
    <row r="23" spans="2:28" s="10" customFormat="1" ht="11.45" customHeight="1" x14ac:dyDescent="0.2">
      <c r="B23" s="102"/>
      <c r="C23" s="114"/>
      <c r="D23" s="85" t="str">
        <f>IF('Appendix A'!P142="","",IF('Appendix A'!P142&lt;10,"Drier than Normal",IF('Appendix A'!P142&gt;14,"Wetter than Normal","Normal Conditions")))</f>
        <v/>
      </c>
      <c r="E23" s="102"/>
      <c r="F23" s="102"/>
      <c r="G23" s="102"/>
      <c r="H23" s="102"/>
      <c r="I23" s="102"/>
      <c r="J23" s="102"/>
      <c r="K23" s="168" t="b">
        <f t="shared" si="7"/>
        <v>0</v>
      </c>
      <c r="L23" s="168" t="b">
        <f t="shared" si="8"/>
        <v>0</v>
      </c>
      <c r="M23" s="168" t="b">
        <f t="shared" si="9"/>
        <v>0</v>
      </c>
      <c r="N23" s="168" t="b">
        <f t="shared" si="9"/>
        <v>0</v>
      </c>
      <c r="O23" s="168" t="b">
        <f t="shared" si="9"/>
        <v>0</v>
      </c>
      <c r="P23" s="168" t="b">
        <f t="shared" si="9"/>
        <v>0</v>
      </c>
      <c r="Q23" s="168" t="b">
        <f t="shared" si="1"/>
        <v>0</v>
      </c>
      <c r="R23" s="168" t="b">
        <f t="shared" si="2"/>
        <v>0</v>
      </c>
      <c r="S23" s="168" t="b">
        <f t="shared" si="3"/>
        <v>0</v>
      </c>
      <c r="T23" s="168" t="b">
        <f t="shared" si="4"/>
        <v>0</v>
      </c>
      <c r="U23" s="168" t="b">
        <f t="shared" si="5"/>
        <v>0</v>
      </c>
      <c r="V23" s="168" t="b">
        <f t="shared" si="6"/>
        <v>0</v>
      </c>
      <c r="W23" s="126"/>
      <c r="X23" s="126"/>
      <c r="Y23" s="126"/>
      <c r="Z23" s="126"/>
      <c r="AA23" s="126"/>
      <c r="AB23" s="173"/>
    </row>
    <row r="24" spans="2:28" s="10" customFormat="1" ht="11.45" customHeight="1" x14ac:dyDescent="0.2">
      <c r="B24" s="102"/>
      <c r="C24" s="114"/>
      <c r="D24" s="85" t="str">
        <f>IF('Appendix A'!P153="","",IF('Appendix A'!P153&lt;10,"Drier than Normal",IF('Appendix A'!P153&gt;14,"Wetter than Normal","Normal Conditions")))</f>
        <v/>
      </c>
      <c r="E24" s="102"/>
      <c r="F24" s="102"/>
      <c r="G24" s="102"/>
      <c r="H24" s="102"/>
      <c r="I24" s="102"/>
      <c r="J24" s="102"/>
      <c r="K24" s="168" t="b">
        <f t="shared" si="7"/>
        <v>0</v>
      </c>
      <c r="L24" s="168" t="b">
        <f t="shared" si="8"/>
        <v>0</v>
      </c>
      <c r="M24" s="168" t="b">
        <f t="shared" si="9"/>
        <v>0</v>
      </c>
      <c r="N24" s="168" t="b">
        <f t="shared" si="9"/>
        <v>0</v>
      </c>
      <c r="O24" s="168" t="b">
        <f t="shared" si="9"/>
        <v>0</v>
      </c>
      <c r="P24" s="168" t="b">
        <f t="shared" si="9"/>
        <v>0</v>
      </c>
      <c r="Q24" s="168" t="b">
        <f t="shared" si="1"/>
        <v>0</v>
      </c>
      <c r="R24" s="168" t="b">
        <f t="shared" si="2"/>
        <v>0</v>
      </c>
      <c r="S24" s="168" t="b">
        <f t="shared" si="3"/>
        <v>0</v>
      </c>
      <c r="T24" s="168" t="b">
        <f t="shared" si="4"/>
        <v>0</v>
      </c>
      <c r="U24" s="168" t="b">
        <f t="shared" si="5"/>
        <v>0</v>
      </c>
      <c r="V24" s="168" t="b">
        <f t="shared" si="6"/>
        <v>0</v>
      </c>
      <c r="W24" s="126"/>
      <c r="X24" s="126"/>
      <c r="Y24" s="126"/>
      <c r="Z24" s="126"/>
      <c r="AA24" s="126"/>
      <c r="AB24" s="173"/>
    </row>
    <row r="25" spans="2:28" s="10" customFormat="1" ht="11.45" customHeight="1" x14ac:dyDescent="0.2">
      <c r="B25" s="102"/>
      <c r="C25" s="114"/>
      <c r="D25" s="85" t="str">
        <f>IF('Appendix A'!P164="","",IF('Appendix A'!P164&lt;10,"Drier than Normal",IF('Appendix A'!P164&gt;14,"Wetter than Normal","Normal Conditions")))</f>
        <v/>
      </c>
      <c r="E25" s="102"/>
      <c r="F25" s="102"/>
      <c r="G25" s="102"/>
      <c r="H25" s="102"/>
      <c r="I25" s="102"/>
      <c r="J25" s="102"/>
      <c r="K25" s="168" t="b">
        <f t="shared" si="7"/>
        <v>0</v>
      </c>
      <c r="L25" s="168" t="b">
        <f t="shared" si="8"/>
        <v>0</v>
      </c>
      <c r="M25" s="168" t="b">
        <f t="shared" si="9"/>
        <v>0</v>
      </c>
      <c r="N25" s="168" t="b">
        <f t="shared" si="9"/>
        <v>0</v>
      </c>
      <c r="O25" s="168" t="b">
        <f t="shared" si="9"/>
        <v>0</v>
      </c>
      <c r="P25" s="168" t="b">
        <f t="shared" si="9"/>
        <v>0</v>
      </c>
      <c r="Q25" s="168" t="b">
        <f t="shared" si="1"/>
        <v>0</v>
      </c>
      <c r="R25" s="168" t="b">
        <f t="shared" si="2"/>
        <v>0</v>
      </c>
      <c r="S25" s="168" t="b">
        <f t="shared" si="3"/>
        <v>0</v>
      </c>
      <c r="T25" s="168" t="b">
        <f t="shared" si="4"/>
        <v>0</v>
      </c>
      <c r="U25" s="168" t="b">
        <f t="shared" si="5"/>
        <v>0</v>
      </c>
      <c r="V25" s="168" t="b">
        <f t="shared" si="6"/>
        <v>0</v>
      </c>
      <c r="W25" s="126"/>
      <c r="X25" s="126"/>
      <c r="Y25" s="126"/>
      <c r="Z25" s="126"/>
      <c r="AA25" s="126"/>
      <c r="AB25" s="173"/>
    </row>
    <row r="26" spans="2:28" s="10" customFormat="1" ht="11.45" customHeight="1" x14ac:dyDescent="0.2">
      <c r="B26" s="102"/>
      <c r="C26" s="114"/>
      <c r="D26" s="85" t="str">
        <f>IF('Appendix A'!P175="","",IF('Appendix A'!P175&lt;10,"Drier than Normal",IF('Appendix A'!P175&gt;14,"Wetter than Normal","Normal Conditions")))</f>
        <v/>
      </c>
      <c r="E26" s="102"/>
      <c r="F26" s="102"/>
      <c r="G26" s="102"/>
      <c r="H26" s="102"/>
      <c r="I26" s="102"/>
      <c r="J26" s="102"/>
      <c r="K26" s="168" t="b">
        <f t="shared" si="7"/>
        <v>0</v>
      </c>
      <c r="L26" s="168" t="b">
        <f t="shared" si="8"/>
        <v>0</v>
      </c>
      <c r="M26" s="168" t="b">
        <f t="shared" si="9"/>
        <v>0</v>
      </c>
      <c r="N26" s="168" t="b">
        <f t="shared" si="9"/>
        <v>0</v>
      </c>
      <c r="O26" s="168" t="b">
        <f t="shared" si="9"/>
        <v>0</v>
      </c>
      <c r="P26" s="168" t="b">
        <f t="shared" si="9"/>
        <v>0</v>
      </c>
      <c r="Q26" s="168" t="b">
        <f t="shared" si="1"/>
        <v>0</v>
      </c>
      <c r="R26" s="168" t="b">
        <f t="shared" si="2"/>
        <v>0</v>
      </c>
      <c r="S26" s="168" t="b">
        <f t="shared" si="3"/>
        <v>0</v>
      </c>
      <c r="T26" s="168" t="b">
        <f t="shared" si="4"/>
        <v>0</v>
      </c>
      <c r="U26" s="168" t="b">
        <f t="shared" si="5"/>
        <v>0</v>
      </c>
      <c r="V26" s="168" t="b">
        <f t="shared" si="6"/>
        <v>0</v>
      </c>
      <c r="W26" s="126"/>
      <c r="X26" s="126"/>
      <c r="Y26" s="126"/>
      <c r="Z26" s="126"/>
      <c r="AA26" s="126"/>
      <c r="AB26" s="173"/>
    </row>
    <row r="27" spans="2:28" s="10" customFormat="1" ht="11.45" customHeight="1" x14ac:dyDescent="0.2">
      <c r="B27" s="102"/>
      <c r="C27" s="114"/>
      <c r="D27" s="85" t="str">
        <f>IF('Appendix A'!P186="","",IF('Appendix A'!P186&lt;10,"Drier than Normal",IF('Appendix A'!P186&gt;14,"Wetter than Normal","Normal Conditions")))</f>
        <v/>
      </c>
      <c r="E27" s="102"/>
      <c r="F27" s="102"/>
      <c r="G27" s="102"/>
      <c r="H27" s="102"/>
      <c r="I27" s="102"/>
      <c r="J27" s="102"/>
      <c r="K27" s="168" t="b">
        <f t="shared" si="7"/>
        <v>0</v>
      </c>
      <c r="L27" s="168" t="b">
        <f t="shared" si="8"/>
        <v>0</v>
      </c>
      <c r="M27" s="168" t="b">
        <f t="shared" si="9"/>
        <v>0</v>
      </c>
      <c r="N27" s="168" t="b">
        <f t="shared" si="9"/>
        <v>0</v>
      </c>
      <c r="O27" s="168" t="b">
        <f t="shared" si="9"/>
        <v>0</v>
      </c>
      <c r="P27" s="168" t="b">
        <f t="shared" si="9"/>
        <v>0</v>
      </c>
      <c r="Q27" s="168" t="b">
        <f t="shared" si="1"/>
        <v>0</v>
      </c>
      <c r="R27" s="168" t="b">
        <f t="shared" si="2"/>
        <v>0</v>
      </c>
      <c r="S27" s="168" t="b">
        <f t="shared" si="3"/>
        <v>0</v>
      </c>
      <c r="T27" s="168" t="b">
        <f t="shared" si="4"/>
        <v>0</v>
      </c>
      <c r="U27" s="168" t="b">
        <f t="shared" si="5"/>
        <v>0</v>
      </c>
      <c r="V27" s="168" t="b">
        <f t="shared" si="6"/>
        <v>0</v>
      </c>
      <c r="W27" s="126"/>
      <c r="X27" s="126"/>
      <c r="Y27" s="126"/>
      <c r="Z27" s="126"/>
      <c r="AA27" s="126"/>
      <c r="AB27" s="173"/>
    </row>
    <row r="28" spans="2:28" s="10" customFormat="1" ht="11.45" customHeight="1" x14ac:dyDescent="0.2">
      <c r="B28" s="102"/>
      <c r="C28" s="114"/>
      <c r="D28" s="85" t="str">
        <f>IF('Appendix A'!P197="","",IF('Appendix A'!P197&lt;10,"Drier than Normal",IF('Appendix A'!P197&gt;14,"Wetter than Normal","Normal Conditions")))</f>
        <v/>
      </c>
      <c r="E28" s="102"/>
      <c r="F28" s="102"/>
      <c r="G28" s="102"/>
      <c r="H28" s="102"/>
      <c r="I28" s="102"/>
      <c r="J28" s="102"/>
      <c r="K28" s="168" t="b">
        <f t="shared" si="7"/>
        <v>0</v>
      </c>
      <c r="L28" s="168" t="b">
        <f t="shared" si="8"/>
        <v>0</v>
      </c>
      <c r="M28" s="168" t="b">
        <f t="shared" si="9"/>
        <v>0</v>
      </c>
      <c r="N28" s="168" t="b">
        <f t="shared" si="9"/>
        <v>0</v>
      </c>
      <c r="O28" s="168" t="b">
        <f t="shared" si="9"/>
        <v>0</v>
      </c>
      <c r="P28" s="168" t="b">
        <f t="shared" si="9"/>
        <v>0</v>
      </c>
      <c r="Q28" s="168" t="b">
        <f t="shared" si="1"/>
        <v>0</v>
      </c>
      <c r="R28" s="168" t="b">
        <f t="shared" si="2"/>
        <v>0</v>
      </c>
      <c r="S28" s="168" t="b">
        <f t="shared" si="3"/>
        <v>0</v>
      </c>
      <c r="T28" s="168" t="b">
        <f t="shared" si="4"/>
        <v>0</v>
      </c>
      <c r="U28" s="168" t="b">
        <f t="shared" si="5"/>
        <v>0</v>
      </c>
      <c r="V28" s="168" t="b">
        <f t="shared" si="6"/>
        <v>0</v>
      </c>
      <c r="W28" s="126"/>
      <c r="X28" s="126"/>
      <c r="Y28" s="126"/>
      <c r="Z28" s="126"/>
      <c r="AA28" s="126"/>
      <c r="AB28" s="173"/>
    </row>
    <row r="29" spans="2:28" s="10" customFormat="1" ht="11.45" customHeight="1" x14ac:dyDescent="0.2">
      <c r="B29" s="102"/>
      <c r="C29" s="114"/>
      <c r="D29" s="85" t="str">
        <f>IF('Appendix A'!P208="","",IF('Appendix A'!P208&lt;10,"Drier than Normal",IF('Appendix A'!P208&gt;14,"Wetter than Normal","Normal Conditions")))</f>
        <v/>
      </c>
      <c r="E29" s="102"/>
      <c r="F29" s="102"/>
      <c r="G29" s="102"/>
      <c r="H29" s="102"/>
      <c r="I29" s="102"/>
      <c r="J29" s="102"/>
      <c r="K29" s="168" t="b">
        <f t="shared" si="7"/>
        <v>0</v>
      </c>
      <c r="L29" s="168" t="b">
        <f t="shared" si="8"/>
        <v>0</v>
      </c>
      <c r="M29" s="168" t="b">
        <f t="shared" si="9"/>
        <v>0</v>
      </c>
      <c r="N29" s="168" t="b">
        <f t="shared" si="9"/>
        <v>0</v>
      </c>
      <c r="O29" s="168" t="b">
        <f t="shared" si="9"/>
        <v>0</v>
      </c>
      <c r="P29" s="168" t="b">
        <f t="shared" si="9"/>
        <v>0</v>
      </c>
      <c r="Q29" s="168" t="b">
        <f t="shared" si="1"/>
        <v>0</v>
      </c>
      <c r="R29" s="168" t="b">
        <f t="shared" si="2"/>
        <v>0</v>
      </c>
      <c r="S29" s="168" t="b">
        <f t="shared" si="3"/>
        <v>0</v>
      </c>
      <c r="T29" s="168" t="b">
        <f t="shared" si="4"/>
        <v>0</v>
      </c>
      <c r="U29" s="168" t="b">
        <f t="shared" si="5"/>
        <v>0</v>
      </c>
      <c r="V29" s="168" t="b">
        <f t="shared" si="6"/>
        <v>0</v>
      </c>
      <c r="W29" s="126"/>
      <c r="X29" s="126"/>
      <c r="Y29" s="126"/>
      <c r="Z29" s="126"/>
      <c r="AA29" s="126"/>
      <c r="AB29" s="173"/>
    </row>
    <row r="30" spans="2:28" s="10" customFormat="1" ht="11.45" customHeight="1" x14ac:dyDescent="0.2">
      <c r="B30" s="191" t="s">
        <v>8</v>
      </c>
      <c r="C30" s="192"/>
      <c r="D30" s="193"/>
      <c r="E30" s="117" t="str">
        <f t="shared" ref="E30:J30" si="10">IF(COUNTA(E16:E29)=0,"",K30/COUNTIF($D16:$D29, "Normal Conditions"))</f>
        <v/>
      </c>
      <c r="F30" s="117" t="str">
        <f t="shared" si="10"/>
        <v/>
      </c>
      <c r="G30" s="117" t="str">
        <f t="shared" si="10"/>
        <v/>
      </c>
      <c r="H30" s="117" t="str">
        <f t="shared" si="10"/>
        <v/>
      </c>
      <c r="I30" s="117" t="str">
        <f t="shared" si="10"/>
        <v/>
      </c>
      <c r="J30" s="117" t="str">
        <f t="shared" si="10"/>
        <v/>
      </c>
      <c r="K30" s="168">
        <f t="shared" ref="K30:V30" si="11">COUNTIF(K16:K29,"TRUE")</f>
        <v>0</v>
      </c>
      <c r="L30" s="168">
        <f t="shared" si="11"/>
        <v>0</v>
      </c>
      <c r="M30" s="168">
        <f t="shared" si="11"/>
        <v>0</v>
      </c>
      <c r="N30" s="168">
        <f t="shared" si="11"/>
        <v>0</v>
      </c>
      <c r="O30" s="168">
        <f t="shared" si="11"/>
        <v>0</v>
      </c>
      <c r="P30" s="168">
        <f t="shared" si="11"/>
        <v>0</v>
      </c>
      <c r="Q30" s="168">
        <f>COUNTIF(Q16:Q29,"TRUE")</f>
        <v>0</v>
      </c>
      <c r="R30" s="168">
        <f t="shared" si="11"/>
        <v>0</v>
      </c>
      <c r="S30" s="168">
        <f t="shared" si="11"/>
        <v>0</v>
      </c>
      <c r="T30" s="168">
        <f t="shared" si="11"/>
        <v>0</v>
      </c>
      <c r="U30" s="168">
        <f t="shared" si="11"/>
        <v>0</v>
      </c>
      <c r="V30" s="168">
        <f t="shared" si="11"/>
        <v>0</v>
      </c>
      <c r="W30" s="126"/>
      <c r="X30" s="126"/>
      <c r="Y30" s="126"/>
      <c r="Z30" s="126"/>
      <c r="AA30" s="126"/>
      <c r="AB30" s="173"/>
    </row>
    <row r="31" spans="2:28" s="10" customFormat="1" ht="12.95" customHeight="1" x14ac:dyDescent="0.2">
      <c r="B31" s="182" t="s">
        <v>703</v>
      </c>
      <c r="C31" s="183"/>
      <c r="D31" s="184"/>
      <c r="E31" s="105" t="str">
        <f t="shared" ref="E31:J31" si="12">IF(COUNTA(E16:E29)=0,"",IF(Q31&gt;0.5,"Met","Not Met"))</f>
        <v/>
      </c>
      <c r="F31" s="105" t="str">
        <f t="shared" si="12"/>
        <v/>
      </c>
      <c r="G31" s="105" t="str">
        <f t="shared" si="12"/>
        <v/>
      </c>
      <c r="H31" s="105" t="str">
        <f t="shared" si="12"/>
        <v/>
      </c>
      <c r="I31" s="105" t="str">
        <f t="shared" si="12"/>
        <v/>
      </c>
      <c r="J31" s="105" t="str">
        <f t="shared" si="12"/>
        <v/>
      </c>
      <c r="K31" s="18" t="e">
        <f>(K30/COUNTIF($D15:$D29, "Normal Conditions"))</f>
        <v>#DIV/0!</v>
      </c>
      <c r="L31" s="18" t="e">
        <f t="shared" ref="L31:P31" si="13">(L30/COUNTIF($D15:$D29, "Normal Conditions"))</f>
        <v>#DIV/0!</v>
      </c>
      <c r="M31" s="18" t="e">
        <f t="shared" si="13"/>
        <v>#DIV/0!</v>
      </c>
      <c r="N31" s="18" t="e">
        <f t="shared" si="13"/>
        <v>#DIV/0!</v>
      </c>
      <c r="O31" s="18" t="e">
        <f t="shared" si="13"/>
        <v>#DIV/0!</v>
      </c>
      <c r="P31" s="18" t="e">
        <f t="shared" si="13"/>
        <v>#DIV/0!</v>
      </c>
      <c r="Q31" s="18" t="e">
        <f t="shared" ref="Q31:V31" si="14">(Q30/COUNTIF($D15:$D29, "Normal Conditions"))</f>
        <v>#DIV/0!</v>
      </c>
      <c r="R31" s="18" t="e">
        <f t="shared" si="14"/>
        <v>#DIV/0!</v>
      </c>
      <c r="S31" s="18" t="e">
        <f t="shared" si="14"/>
        <v>#DIV/0!</v>
      </c>
      <c r="T31" s="18" t="e">
        <f t="shared" si="14"/>
        <v>#DIV/0!</v>
      </c>
      <c r="U31" s="18" t="e">
        <f t="shared" si="14"/>
        <v>#DIV/0!</v>
      </c>
      <c r="V31" s="18" t="e">
        <f t="shared" si="14"/>
        <v>#DIV/0!</v>
      </c>
      <c r="W31" s="126"/>
      <c r="X31" s="126"/>
      <c r="Y31" s="126"/>
      <c r="Z31" s="126"/>
      <c r="AA31" s="126"/>
      <c r="AB31" s="173"/>
    </row>
    <row r="32" spans="2:28" s="10" customFormat="1" ht="12.95" customHeight="1" x14ac:dyDescent="0.2">
      <c r="B32" s="194" t="s">
        <v>704</v>
      </c>
      <c r="C32" s="195"/>
      <c r="D32" s="196"/>
      <c r="E32" s="105" t="str">
        <f>IF(COUNTA(E16:E29)=0,"",IF(E33="Yes",IF(K31&gt;0.5,"Met","Not Met"),"Not Met"))</f>
        <v/>
      </c>
      <c r="F32" s="105" t="str">
        <f t="shared" ref="F32:J32" si="15">IF(COUNTA(F16:F29)=0,"",IF(F33="Yes",IF(L31&gt;0.5,"Met","Not Met"),"Not Met"))</f>
        <v/>
      </c>
      <c r="G32" s="105" t="str">
        <f t="shared" si="15"/>
        <v/>
      </c>
      <c r="H32" s="105" t="str">
        <f t="shared" si="15"/>
        <v/>
      </c>
      <c r="I32" s="105" t="str">
        <f t="shared" si="15"/>
        <v/>
      </c>
      <c r="J32" s="105" t="str">
        <f t="shared" si="15"/>
        <v/>
      </c>
      <c r="K32" s="167"/>
      <c r="L32" s="167"/>
      <c r="M32" s="167"/>
      <c r="N32" s="167"/>
      <c r="O32" s="167"/>
      <c r="P32" s="167"/>
      <c r="Q32" s="169"/>
      <c r="R32" s="169"/>
      <c r="S32" s="169"/>
      <c r="T32" s="169"/>
      <c r="U32" s="169"/>
      <c r="V32" s="169"/>
      <c r="W32" s="126"/>
      <c r="X32" s="126"/>
      <c r="Y32" s="126"/>
      <c r="Z32" s="126"/>
      <c r="AA32" s="126"/>
      <c r="AB32" s="173"/>
    </row>
    <row r="33" spans="2:28" s="10" customFormat="1" ht="12.95" customHeight="1" x14ac:dyDescent="0.2">
      <c r="B33" s="198" t="s">
        <v>10106</v>
      </c>
      <c r="C33" s="199"/>
      <c r="D33" s="200"/>
      <c r="E33" s="102"/>
      <c r="F33" s="102"/>
      <c r="G33" s="102"/>
      <c r="H33" s="102"/>
      <c r="I33" s="102"/>
      <c r="J33" s="102"/>
      <c r="K33" s="167"/>
      <c r="L33" s="167"/>
      <c r="M33" s="167"/>
      <c r="N33" s="167"/>
      <c r="O33" s="167"/>
      <c r="P33" s="167"/>
      <c r="Q33" s="169"/>
      <c r="R33" s="169"/>
      <c r="S33" s="169"/>
      <c r="T33" s="169"/>
      <c r="U33" s="169"/>
      <c r="V33" s="169"/>
      <c r="W33" s="126"/>
      <c r="X33" s="126"/>
      <c r="Y33" s="126"/>
      <c r="Z33" s="126"/>
      <c r="AA33" s="126"/>
      <c r="AB33" s="173"/>
    </row>
    <row r="34" spans="2:28" s="10" customFormat="1" ht="6" customHeight="1" x14ac:dyDescent="0.2">
      <c r="B34" s="14"/>
      <c r="C34" s="14"/>
      <c r="D34" s="14"/>
      <c r="E34" s="15"/>
      <c r="F34" s="15"/>
      <c r="G34" s="15"/>
      <c r="H34" s="15"/>
      <c r="I34" s="15"/>
      <c r="J34" s="15"/>
      <c r="K34" s="167"/>
      <c r="L34" s="167"/>
      <c r="M34" s="167"/>
      <c r="N34" s="167"/>
      <c r="O34" s="167"/>
      <c r="P34" s="167"/>
      <c r="Q34" s="169"/>
      <c r="R34" s="169"/>
      <c r="S34" s="169"/>
      <c r="T34" s="169"/>
      <c r="U34" s="169"/>
      <c r="V34" s="169"/>
      <c r="W34" s="126"/>
      <c r="X34" s="126"/>
      <c r="Y34" s="126"/>
      <c r="Z34" s="126"/>
      <c r="AA34" s="126"/>
      <c r="AB34" s="173"/>
    </row>
    <row r="35" spans="2:28" s="10" customFormat="1" ht="9" customHeight="1" x14ac:dyDescent="0.2">
      <c r="B35" s="89" t="s">
        <v>728</v>
      </c>
      <c r="C35" s="14"/>
      <c r="D35" s="14"/>
      <c r="E35" s="15"/>
      <c r="F35" s="15"/>
      <c r="G35" s="15"/>
      <c r="H35" s="15"/>
      <c r="I35" s="15"/>
      <c r="J35" s="15"/>
      <c r="K35" s="166"/>
      <c r="L35" s="166"/>
      <c r="M35" s="166"/>
      <c r="N35" s="166"/>
      <c r="O35" s="166"/>
      <c r="P35" s="166"/>
      <c r="Q35" s="126"/>
      <c r="R35" s="126"/>
      <c r="S35" s="126"/>
      <c r="T35" s="126"/>
      <c r="U35" s="126"/>
      <c r="V35" s="126"/>
      <c r="W35" s="126"/>
      <c r="X35" s="126"/>
      <c r="Y35" s="126"/>
      <c r="Z35" s="126"/>
      <c r="AA35" s="126"/>
      <c r="AB35" s="173"/>
    </row>
    <row r="36" spans="2:28" s="10" customFormat="1" ht="25.5" customHeight="1" x14ac:dyDescent="0.2">
      <c r="B36" s="204"/>
      <c r="C36" s="205"/>
      <c r="D36" s="205"/>
      <c r="E36" s="205"/>
      <c r="F36" s="205"/>
      <c r="G36" s="205"/>
      <c r="H36" s="205"/>
      <c r="I36" s="205"/>
      <c r="J36" s="206"/>
      <c r="K36" s="166"/>
      <c r="L36" s="166"/>
      <c r="M36" s="166"/>
      <c r="N36" s="166"/>
      <c r="O36" s="166"/>
      <c r="P36" s="166"/>
      <c r="Q36" s="126"/>
      <c r="R36" s="126"/>
      <c r="S36" s="126"/>
      <c r="T36" s="126"/>
      <c r="U36" s="126"/>
      <c r="V36" s="126"/>
      <c r="W36" s="126"/>
      <c r="X36" s="126"/>
      <c r="Y36" s="126"/>
      <c r="Z36" s="126"/>
      <c r="AA36" s="126"/>
      <c r="AB36" s="173"/>
    </row>
    <row r="37" spans="2:28" s="10" customFormat="1" ht="1.5" customHeight="1" x14ac:dyDescent="0.2">
      <c r="B37" s="90"/>
      <c r="C37" s="90"/>
      <c r="D37" s="90"/>
      <c r="E37" s="90"/>
      <c r="F37" s="90"/>
      <c r="G37" s="90"/>
      <c r="H37" s="90"/>
      <c r="I37" s="90"/>
      <c r="J37" s="90"/>
      <c r="K37" s="166"/>
      <c r="L37" s="166"/>
      <c r="M37" s="166"/>
      <c r="N37" s="166"/>
      <c r="O37" s="166"/>
      <c r="P37" s="166"/>
      <c r="Q37" s="126"/>
      <c r="R37" s="126"/>
      <c r="S37" s="126"/>
      <c r="T37" s="126"/>
      <c r="U37" s="126"/>
      <c r="V37" s="126"/>
      <c r="W37" s="126"/>
      <c r="X37" s="126"/>
      <c r="Y37" s="126"/>
      <c r="Z37" s="126"/>
      <c r="AA37" s="126"/>
      <c r="AB37" s="173"/>
    </row>
    <row r="38" spans="2:28" s="10" customFormat="1" ht="12" customHeight="1" x14ac:dyDescent="0.2">
      <c r="B38" s="90"/>
      <c r="C38" s="90"/>
      <c r="D38" s="90"/>
      <c r="E38" s="90"/>
      <c r="F38" s="90"/>
      <c r="G38" s="90"/>
      <c r="H38" s="90"/>
      <c r="I38" s="90"/>
      <c r="J38" s="90"/>
      <c r="K38" s="166"/>
      <c r="L38" s="166"/>
      <c r="M38" s="166"/>
      <c r="N38" s="166"/>
      <c r="O38" s="166"/>
      <c r="P38" s="166"/>
      <c r="Q38" s="126"/>
      <c r="R38" s="126"/>
      <c r="S38" s="126"/>
      <c r="T38" s="126"/>
      <c r="U38" s="126"/>
      <c r="V38" s="126"/>
      <c r="W38" s="126"/>
      <c r="X38" s="126"/>
      <c r="Y38" s="126"/>
      <c r="Z38" s="126"/>
      <c r="AA38" s="126"/>
      <c r="AB38" s="173"/>
    </row>
    <row r="39" spans="2:28" s="10" customFormat="1" ht="12" customHeight="1" x14ac:dyDescent="0.2">
      <c r="B39" s="90"/>
      <c r="C39" s="90"/>
      <c r="D39" s="90"/>
      <c r="E39" s="90"/>
      <c r="F39" s="90"/>
      <c r="G39" s="90"/>
      <c r="H39" s="90"/>
      <c r="I39" s="90"/>
      <c r="J39" s="90"/>
      <c r="K39" s="166"/>
      <c r="L39" s="166"/>
      <c r="M39" s="166"/>
      <c r="N39" s="166"/>
      <c r="O39" s="166"/>
      <c r="P39" s="166"/>
      <c r="Q39" s="126"/>
      <c r="R39" s="126"/>
      <c r="S39" s="126"/>
      <c r="T39" s="126"/>
      <c r="U39" s="126"/>
      <c r="V39" s="126"/>
      <c r="W39" s="126"/>
      <c r="X39" s="126"/>
      <c r="Y39" s="126"/>
      <c r="Z39" s="126"/>
      <c r="AA39" s="126"/>
      <c r="AB39" s="173"/>
    </row>
    <row r="40" spans="2:28" s="10" customFormat="1" ht="12" customHeight="1" x14ac:dyDescent="0.2">
      <c r="B40" s="90"/>
      <c r="C40" s="90"/>
      <c r="D40" s="90"/>
      <c r="E40" s="90"/>
      <c r="F40" s="90"/>
      <c r="G40" s="90"/>
      <c r="H40" s="90"/>
      <c r="I40" s="90"/>
      <c r="J40" s="90"/>
      <c r="K40" s="166"/>
      <c r="L40" s="166"/>
      <c r="M40" s="166"/>
      <c r="N40" s="166"/>
      <c r="O40" s="166"/>
      <c r="P40" s="166"/>
      <c r="Q40" s="126"/>
      <c r="R40" s="126"/>
      <c r="S40" s="126"/>
      <c r="T40" s="126"/>
      <c r="U40" s="126"/>
      <c r="V40" s="126"/>
      <c r="W40" s="126"/>
      <c r="X40" s="126"/>
      <c r="Y40" s="126"/>
      <c r="Z40" s="126"/>
      <c r="AA40" s="126"/>
      <c r="AB40" s="173"/>
    </row>
    <row r="41" spans="2:28" s="10" customFormat="1" ht="12" customHeight="1" x14ac:dyDescent="0.2">
      <c r="B41" s="90"/>
      <c r="C41" s="90"/>
      <c r="D41" s="90"/>
      <c r="E41" s="90"/>
      <c r="F41" s="90"/>
      <c r="G41" s="90"/>
      <c r="H41" s="90"/>
      <c r="I41" s="90"/>
      <c r="J41" s="90"/>
      <c r="K41" s="166"/>
      <c r="L41" s="166"/>
      <c r="M41" s="166"/>
      <c r="N41" s="166"/>
      <c r="O41" s="166"/>
      <c r="P41" s="166"/>
      <c r="Q41" s="126"/>
      <c r="R41" s="126"/>
      <c r="S41" s="126"/>
      <c r="T41" s="126"/>
      <c r="U41" s="126"/>
      <c r="V41" s="126"/>
      <c r="W41" s="126"/>
      <c r="X41" s="126"/>
      <c r="Y41" s="126"/>
      <c r="Z41" s="126"/>
      <c r="AA41" s="126"/>
    </row>
    <row r="42" spans="2:28" s="10" customFormat="1" ht="12" customHeight="1" x14ac:dyDescent="0.2">
      <c r="B42" s="90"/>
      <c r="C42" s="90"/>
      <c r="D42" s="90"/>
      <c r="E42" s="90"/>
      <c r="F42" s="90"/>
      <c r="G42" s="90"/>
      <c r="H42" s="90"/>
      <c r="I42" s="90"/>
      <c r="J42" s="90"/>
      <c r="K42" s="166"/>
      <c r="L42" s="166"/>
      <c r="M42" s="166"/>
      <c r="N42" s="166"/>
      <c r="O42" s="166"/>
      <c r="P42" s="166"/>
      <c r="Q42" s="126"/>
      <c r="R42" s="126"/>
      <c r="S42" s="126"/>
      <c r="T42" s="126"/>
      <c r="U42" s="126"/>
      <c r="V42" s="126"/>
      <c r="W42" s="126"/>
      <c r="X42" s="126"/>
    </row>
    <row r="43" spans="2:28" s="10" customFormat="1" ht="12" customHeight="1" x14ac:dyDescent="0.2">
      <c r="B43" s="90"/>
      <c r="C43" s="90"/>
      <c r="D43" s="90"/>
      <c r="E43" s="90"/>
      <c r="F43" s="90"/>
      <c r="G43" s="90"/>
      <c r="H43" s="90"/>
      <c r="I43" s="90"/>
      <c r="J43" s="90"/>
      <c r="K43" s="166"/>
      <c r="L43" s="166"/>
      <c r="M43" s="166"/>
      <c r="N43" s="166"/>
      <c r="O43" s="166"/>
      <c r="P43" s="166"/>
      <c r="Q43" s="126"/>
      <c r="R43" s="126"/>
      <c r="S43" s="126"/>
      <c r="T43" s="126"/>
      <c r="U43" s="126"/>
      <c r="V43" s="126"/>
      <c r="W43" s="126"/>
      <c r="X43" s="126"/>
    </row>
    <row r="44" spans="2:28" s="16" customFormat="1" ht="12" customHeight="1" x14ac:dyDescent="0.25">
      <c r="B44" s="197"/>
      <c r="C44" s="197"/>
      <c r="D44" s="197"/>
      <c r="E44" s="197"/>
      <c r="F44" s="197"/>
      <c r="G44" s="197"/>
      <c r="H44" s="197"/>
      <c r="I44" s="197"/>
      <c r="J44" s="197"/>
      <c r="K44" s="95"/>
      <c r="L44" s="95"/>
      <c r="M44" s="95"/>
      <c r="N44" s="95"/>
      <c r="O44" s="95"/>
      <c r="P44" s="95"/>
    </row>
    <row r="45" spans="2:28" s="16" customFormat="1" ht="12" customHeight="1" x14ac:dyDescent="0.25">
      <c r="B45" s="197"/>
      <c r="C45" s="197"/>
      <c r="D45" s="197"/>
      <c r="E45" s="197"/>
      <c r="F45" s="197"/>
      <c r="G45" s="197"/>
      <c r="H45" s="197"/>
      <c r="I45" s="197"/>
      <c r="J45" s="197"/>
      <c r="K45" s="95"/>
      <c r="L45" s="95"/>
      <c r="M45" s="95"/>
      <c r="N45" s="95"/>
      <c r="O45" s="95"/>
      <c r="P45" s="95"/>
    </row>
    <row r="46" spans="2:28" s="16" customFormat="1" ht="12" customHeight="1" x14ac:dyDescent="0.25">
      <c r="B46" s="197"/>
      <c r="C46" s="197"/>
      <c r="D46" s="197"/>
      <c r="E46" s="197"/>
      <c r="F46" s="197"/>
      <c r="G46" s="197"/>
      <c r="H46" s="197"/>
      <c r="I46" s="197"/>
      <c r="J46" s="197"/>
      <c r="K46" s="95"/>
      <c r="L46" s="95"/>
      <c r="M46" s="95"/>
      <c r="N46" s="95"/>
      <c r="O46" s="95"/>
      <c r="P46" s="95"/>
    </row>
    <row r="47" spans="2:28" s="16" customFormat="1" ht="12" customHeight="1" x14ac:dyDescent="0.2">
      <c r="B47" s="181"/>
      <c r="C47" s="181"/>
      <c r="D47" s="181"/>
      <c r="E47" s="181"/>
      <c r="F47" s="181"/>
      <c r="G47" s="181"/>
      <c r="H47" s="181"/>
      <c r="I47" s="181"/>
      <c r="J47" s="181"/>
      <c r="K47" s="95"/>
      <c r="L47" s="95"/>
      <c r="M47" s="95"/>
      <c r="N47" s="95"/>
      <c r="O47" s="95"/>
      <c r="P47" s="95"/>
    </row>
    <row r="48" spans="2:28" ht="12" customHeight="1" x14ac:dyDescent="0.25">
      <c r="B48" s="185"/>
      <c r="C48" s="186"/>
      <c r="D48" s="186"/>
      <c r="E48" s="186"/>
      <c r="F48" s="186"/>
      <c r="G48" s="186"/>
      <c r="H48" s="186"/>
      <c r="I48" s="186"/>
      <c r="J48" s="186"/>
    </row>
    <row r="49" spans="2:16" ht="12" customHeight="1" x14ac:dyDescent="0.25">
      <c r="B49" s="181"/>
      <c r="C49" s="181"/>
      <c r="D49" s="181"/>
      <c r="E49" s="181"/>
      <c r="F49" s="181"/>
      <c r="G49" s="181"/>
      <c r="H49" s="181"/>
      <c r="I49" s="181"/>
      <c r="J49" s="181"/>
    </row>
    <row r="50" spans="2:16" s="3" customFormat="1" ht="11.25" customHeight="1" x14ac:dyDescent="0.25">
      <c r="B50" s="104"/>
      <c r="C50" s="104"/>
      <c r="D50" s="104"/>
      <c r="E50" s="104"/>
      <c r="F50" s="104"/>
      <c r="G50" s="104"/>
      <c r="H50" s="104"/>
      <c r="I50" s="104"/>
      <c r="J50" s="104"/>
      <c r="K50" s="97"/>
      <c r="L50" s="97"/>
      <c r="M50" s="97"/>
      <c r="N50" s="97"/>
      <c r="O50" s="97"/>
      <c r="P50" s="97"/>
    </row>
    <row r="51" spans="2:16" s="17" customFormat="1" ht="11.25" customHeight="1" x14ac:dyDescent="0.25">
      <c r="B51" s="86"/>
      <c r="C51" s="86"/>
      <c r="D51" s="86"/>
      <c r="E51" s="86"/>
      <c r="F51" s="86"/>
      <c r="G51" s="86"/>
      <c r="H51" s="86"/>
      <c r="I51" s="86"/>
      <c r="J51" s="86"/>
      <c r="K51" s="91"/>
      <c r="L51" s="91"/>
      <c r="M51" s="91"/>
      <c r="N51" s="91"/>
      <c r="O51" s="91"/>
      <c r="P51" s="91"/>
    </row>
    <row r="52" spans="2:16" s="17" customFormat="1" ht="11.1" customHeight="1" x14ac:dyDescent="0.25">
      <c r="B52" s="20" t="s">
        <v>12</v>
      </c>
      <c r="D52" s="18"/>
      <c r="E52" s="18"/>
      <c r="F52" s="87" t="s">
        <v>11</v>
      </c>
      <c r="G52" s="19" t="s">
        <v>75</v>
      </c>
      <c r="K52" s="91"/>
      <c r="L52" s="91"/>
      <c r="M52" s="91"/>
      <c r="N52" s="91"/>
      <c r="O52" s="91"/>
      <c r="P52" s="91"/>
    </row>
    <row r="53" spans="2:16" s="17" customFormat="1" ht="11.1" customHeight="1" x14ac:dyDescent="0.25">
      <c r="B53" s="20" t="s">
        <v>13</v>
      </c>
      <c r="D53" s="18"/>
      <c r="E53" s="19"/>
      <c r="F53" s="87" t="s">
        <v>10</v>
      </c>
      <c r="G53" s="19" t="s">
        <v>74</v>
      </c>
      <c r="K53" s="91"/>
      <c r="L53" s="91"/>
      <c r="M53" s="91"/>
      <c r="N53" s="91"/>
      <c r="O53" s="91"/>
      <c r="P53" s="91"/>
    </row>
    <row r="54" spans="2:16" s="17" customFormat="1" ht="11.1" customHeight="1" x14ac:dyDescent="0.25">
      <c r="B54" s="20" t="s">
        <v>14</v>
      </c>
      <c r="E54" s="19"/>
      <c r="F54" s="87" t="s">
        <v>726</v>
      </c>
      <c r="G54" s="19"/>
      <c r="K54" s="91"/>
      <c r="L54" s="91"/>
      <c r="M54" s="91"/>
      <c r="N54" s="91"/>
      <c r="O54" s="91"/>
      <c r="P54" s="91"/>
    </row>
    <row r="55" spans="2:16" s="17" customFormat="1" ht="11.1" customHeight="1" x14ac:dyDescent="0.25">
      <c r="B55" s="20" t="s">
        <v>15</v>
      </c>
      <c r="E55" s="19"/>
      <c r="F55" s="19" t="s">
        <v>727</v>
      </c>
      <c r="G55" s="19"/>
      <c r="K55" s="91"/>
      <c r="L55" s="91"/>
      <c r="M55" s="91"/>
      <c r="N55" s="91"/>
      <c r="O55" s="91"/>
      <c r="P55" s="91"/>
    </row>
    <row r="56" spans="2:16" s="17" customFormat="1" ht="11.1" customHeight="1" x14ac:dyDescent="0.25">
      <c r="B56" s="20" t="s">
        <v>16</v>
      </c>
      <c r="K56" s="91"/>
      <c r="L56" s="91"/>
      <c r="M56" s="91"/>
      <c r="N56" s="91"/>
      <c r="O56" s="91"/>
      <c r="P56" s="91"/>
    </row>
    <row r="57" spans="2:16" s="17" customFormat="1" ht="11.1" customHeight="1" x14ac:dyDescent="0.25">
      <c r="B57" s="20" t="s">
        <v>17</v>
      </c>
      <c r="K57" s="91"/>
      <c r="L57" s="91"/>
      <c r="M57" s="91"/>
      <c r="N57" s="91"/>
      <c r="O57" s="91"/>
      <c r="P57" s="91"/>
    </row>
    <row r="58" spans="2:16" s="17" customFormat="1" ht="11.1" customHeight="1" x14ac:dyDescent="0.25">
      <c r="B58" s="20" t="s">
        <v>18</v>
      </c>
      <c r="K58" s="91"/>
      <c r="L58" s="91"/>
      <c r="M58" s="91"/>
      <c r="N58" s="91"/>
      <c r="O58" s="91"/>
      <c r="P58" s="91"/>
    </row>
    <row r="59" spans="2:16" s="17" customFormat="1" ht="11.1" customHeight="1" x14ac:dyDescent="0.25">
      <c r="B59" s="20" t="s">
        <v>19</v>
      </c>
      <c r="K59" s="91"/>
      <c r="L59" s="91"/>
      <c r="M59" s="91"/>
      <c r="N59" s="91"/>
      <c r="O59" s="91"/>
      <c r="P59" s="91"/>
    </row>
    <row r="60" spans="2:16" s="17" customFormat="1" ht="11.1" customHeight="1" x14ac:dyDescent="0.25">
      <c r="B60" s="20" t="s">
        <v>20</v>
      </c>
      <c r="K60" s="91"/>
      <c r="L60" s="91"/>
      <c r="M60" s="91"/>
      <c r="N60" s="91"/>
      <c r="O60" s="91"/>
      <c r="P60" s="91"/>
    </row>
    <row r="61" spans="2:16" s="17" customFormat="1" ht="11.1" customHeight="1" x14ac:dyDescent="0.25">
      <c r="B61" s="20" t="s">
        <v>21</v>
      </c>
      <c r="K61" s="91"/>
      <c r="L61" s="91"/>
      <c r="M61" s="91"/>
      <c r="N61" s="91"/>
      <c r="O61" s="91"/>
      <c r="P61" s="91"/>
    </row>
    <row r="62" spans="2:16" s="17" customFormat="1" ht="11.1" customHeight="1" x14ac:dyDescent="0.25">
      <c r="B62" s="20" t="s">
        <v>22</v>
      </c>
      <c r="K62" s="91"/>
      <c r="L62" s="91"/>
      <c r="M62" s="91"/>
      <c r="N62" s="91"/>
      <c r="O62" s="91"/>
      <c r="P62" s="91"/>
    </row>
    <row r="63" spans="2:16" s="17" customFormat="1" ht="11.1" customHeight="1" x14ac:dyDescent="0.25">
      <c r="B63" s="20" t="s">
        <v>23</v>
      </c>
      <c r="K63" s="91"/>
      <c r="L63" s="91"/>
      <c r="M63" s="91"/>
      <c r="N63" s="91"/>
      <c r="O63" s="91"/>
      <c r="P63" s="91"/>
    </row>
    <row r="64" spans="2:16" s="17" customFormat="1" ht="11.1" customHeight="1" x14ac:dyDescent="0.25">
      <c r="B64" s="20" t="s">
        <v>24</v>
      </c>
      <c r="K64" s="91"/>
      <c r="L64" s="91"/>
      <c r="M64" s="91"/>
      <c r="N64" s="91"/>
      <c r="O64" s="91"/>
      <c r="P64" s="91"/>
    </row>
    <row r="65" spans="2:16" s="17" customFormat="1" ht="11.1" customHeight="1" x14ac:dyDescent="0.25">
      <c r="B65" s="20" t="s">
        <v>25</v>
      </c>
      <c r="K65" s="91"/>
      <c r="L65" s="91"/>
      <c r="M65" s="91"/>
      <c r="N65" s="91"/>
      <c r="O65" s="91"/>
      <c r="P65" s="91"/>
    </row>
    <row r="66" spans="2:16" s="17" customFormat="1" ht="11.1" customHeight="1" x14ac:dyDescent="0.25">
      <c r="B66" s="20" t="s">
        <v>26</v>
      </c>
      <c r="K66" s="91"/>
      <c r="L66" s="91"/>
      <c r="M66" s="91"/>
      <c r="N66" s="91"/>
      <c r="O66" s="91"/>
      <c r="P66" s="91"/>
    </row>
    <row r="67" spans="2:16" s="17" customFormat="1" ht="11.1" customHeight="1" x14ac:dyDescent="0.25">
      <c r="B67" s="20" t="s">
        <v>27</v>
      </c>
      <c r="K67" s="91"/>
      <c r="L67" s="91"/>
      <c r="M67" s="91"/>
      <c r="N67" s="91"/>
      <c r="O67" s="91"/>
      <c r="P67" s="91"/>
    </row>
    <row r="68" spans="2:16" s="17" customFormat="1" ht="11.1" customHeight="1" x14ac:dyDescent="0.25">
      <c r="B68" s="20" t="s">
        <v>28</v>
      </c>
      <c r="K68" s="91"/>
      <c r="L68" s="91"/>
      <c r="M68" s="91"/>
      <c r="N68" s="91"/>
      <c r="O68" s="91"/>
      <c r="P68" s="91"/>
    </row>
    <row r="69" spans="2:16" s="17" customFormat="1" ht="11.1" customHeight="1" x14ac:dyDescent="0.25">
      <c r="B69" s="20" t="s">
        <v>29</v>
      </c>
      <c r="K69" s="91"/>
      <c r="L69" s="91"/>
      <c r="M69" s="91"/>
      <c r="N69" s="91"/>
      <c r="O69" s="91"/>
      <c r="P69" s="91"/>
    </row>
    <row r="70" spans="2:16" s="17" customFormat="1" ht="11.1" customHeight="1" x14ac:dyDescent="0.25">
      <c r="B70" s="20" t="s">
        <v>30</v>
      </c>
      <c r="K70" s="91"/>
      <c r="L70" s="91"/>
      <c r="M70" s="91"/>
      <c r="N70" s="91"/>
      <c r="O70" s="91"/>
      <c r="P70" s="91"/>
    </row>
    <row r="71" spans="2:16" s="17" customFormat="1" ht="11.1" customHeight="1" x14ac:dyDescent="0.25">
      <c r="B71" s="20" t="s">
        <v>31</v>
      </c>
      <c r="K71" s="91"/>
      <c r="L71" s="91"/>
      <c r="M71" s="91"/>
      <c r="N71" s="91"/>
      <c r="O71" s="91"/>
      <c r="P71" s="91"/>
    </row>
    <row r="72" spans="2:16" s="17" customFormat="1" ht="11.1" customHeight="1" x14ac:dyDescent="0.25">
      <c r="B72" s="20" t="s">
        <v>32</v>
      </c>
      <c r="K72" s="91"/>
      <c r="L72" s="91"/>
      <c r="M72" s="91"/>
      <c r="N72" s="91"/>
      <c r="O72" s="91"/>
      <c r="P72" s="91"/>
    </row>
    <row r="73" spans="2:16" s="17" customFormat="1" ht="11.1" customHeight="1" x14ac:dyDescent="0.25">
      <c r="B73" s="20" t="s">
        <v>33</v>
      </c>
      <c r="K73" s="91"/>
      <c r="L73" s="91"/>
      <c r="M73" s="91"/>
      <c r="N73" s="91"/>
      <c r="O73" s="91"/>
      <c r="P73" s="91"/>
    </row>
    <row r="74" spans="2:16" s="17" customFormat="1" ht="11.1" customHeight="1" x14ac:dyDescent="0.25">
      <c r="B74" s="20" t="s">
        <v>34</v>
      </c>
      <c r="K74" s="91"/>
      <c r="L74" s="91"/>
      <c r="M74" s="91"/>
      <c r="N74" s="91"/>
      <c r="O74" s="91"/>
      <c r="P74" s="91"/>
    </row>
    <row r="75" spans="2:16" s="17" customFormat="1" ht="11.1" customHeight="1" x14ac:dyDescent="0.25">
      <c r="B75" s="20" t="s">
        <v>35</v>
      </c>
      <c r="K75" s="91"/>
      <c r="L75" s="91"/>
      <c r="M75" s="91"/>
      <c r="N75" s="91"/>
      <c r="O75" s="91"/>
      <c r="P75" s="91"/>
    </row>
    <row r="76" spans="2:16" s="17" customFormat="1" ht="11.1" customHeight="1" x14ac:dyDescent="0.25">
      <c r="B76" s="20" t="s">
        <v>36</v>
      </c>
      <c r="K76" s="91"/>
      <c r="L76" s="91"/>
      <c r="M76" s="91"/>
      <c r="N76" s="91"/>
      <c r="O76" s="91"/>
      <c r="P76" s="91"/>
    </row>
    <row r="77" spans="2:16" s="17" customFormat="1" ht="11.1" customHeight="1" x14ac:dyDescent="0.25">
      <c r="B77" s="20" t="s">
        <v>37</v>
      </c>
      <c r="K77" s="91"/>
      <c r="L77" s="91"/>
      <c r="M77" s="91"/>
      <c r="N77" s="91"/>
      <c r="O77" s="91"/>
      <c r="P77" s="91"/>
    </row>
    <row r="78" spans="2:16" s="17" customFormat="1" ht="11.1" customHeight="1" x14ac:dyDescent="0.25">
      <c r="B78" s="20" t="s">
        <v>38</v>
      </c>
      <c r="K78" s="91"/>
      <c r="L78" s="91"/>
      <c r="M78" s="91"/>
      <c r="N78" s="91"/>
      <c r="O78" s="91"/>
      <c r="P78" s="91"/>
    </row>
    <row r="79" spans="2:16" s="17" customFormat="1" ht="11.1" customHeight="1" x14ac:dyDescent="0.25">
      <c r="B79" s="20" t="s">
        <v>39</v>
      </c>
      <c r="K79" s="91"/>
      <c r="L79" s="91"/>
      <c r="M79" s="91"/>
      <c r="N79" s="91"/>
      <c r="O79" s="91"/>
      <c r="P79" s="91"/>
    </row>
    <row r="80" spans="2:16" s="17" customFormat="1" ht="11.1" customHeight="1" x14ac:dyDescent="0.25">
      <c r="B80" s="20" t="s">
        <v>40</v>
      </c>
      <c r="K80" s="91"/>
      <c r="L80" s="91"/>
      <c r="M80" s="91"/>
      <c r="N80" s="91"/>
      <c r="O80" s="91"/>
      <c r="P80" s="91"/>
    </row>
    <row r="81" spans="2:16" s="17" customFormat="1" ht="11.1" customHeight="1" x14ac:dyDescent="0.25">
      <c r="B81" s="20" t="s">
        <v>41</v>
      </c>
      <c r="K81" s="91"/>
      <c r="L81" s="91"/>
      <c r="M81" s="91"/>
      <c r="N81" s="91"/>
      <c r="O81" s="91"/>
      <c r="P81" s="91"/>
    </row>
    <row r="82" spans="2:16" s="17" customFormat="1" ht="11.1" customHeight="1" x14ac:dyDescent="0.25">
      <c r="B82" s="20" t="s">
        <v>42</v>
      </c>
      <c r="K82" s="91"/>
      <c r="L82" s="91"/>
      <c r="M82" s="91"/>
      <c r="N82" s="91"/>
      <c r="O82" s="91"/>
      <c r="P82" s="91"/>
    </row>
    <row r="83" spans="2:16" s="17" customFormat="1" ht="11.1" customHeight="1" x14ac:dyDescent="0.25">
      <c r="B83" s="20" t="s">
        <v>43</v>
      </c>
      <c r="K83" s="91"/>
      <c r="L83" s="91"/>
      <c r="M83" s="91"/>
      <c r="N83" s="91"/>
      <c r="O83" s="91"/>
      <c r="P83" s="91"/>
    </row>
    <row r="84" spans="2:16" s="17" customFormat="1" ht="11.1" customHeight="1" x14ac:dyDescent="0.25">
      <c r="B84" s="20" t="s">
        <v>44</v>
      </c>
      <c r="K84" s="91"/>
      <c r="L84" s="91"/>
      <c r="M84" s="91"/>
      <c r="N84" s="91"/>
      <c r="O84" s="91"/>
      <c r="P84" s="91"/>
    </row>
    <row r="85" spans="2:16" s="17" customFormat="1" ht="11.1" customHeight="1" x14ac:dyDescent="0.25">
      <c r="B85" s="20" t="s">
        <v>45</v>
      </c>
      <c r="K85" s="91"/>
      <c r="L85" s="91"/>
      <c r="M85" s="91"/>
      <c r="N85" s="91"/>
      <c r="O85" s="91"/>
      <c r="P85" s="91"/>
    </row>
    <row r="86" spans="2:16" s="17" customFormat="1" ht="11.1" customHeight="1" x14ac:dyDescent="0.25">
      <c r="B86" s="20" t="s">
        <v>46</v>
      </c>
      <c r="K86" s="91"/>
      <c r="L86" s="91"/>
      <c r="M86" s="91"/>
      <c r="N86" s="91"/>
      <c r="O86" s="91"/>
      <c r="P86" s="91"/>
    </row>
    <row r="87" spans="2:16" s="17" customFormat="1" ht="11.1" customHeight="1" x14ac:dyDescent="0.25">
      <c r="B87" s="20" t="s">
        <v>47</v>
      </c>
      <c r="K87" s="91"/>
      <c r="L87" s="91"/>
      <c r="M87" s="91"/>
      <c r="N87" s="91"/>
      <c r="O87" s="91"/>
      <c r="P87" s="91"/>
    </row>
    <row r="88" spans="2:16" s="17" customFormat="1" ht="11.1" customHeight="1" x14ac:dyDescent="0.25">
      <c r="B88" s="20" t="s">
        <v>48</v>
      </c>
      <c r="K88" s="91"/>
      <c r="L88" s="91"/>
      <c r="M88" s="91"/>
      <c r="N88" s="91"/>
      <c r="O88" s="91"/>
      <c r="P88" s="91"/>
    </row>
    <row r="89" spans="2:16" s="17" customFormat="1" ht="11.1" customHeight="1" x14ac:dyDescent="0.25">
      <c r="B89" s="20" t="s">
        <v>49</v>
      </c>
      <c r="K89" s="91"/>
      <c r="L89" s="91"/>
      <c r="M89" s="91"/>
      <c r="N89" s="91"/>
      <c r="O89" s="91"/>
      <c r="P89" s="91"/>
    </row>
    <row r="90" spans="2:16" s="17" customFormat="1" ht="11.1" customHeight="1" x14ac:dyDescent="0.25">
      <c r="B90" s="20" t="s">
        <v>50</v>
      </c>
      <c r="K90" s="91"/>
      <c r="L90" s="91"/>
      <c r="M90" s="91"/>
      <c r="N90" s="91"/>
      <c r="O90" s="91"/>
      <c r="P90" s="91"/>
    </row>
    <row r="91" spans="2:16" s="17" customFormat="1" ht="11.1" customHeight="1" x14ac:dyDescent="0.25">
      <c r="B91" s="20" t="s">
        <v>51</v>
      </c>
      <c r="K91" s="91"/>
      <c r="L91" s="91"/>
      <c r="M91" s="91"/>
      <c r="N91" s="91"/>
      <c r="O91" s="91"/>
      <c r="P91" s="91"/>
    </row>
    <row r="92" spans="2:16" s="17" customFormat="1" ht="11.1" customHeight="1" x14ac:dyDescent="0.25">
      <c r="B92" s="20" t="s">
        <v>52</v>
      </c>
      <c r="K92" s="91"/>
      <c r="L92" s="91"/>
      <c r="M92" s="91"/>
      <c r="N92" s="91"/>
      <c r="O92" s="91"/>
      <c r="P92" s="91"/>
    </row>
    <row r="93" spans="2:16" s="17" customFormat="1" ht="11.1" customHeight="1" x14ac:dyDescent="0.25">
      <c r="B93" s="20" t="s">
        <v>53</v>
      </c>
      <c r="K93" s="91"/>
      <c r="L93" s="91"/>
      <c r="M93" s="91"/>
      <c r="N93" s="91"/>
      <c r="O93" s="91"/>
      <c r="P93" s="91"/>
    </row>
    <row r="94" spans="2:16" s="17" customFormat="1" ht="11.1" customHeight="1" x14ac:dyDescent="0.25">
      <c r="B94" s="20" t="s">
        <v>54</v>
      </c>
      <c r="K94" s="91"/>
      <c r="L94" s="91"/>
      <c r="M94" s="91"/>
      <c r="N94" s="91"/>
      <c r="O94" s="91"/>
      <c r="P94" s="91"/>
    </row>
    <row r="95" spans="2:16" s="17" customFormat="1" ht="11.1" customHeight="1" x14ac:dyDescent="0.25">
      <c r="B95" s="20" t="s">
        <v>55</v>
      </c>
      <c r="K95" s="91"/>
      <c r="L95" s="91"/>
      <c r="M95" s="91"/>
      <c r="N95" s="91"/>
      <c r="O95" s="91"/>
      <c r="P95" s="91"/>
    </row>
    <row r="96" spans="2:16" s="17" customFormat="1" ht="11.1" customHeight="1" x14ac:dyDescent="0.25">
      <c r="B96" s="20" t="s">
        <v>56</v>
      </c>
      <c r="K96" s="91"/>
      <c r="L96" s="91"/>
      <c r="M96" s="91"/>
      <c r="N96" s="91"/>
      <c r="O96" s="91"/>
      <c r="P96" s="91"/>
    </row>
    <row r="97" spans="2:16" s="17" customFormat="1" ht="11.1" customHeight="1" x14ac:dyDescent="0.25">
      <c r="B97" s="20" t="s">
        <v>57</v>
      </c>
      <c r="K97" s="91"/>
      <c r="L97" s="91"/>
      <c r="M97" s="91"/>
      <c r="N97" s="91"/>
      <c r="O97" s="91"/>
      <c r="P97" s="91"/>
    </row>
    <row r="98" spans="2:16" s="17" customFormat="1" ht="11.1" customHeight="1" x14ac:dyDescent="0.25">
      <c r="B98" s="20" t="s">
        <v>58</v>
      </c>
      <c r="K98" s="91"/>
      <c r="L98" s="91"/>
      <c r="M98" s="91"/>
      <c r="N98" s="91"/>
      <c r="O98" s="91"/>
      <c r="P98" s="91"/>
    </row>
    <row r="99" spans="2:16" s="17" customFormat="1" ht="11.1" customHeight="1" x14ac:dyDescent="0.25">
      <c r="B99" s="20" t="s">
        <v>59</v>
      </c>
      <c r="K99" s="91"/>
      <c r="L99" s="91"/>
      <c r="M99" s="91"/>
      <c r="N99" s="91"/>
      <c r="O99" s="91"/>
      <c r="P99" s="91"/>
    </row>
    <row r="100" spans="2:16" s="17" customFormat="1" ht="11.1" customHeight="1" x14ac:dyDescent="0.25">
      <c r="B100" s="20" t="s">
        <v>60</v>
      </c>
      <c r="K100" s="91"/>
      <c r="L100" s="91"/>
      <c r="M100" s="91"/>
      <c r="N100" s="91"/>
      <c r="O100" s="91"/>
      <c r="P100" s="91"/>
    </row>
    <row r="101" spans="2:16" s="17" customFormat="1" ht="11.1" customHeight="1" x14ac:dyDescent="0.25">
      <c r="B101" s="20" t="s">
        <v>61</v>
      </c>
      <c r="K101" s="91"/>
      <c r="L101" s="91"/>
      <c r="M101" s="91"/>
      <c r="N101" s="91"/>
      <c r="O101" s="91"/>
      <c r="P101" s="91"/>
    </row>
    <row r="102" spans="2:16" s="17" customFormat="1" ht="11.1" customHeight="1" x14ac:dyDescent="0.25">
      <c r="B102" s="20" t="s">
        <v>62</v>
      </c>
      <c r="K102" s="91"/>
      <c r="L102" s="91"/>
      <c r="M102" s="91"/>
      <c r="N102" s="91"/>
      <c r="O102" s="91"/>
      <c r="P102" s="91"/>
    </row>
    <row r="103" spans="2:16" s="17" customFormat="1" ht="11.1" customHeight="1" x14ac:dyDescent="0.25">
      <c r="B103" s="20" t="s">
        <v>63</v>
      </c>
      <c r="K103" s="91"/>
      <c r="L103" s="91"/>
      <c r="M103" s="91"/>
      <c r="N103" s="91"/>
      <c r="O103" s="91"/>
      <c r="P103" s="91"/>
    </row>
    <row r="104" spans="2:16" s="17" customFormat="1" ht="11.1" customHeight="1" x14ac:dyDescent="0.25">
      <c r="B104" s="20" t="s">
        <v>64</v>
      </c>
      <c r="K104" s="91"/>
      <c r="L104" s="91"/>
      <c r="M104" s="91"/>
      <c r="N104" s="91"/>
      <c r="O104" s="91"/>
      <c r="P104" s="91"/>
    </row>
    <row r="105" spans="2:16" s="17" customFormat="1" ht="11.1" customHeight="1" x14ac:dyDescent="0.25">
      <c r="B105" s="20" t="s">
        <v>65</v>
      </c>
      <c r="K105" s="91"/>
      <c r="L105" s="91"/>
      <c r="M105" s="91"/>
      <c r="N105" s="91"/>
      <c r="O105" s="91"/>
      <c r="P105" s="91"/>
    </row>
    <row r="106" spans="2:16" s="17" customFormat="1" ht="11.1" customHeight="1" x14ac:dyDescent="0.25">
      <c r="B106" s="20" t="s">
        <v>66</v>
      </c>
      <c r="K106" s="91"/>
      <c r="L106" s="91"/>
      <c r="M106" s="91"/>
      <c r="N106" s="91"/>
      <c r="O106" s="91"/>
      <c r="P106" s="91"/>
    </row>
    <row r="107" spans="2:16" s="17" customFormat="1" ht="11.1" customHeight="1" x14ac:dyDescent="0.25">
      <c r="B107" s="20" t="s">
        <v>67</v>
      </c>
      <c r="K107" s="91"/>
      <c r="L107" s="91"/>
      <c r="M107" s="91"/>
      <c r="N107" s="91"/>
      <c r="O107" s="91"/>
      <c r="P107" s="91"/>
    </row>
    <row r="108" spans="2:16" s="17" customFormat="1" ht="11.1" customHeight="1" x14ac:dyDescent="0.25">
      <c r="B108" s="20" t="s">
        <v>68</v>
      </c>
      <c r="K108" s="91"/>
      <c r="L108" s="91"/>
      <c r="M108" s="91"/>
      <c r="N108" s="91"/>
      <c r="O108" s="91"/>
      <c r="P108" s="91"/>
    </row>
    <row r="109" spans="2:16" s="17" customFormat="1" ht="11.1" customHeight="1" x14ac:dyDescent="0.25">
      <c r="B109" s="20" t="s">
        <v>69</v>
      </c>
      <c r="K109" s="91"/>
      <c r="L109" s="91"/>
      <c r="M109" s="91"/>
      <c r="N109" s="91"/>
      <c r="O109" s="91"/>
      <c r="P109" s="91"/>
    </row>
    <row r="110" spans="2:16" s="17" customFormat="1" ht="11.1" customHeight="1" x14ac:dyDescent="0.25">
      <c r="B110" s="20" t="s">
        <v>70</v>
      </c>
      <c r="K110" s="91"/>
      <c r="L110" s="91"/>
      <c r="M110" s="91"/>
      <c r="N110" s="91"/>
      <c r="O110" s="91"/>
      <c r="P110" s="91"/>
    </row>
    <row r="111" spans="2:16" s="17" customFormat="1" ht="11.1" customHeight="1" x14ac:dyDescent="0.25">
      <c r="B111" s="20" t="s">
        <v>71</v>
      </c>
      <c r="K111" s="91"/>
      <c r="L111" s="91"/>
      <c r="M111" s="91"/>
      <c r="N111" s="91"/>
      <c r="O111" s="91"/>
      <c r="P111" s="91"/>
    </row>
    <row r="112" spans="2:16" s="17" customFormat="1" ht="11.1" customHeight="1" x14ac:dyDescent="0.25">
      <c r="B112" s="20" t="s">
        <v>72</v>
      </c>
      <c r="K112" s="91"/>
      <c r="L112" s="91"/>
      <c r="M112" s="91"/>
      <c r="N112" s="91"/>
      <c r="O112" s="91"/>
      <c r="P112" s="91"/>
    </row>
    <row r="113" spans="2:16" s="17" customFormat="1" ht="11.1" customHeight="1" x14ac:dyDescent="0.25">
      <c r="B113" s="20" t="s">
        <v>73</v>
      </c>
      <c r="K113" s="91"/>
      <c r="L113" s="91"/>
      <c r="M113" s="91"/>
      <c r="N113" s="91"/>
      <c r="O113" s="91"/>
      <c r="P113" s="91"/>
    </row>
    <row r="114" spans="2:16" s="17" customFormat="1" x14ac:dyDescent="0.25">
      <c r="B114" s="20" t="s">
        <v>9088</v>
      </c>
      <c r="K114" s="91"/>
      <c r="L114" s="91"/>
      <c r="M114" s="91"/>
      <c r="N114" s="91"/>
      <c r="O114" s="91"/>
      <c r="P114" s="91"/>
    </row>
    <row r="115" spans="2:16" s="17" customFormat="1" x14ac:dyDescent="0.25">
      <c r="B115" s="20" t="s">
        <v>9087</v>
      </c>
      <c r="K115" s="91"/>
      <c r="L115" s="91"/>
      <c r="M115" s="91"/>
      <c r="N115" s="91"/>
      <c r="O115" s="91"/>
      <c r="P115" s="91"/>
    </row>
    <row r="116" spans="2:16" s="3" customFormat="1" x14ac:dyDescent="0.25">
      <c r="K116" s="97"/>
      <c r="L116" s="97"/>
      <c r="M116" s="97"/>
      <c r="N116" s="97"/>
      <c r="O116" s="97"/>
      <c r="P116" s="97"/>
    </row>
    <row r="117" spans="2:16" s="3" customFormat="1" x14ac:dyDescent="0.25">
      <c r="K117" s="97"/>
      <c r="L117" s="97"/>
      <c r="M117" s="97"/>
      <c r="N117" s="97"/>
      <c r="O117" s="97"/>
      <c r="P117" s="97"/>
    </row>
    <row r="118" spans="2:16" s="3" customFormat="1" x14ac:dyDescent="0.25">
      <c r="K118" s="97"/>
      <c r="L118" s="97"/>
      <c r="M118" s="97"/>
      <c r="N118" s="97"/>
      <c r="O118" s="97"/>
      <c r="P118" s="97"/>
    </row>
    <row r="119" spans="2:16" s="3" customFormat="1" x14ac:dyDescent="0.25">
      <c r="K119" s="97"/>
      <c r="L119" s="97"/>
      <c r="M119" s="97"/>
      <c r="N119" s="97"/>
      <c r="O119" s="97"/>
      <c r="P119" s="97"/>
    </row>
    <row r="120" spans="2:16" s="3" customFormat="1" x14ac:dyDescent="0.25">
      <c r="K120" s="97"/>
      <c r="L120" s="97"/>
      <c r="M120" s="97"/>
      <c r="N120" s="97"/>
      <c r="O120" s="97"/>
      <c r="P120" s="97"/>
    </row>
    <row r="121" spans="2:16" s="3" customFormat="1" x14ac:dyDescent="0.25">
      <c r="K121" s="97"/>
      <c r="L121" s="97"/>
      <c r="M121" s="97"/>
      <c r="N121" s="97"/>
      <c r="O121" s="97"/>
      <c r="P121" s="97"/>
    </row>
    <row r="122" spans="2:16" s="3" customFormat="1" x14ac:dyDescent="0.25">
      <c r="K122" s="97"/>
      <c r="L122" s="97"/>
      <c r="M122" s="97"/>
      <c r="N122" s="97"/>
      <c r="O122" s="97"/>
      <c r="P122" s="97"/>
    </row>
    <row r="123" spans="2:16" s="3" customFormat="1" x14ac:dyDescent="0.25">
      <c r="K123" s="97"/>
      <c r="L123" s="97"/>
      <c r="M123" s="97"/>
      <c r="N123" s="97"/>
      <c r="O123" s="97"/>
      <c r="P123" s="97"/>
    </row>
    <row r="124" spans="2:16" s="3" customFormat="1" x14ac:dyDescent="0.25">
      <c r="K124" s="97"/>
      <c r="L124" s="97"/>
      <c r="M124" s="97"/>
      <c r="N124" s="97"/>
      <c r="O124" s="97"/>
      <c r="P124" s="97"/>
    </row>
    <row r="125" spans="2:16" s="3" customFormat="1" x14ac:dyDescent="0.25">
      <c r="K125" s="97"/>
      <c r="L125" s="97"/>
      <c r="M125" s="97"/>
      <c r="N125" s="97"/>
      <c r="O125" s="97"/>
      <c r="P125" s="97"/>
    </row>
    <row r="126" spans="2:16" s="3" customFormat="1" x14ac:dyDescent="0.25">
      <c r="K126" s="97"/>
      <c r="L126" s="97"/>
      <c r="M126" s="97"/>
      <c r="N126" s="97"/>
      <c r="O126" s="97"/>
      <c r="P126" s="97"/>
    </row>
    <row r="127" spans="2:16" s="3" customFormat="1" x14ac:dyDescent="0.25">
      <c r="K127" s="97"/>
      <c r="L127" s="97"/>
      <c r="M127" s="97"/>
      <c r="N127" s="97"/>
      <c r="O127" s="97"/>
      <c r="P127" s="97"/>
    </row>
    <row r="128" spans="2:16" s="3" customFormat="1" x14ac:dyDescent="0.25">
      <c r="K128" s="97"/>
      <c r="L128" s="97"/>
      <c r="M128" s="97"/>
      <c r="N128" s="97"/>
      <c r="O128" s="97"/>
      <c r="P128" s="97"/>
    </row>
    <row r="129" spans="11:16" s="3" customFormat="1" x14ac:dyDescent="0.25">
      <c r="K129" s="97"/>
      <c r="L129" s="97"/>
      <c r="M129" s="97"/>
      <c r="N129" s="97"/>
      <c r="O129" s="97"/>
      <c r="P129" s="97"/>
    </row>
    <row r="130" spans="11:16" s="3" customFormat="1" x14ac:dyDescent="0.25">
      <c r="K130" s="97"/>
      <c r="L130" s="97"/>
      <c r="M130" s="97"/>
      <c r="N130" s="97"/>
      <c r="O130" s="97"/>
      <c r="P130" s="97"/>
    </row>
    <row r="131" spans="11:16" s="3" customFormat="1" x14ac:dyDescent="0.25">
      <c r="K131" s="97"/>
      <c r="L131" s="97"/>
      <c r="M131" s="97"/>
      <c r="N131" s="97"/>
      <c r="O131" s="97"/>
      <c r="P131" s="97"/>
    </row>
    <row r="132" spans="11:16" s="3" customFormat="1" x14ac:dyDescent="0.25">
      <c r="K132" s="97"/>
      <c r="L132" s="97"/>
      <c r="M132" s="97"/>
      <c r="N132" s="97"/>
      <c r="O132" s="97"/>
      <c r="P132" s="97"/>
    </row>
    <row r="133" spans="11:16" s="3" customFormat="1" x14ac:dyDescent="0.25">
      <c r="K133" s="97"/>
      <c r="L133" s="97"/>
      <c r="M133" s="97"/>
      <c r="N133" s="97"/>
      <c r="O133" s="97"/>
      <c r="P133" s="97"/>
    </row>
    <row r="134" spans="11:16" s="3" customFormat="1" x14ac:dyDescent="0.25">
      <c r="K134" s="97"/>
      <c r="L134" s="97"/>
      <c r="M134" s="97"/>
      <c r="N134" s="97"/>
      <c r="O134" s="97"/>
      <c r="P134" s="97"/>
    </row>
    <row r="135" spans="11:16" s="3" customFormat="1" x14ac:dyDescent="0.25">
      <c r="K135" s="97"/>
      <c r="L135" s="97"/>
      <c r="M135" s="97"/>
      <c r="N135" s="97"/>
      <c r="O135" s="97"/>
      <c r="P135" s="97"/>
    </row>
    <row r="136" spans="11:16" s="3" customFormat="1" x14ac:dyDescent="0.25">
      <c r="K136" s="97"/>
      <c r="L136" s="97"/>
      <c r="M136" s="97"/>
      <c r="N136" s="97"/>
      <c r="O136" s="97"/>
      <c r="P136" s="97"/>
    </row>
    <row r="137" spans="11:16" s="3" customFormat="1" x14ac:dyDescent="0.25">
      <c r="K137" s="97"/>
      <c r="L137" s="97"/>
      <c r="M137" s="97"/>
      <c r="N137" s="97"/>
      <c r="O137" s="97"/>
      <c r="P137" s="97"/>
    </row>
    <row r="138" spans="11:16" s="3" customFormat="1" x14ac:dyDescent="0.25">
      <c r="K138" s="97"/>
      <c r="L138" s="97"/>
      <c r="M138" s="97"/>
      <c r="N138" s="97"/>
      <c r="O138" s="97"/>
      <c r="P138" s="97"/>
    </row>
    <row r="139" spans="11:16" s="3" customFormat="1" x14ac:dyDescent="0.25">
      <c r="K139" s="97"/>
      <c r="L139" s="97"/>
      <c r="M139" s="97"/>
      <c r="N139" s="97"/>
      <c r="O139" s="97"/>
      <c r="P139" s="97"/>
    </row>
    <row r="140" spans="11:16" s="3" customFormat="1" x14ac:dyDescent="0.25">
      <c r="K140" s="97"/>
      <c r="L140" s="97"/>
      <c r="M140" s="97"/>
      <c r="N140" s="97"/>
      <c r="O140" s="97"/>
      <c r="P140" s="97"/>
    </row>
    <row r="141" spans="11:16" s="3" customFormat="1" x14ac:dyDescent="0.25">
      <c r="K141" s="97"/>
      <c r="L141" s="97"/>
      <c r="M141" s="97"/>
      <c r="N141" s="97"/>
      <c r="O141" s="97"/>
      <c r="P141" s="97"/>
    </row>
    <row r="142" spans="11:16" s="3" customFormat="1" x14ac:dyDescent="0.25">
      <c r="K142" s="97"/>
      <c r="L142" s="97"/>
      <c r="M142" s="97"/>
      <c r="N142" s="97"/>
      <c r="O142" s="97"/>
      <c r="P142" s="97"/>
    </row>
    <row r="143" spans="11:16" s="3" customFormat="1" x14ac:dyDescent="0.25">
      <c r="K143" s="97"/>
      <c r="L143" s="97"/>
      <c r="M143" s="97"/>
      <c r="N143" s="97"/>
      <c r="O143" s="97"/>
      <c r="P143" s="97"/>
    </row>
    <row r="144" spans="11:16" s="3" customFormat="1" x14ac:dyDescent="0.25">
      <c r="K144" s="97"/>
      <c r="L144" s="97"/>
      <c r="M144" s="97"/>
      <c r="N144" s="97"/>
      <c r="O144" s="97"/>
      <c r="P144" s="97"/>
    </row>
    <row r="145" spans="11:16" s="3" customFormat="1" x14ac:dyDescent="0.25">
      <c r="K145" s="97"/>
      <c r="L145" s="97"/>
      <c r="M145" s="97"/>
      <c r="N145" s="97"/>
      <c r="O145" s="97"/>
      <c r="P145" s="97"/>
    </row>
    <row r="146" spans="11:16" s="3" customFormat="1" x14ac:dyDescent="0.25">
      <c r="K146" s="97"/>
      <c r="L146" s="97"/>
      <c r="M146" s="97"/>
      <c r="N146" s="97"/>
      <c r="O146" s="97"/>
      <c r="P146" s="97"/>
    </row>
    <row r="147" spans="11:16" s="3" customFormat="1" x14ac:dyDescent="0.25">
      <c r="K147" s="97"/>
      <c r="L147" s="97"/>
      <c r="M147" s="97"/>
      <c r="N147" s="97"/>
      <c r="O147" s="97"/>
      <c r="P147" s="97"/>
    </row>
    <row r="148" spans="11:16" s="3" customFormat="1" x14ac:dyDescent="0.25">
      <c r="K148" s="97"/>
      <c r="L148" s="97"/>
      <c r="M148" s="97"/>
      <c r="N148" s="97"/>
      <c r="O148" s="97"/>
      <c r="P148" s="97"/>
    </row>
    <row r="149" spans="11:16" s="3" customFormat="1" x14ac:dyDescent="0.25">
      <c r="K149" s="97"/>
      <c r="L149" s="97"/>
      <c r="M149" s="97"/>
      <c r="N149" s="97"/>
      <c r="O149" s="97"/>
      <c r="P149" s="97"/>
    </row>
    <row r="150" spans="11:16" s="3" customFormat="1" x14ac:dyDescent="0.25">
      <c r="K150" s="97"/>
      <c r="L150" s="97"/>
      <c r="M150" s="97"/>
      <c r="N150" s="97"/>
      <c r="O150" s="97"/>
      <c r="P150" s="97"/>
    </row>
    <row r="151" spans="11:16" s="3" customFormat="1" x14ac:dyDescent="0.25">
      <c r="K151" s="97"/>
      <c r="L151" s="97"/>
      <c r="M151" s="97"/>
      <c r="N151" s="97"/>
      <c r="O151" s="97"/>
      <c r="P151" s="97"/>
    </row>
    <row r="152" spans="11:16" s="3" customFormat="1" x14ac:dyDescent="0.25">
      <c r="K152" s="97"/>
      <c r="L152" s="97"/>
      <c r="M152" s="97"/>
      <c r="N152" s="97"/>
      <c r="O152" s="97"/>
      <c r="P152" s="97"/>
    </row>
    <row r="153" spans="11:16" s="3" customFormat="1" x14ac:dyDescent="0.25">
      <c r="K153" s="97"/>
      <c r="L153" s="97"/>
      <c r="M153" s="97"/>
      <c r="N153" s="97"/>
      <c r="O153" s="97"/>
      <c r="P153" s="97"/>
    </row>
    <row r="154" spans="11:16" s="3" customFormat="1" x14ac:dyDescent="0.25">
      <c r="K154" s="97"/>
      <c r="L154" s="97"/>
      <c r="M154" s="97"/>
      <c r="N154" s="97"/>
      <c r="O154" s="97"/>
      <c r="P154" s="97"/>
    </row>
    <row r="155" spans="11:16" s="3" customFormat="1" x14ac:dyDescent="0.25">
      <c r="K155" s="97"/>
      <c r="L155" s="97"/>
      <c r="M155" s="97"/>
      <c r="N155" s="97"/>
      <c r="O155" s="97"/>
      <c r="P155" s="97"/>
    </row>
    <row r="156" spans="11:16" s="3" customFormat="1" x14ac:dyDescent="0.25">
      <c r="K156" s="97"/>
      <c r="L156" s="97"/>
      <c r="M156" s="97"/>
      <c r="N156" s="97"/>
      <c r="O156" s="97"/>
      <c r="P156" s="97"/>
    </row>
    <row r="157" spans="11:16" s="3" customFormat="1" x14ac:dyDescent="0.25">
      <c r="K157" s="97"/>
      <c r="L157" s="97"/>
      <c r="M157" s="97"/>
      <c r="N157" s="97"/>
      <c r="O157" s="97"/>
      <c r="P157" s="97"/>
    </row>
    <row r="158" spans="11:16" s="3" customFormat="1" x14ac:dyDescent="0.25">
      <c r="K158" s="97"/>
      <c r="L158" s="97"/>
      <c r="M158" s="97"/>
      <c r="N158" s="97"/>
      <c r="O158" s="97"/>
      <c r="P158" s="97"/>
    </row>
    <row r="159" spans="11:16" s="3" customFormat="1" x14ac:dyDescent="0.25">
      <c r="K159" s="97"/>
      <c r="L159" s="97"/>
      <c r="M159" s="97"/>
      <c r="N159" s="97"/>
      <c r="O159" s="97"/>
      <c r="P159" s="97"/>
    </row>
    <row r="160" spans="11:16" s="3" customFormat="1" x14ac:dyDescent="0.25">
      <c r="K160" s="97"/>
      <c r="L160" s="97"/>
      <c r="M160" s="97"/>
      <c r="N160" s="97"/>
      <c r="O160" s="97"/>
      <c r="P160" s="97"/>
    </row>
    <row r="161" spans="11:16" s="3" customFormat="1" x14ac:dyDescent="0.25">
      <c r="K161" s="97"/>
      <c r="L161" s="97"/>
      <c r="M161" s="97"/>
      <c r="N161" s="97"/>
      <c r="O161" s="97"/>
      <c r="P161" s="97"/>
    </row>
    <row r="162" spans="11:16" s="3" customFormat="1" x14ac:dyDescent="0.25">
      <c r="K162" s="97"/>
      <c r="L162" s="97"/>
      <c r="M162" s="97"/>
      <c r="N162" s="97"/>
      <c r="O162" s="97"/>
      <c r="P162" s="97"/>
    </row>
    <row r="163" spans="11:16" s="3" customFormat="1" x14ac:dyDescent="0.25">
      <c r="K163" s="97"/>
      <c r="L163" s="97"/>
      <c r="M163" s="97"/>
      <c r="N163" s="97"/>
      <c r="O163" s="97"/>
      <c r="P163" s="97"/>
    </row>
    <row r="164" spans="11:16" s="3" customFormat="1" x14ac:dyDescent="0.25">
      <c r="K164" s="97"/>
      <c r="L164" s="97"/>
      <c r="M164" s="97"/>
      <c r="N164" s="97"/>
      <c r="O164" s="97"/>
      <c r="P164" s="97"/>
    </row>
    <row r="165" spans="11:16" s="3" customFormat="1" x14ac:dyDescent="0.25">
      <c r="K165" s="97"/>
      <c r="L165" s="97"/>
      <c r="M165" s="97"/>
      <c r="N165" s="97"/>
      <c r="O165" s="97"/>
      <c r="P165" s="97"/>
    </row>
    <row r="166" spans="11:16" s="3" customFormat="1" x14ac:dyDescent="0.25">
      <c r="K166" s="97"/>
      <c r="L166" s="97"/>
      <c r="M166" s="97"/>
      <c r="N166" s="97"/>
      <c r="O166" s="97"/>
      <c r="P166" s="97"/>
    </row>
    <row r="167" spans="11:16" s="3" customFormat="1" x14ac:dyDescent="0.25">
      <c r="K167" s="97"/>
      <c r="L167" s="97"/>
      <c r="M167" s="97"/>
      <c r="N167" s="97"/>
      <c r="O167" s="97"/>
      <c r="P167" s="97"/>
    </row>
    <row r="168" spans="11:16" s="3" customFormat="1" x14ac:dyDescent="0.25">
      <c r="K168" s="97"/>
      <c r="L168" s="97"/>
      <c r="M168" s="97"/>
      <c r="N168" s="97"/>
      <c r="O168" s="97"/>
      <c r="P168" s="97"/>
    </row>
    <row r="169" spans="11:16" s="3" customFormat="1" x14ac:dyDescent="0.25">
      <c r="K169" s="97"/>
      <c r="L169" s="97"/>
      <c r="M169" s="97"/>
      <c r="N169" s="97"/>
      <c r="O169" s="97"/>
      <c r="P169" s="97"/>
    </row>
    <row r="170" spans="11:16" s="3" customFormat="1" x14ac:dyDescent="0.25">
      <c r="K170" s="97"/>
      <c r="L170" s="97"/>
      <c r="M170" s="97"/>
      <c r="N170" s="97"/>
      <c r="O170" s="97"/>
      <c r="P170" s="97"/>
    </row>
    <row r="171" spans="11:16" s="3" customFormat="1" x14ac:dyDescent="0.25">
      <c r="K171" s="97"/>
      <c r="L171" s="97"/>
      <c r="M171" s="97"/>
      <c r="N171" s="97"/>
      <c r="O171" s="97"/>
      <c r="P171" s="97"/>
    </row>
    <row r="172" spans="11:16" s="3" customFormat="1" x14ac:dyDescent="0.25">
      <c r="K172" s="97"/>
      <c r="L172" s="97"/>
      <c r="M172" s="97"/>
      <c r="N172" s="97"/>
      <c r="O172" s="97"/>
      <c r="P172" s="97"/>
    </row>
    <row r="173" spans="11:16" s="3" customFormat="1" x14ac:dyDescent="0.25">
      <c r="K173" s="97"/>
      <c r="L173" s="97"/>
      <c r="M173" s="97"/>
      <c r="N173" s="97"/>
      <c r="O173" s="97"/>
      <c r="P173" s="97"/>
    </row>
    <row r="174" spans="11:16" s="3" customFormat="1" x14ac:dyDescent="0.25">
      <c r="K174" s="97"/>
      <c r="L174" s="97"/>
      <c r="M174" s="97"/>
      <c r="N174" s="97"/>
      <c r="O174" s="97"/>
      <c r="P174" s="97"/>
    </row>
    <row r="175" spans="11:16" s="3" customFormat="1" x14ac:dyDescent="0.25">
      <c r="K175" s="97"/>
      <c r="L175" s="97"/>
      <c r="M175" s="97"/>
      <c r="N175" s="97"/>
      <c r="O175" s="97"/>
      <c r="P175" s="97"/>
    </row>
    <row r="176" spans="11:16" s="3" customFormat="1" x14ac:dyDescent="0.25">
      <c r="K176" s="97"/>
      <c r="L176" s="97"/>
      <c r="M176" s="97"/>
      <c r="N176" s="97"/>
      <c r="O176" s="97"/>
      <c r="P176" s="97"/>
    </row>
    <row r="177" spans="11:16" s="3" customFormat="1" x14ac:dyDescent="0.25">
      <c r="K177" s="97"/>
      <c r="L177" s="97"/>
      <c r="M177" s="97"/>
      <c r="N177" s="97"/>
      <c r="O177" s="97"/>
      <c r="P177" s="97"/>
    </row>
    <row r="178" spans="11:16" s="3" customFormat="1" x14ac:dyDescent="0.25">
      <c r="K178" s="97"/>
      <c r="L178" s="97"/>
      <c r="M178" s="97"/>
      <c r="N178" s="97"/>
      <c r="O178" s="97"/>
      <c r="P178" s="97"/>
    </row>
    <row r="179" spans="11:16" s="3" customFormat="1" x14ac:dyDescent="0.25">
      <c r="K179" s="97"/>
      <c r="L179" s="97"/>
      <c r="M179" s="97"/>
      <c r="N179" s="97"/>
      <c r="O179" s="97"/>
      <c r="P179" s="97"/>
    </row>
    <row r="180" spans="11:16" s="3" customFormat="1" x14ac:dyDescent="0.25">
      <c r="K180" s="97"/>
      <c r="L180" s="97"/>
      <c r="M180" s="97"/>
      <c r="N180" s="97"/>
      <c r="O180" s="97"/>
      <c r="P180" s="97"/>
    </row>
    <row r="181" spans="11:16" s="3" customFormat="1" x14ac:dyDescent="0.25">
      <c r="K181" s="97"/>
      <c r="L181" s="97"/>
      <c r="M181" s="97"/>
      <c r="N181" s="97"/>
      <c r="O181" s="97"/>
      <c r="P181" s="97"/>
    </row>
    <row r="182" spans="11:16" s="3" customFormat="1" x14ac:dyDescent="0.25">
      <c r="K182" s="97"/>
      <c r="L182" s="97"/>
      <c r="M182" s="97"/>
      <c r="N182" s="97"/>
      <c r="O182" s="97"/>
      <c r="P182" s="97"/>
    </row>
    <row r="183" spans="11:16" s="3" customFormat="1" x14ac:dyDescent="0.25">
      <c r="K183" s="97"/>
      <c r="L183" s="97"/>
      <c r="M183" s="97"/>
      <c r="N183" s="97"/>
      <c r="O183" s="97"/>
      <c r="P183" s="97"/>
    </row>
    <row r="184" spans="11:16" s="3" customFormat="1" x14ac:dyDescent="0.25">
      <c r="K184" s="97"/>
      <c r="L184" s="97"/>
      <c r="M184" s="97"/>
      <c r="N184" s="97"/>
      <c r="O184" s="97"/>
      <c r="P184" s="97"/>
    </row>
    <row r="185" spans="11:16" s="3" customFormat="1" x14ac:dyDescent="0.25">
      <c r="K185" s="97"/>
      <c r="L185" s="97"/>
      <c r="M185" s="97"/>
      <c r="N185" s="97"/>
      <c r="O185" s="97"/>
      <c r="P185" s="97"/>
    </row>
    <row r="186" spans="11:16" s="3" customFormat="1" x14ac:dyDescent="0.25">
      <c r="K186" s="97"/>
      <c r="L186" s="97"/>
      <c r="M186" s="97"/>
      <c r="N186" s="97"/>
      <c r="O186" s="97"/>
      <c r="P186" s="97"/>
    </row>
    <row r="187" spans="11:16" s="3" customFormat="1" x14ac:dyDescent="0.25">
      <c r="K187" s="97"/>
      <c r="L187" s="97"/>
      <c r="M187" s="97"/>
      <c r="N187" s="97"/>
      <c r="O187" s="97"/>
      <c r="P187" s="97"/>
    </row>
    <row r="188" spans="11:16" s="3" customFormat="1" x14ac:dyDescent="0.25">
      <c r="K188" s="97"/>
      <c r="L188" s="97"/>
      <c r="M188" s="97"/>
      <c r="N188" s="97"/>
      <c r="O188" s="97"/>
      <c r="P188" s="97"/>
    </row>
    <row r="189" spans="11:16" s="3" customFormat="1" x14ac:dyDescent="0.25">
      <c r="K189" s="97"/>
      <c r="L189" s="97"/>
      <c r="M189" s="97"/>
      <c r="N189" s="97"/>
      <c r="O189" s="97"/>
      <c r="P189" s="97"/>
    </row>
    <row r="190" spans="11:16" s="3" customFormat="1" x14ac:dyDescent="0.25">
      <c r="K190" s="97"/>
      <c r="L190" s="97"/>
      <c r="M190" s="97"/>
      <c r="N190" s="97"/>
      <c r="O190" s="97"/>
      <c r="P190" s="97"/>
    </row>
    <row r="191" spans="11:16" s="3" customFormat="1" x14ac:dyDescent="0.25">
      <c r="K191" s="97"/>
      <c r="L191" s="97"/>
      <c r="M191" s="97"/>
      <c r="N191" s="97"/>
      <c r="O191" s="97"/>
      <c r="P191" s="97"/>
    </row>
    <row r="192" spans="11:16" s="3" customFormat="1" x14ac:dyDescent="0.25">
      <c r="K192" s="97"/>
      <c r="L192" s="97"/>
      <c r="M192" s="97"/>
      <c r="N192" s="97"/>
      <c r="O192" s="97"/>
      <c r="P192" s="97"/>
    </row>
    <row r="193" spans="11:16" s="3" customFormat="1" x14ac:dyDescent="0.25">
      <c r="K193" s="97"/>
      <c r="L193" s="97"/>
      <c r="M193" s="97"/>
      <c r="N193" s="97"/>
      <c r="O193" s="97"/>
      <c r="P193" s="97"/>
    </row>
    <row r="194" spans="11:16" s="3" customFormat="1" x14ac:dyDescent="0.25">
      <c r="K194" s="97"/>
      <c r="L194" s="97"/>
      <c r="M194" s="97"/>
      <c r="N194" s="97"/>
      <c r="O194" s="97"/>
      <c r="P194" s="97"/>
    </row>
    <row r="195" spans="11:16" s="3" customFormat="1" x14ac:dyDescent="0.25">
      <c r="K195" s="97"/>
      <c r="L195" s="97"/>
      <c r="M195" s="97"/>
      <c r="N195" s="97"/>
      <c r="O195" s="97"/>
      <c r="P195" s="97"/>
    </row>
    <row r="196" spans="11:16" s="3" customFormat="1" x14ac:dyDescent="0.25">
      <c r="K196" s="97"/>
      <c r="L196" s="97"/>
      <c r="M196" s="97"/>
      <c r="N196" s="97"/>
      <c r="O196" s="97"/>
      <c r="P196" s="97"/>
    </row>
    <row r="197" spans="11:16" s="3" customFormat="1" x14ac:dyDescent="0.25">
      <c r="K197" s="97"/>
      <c r="L197" s="97"/>
      <c r="M197" s="97"/>
      <c r="N197" s="97"/>
      <c r="O197" s="97"/>
      <c r="P197" s="97"/>
    </row>
    <row r="198" spans="11:16" s="3" customFormat="1" x14ac:dyDescent="0.25">
      <c r="K198" s="97"/>
      <c r="L198" s="97"/>
      <c r="M198" s="97"/>
      <c r="N198" s="97"/>
      <c r="O198" s="97"/>
      <c r="P198" s="97"/>
    </row>
    <row r="199" spans="11:16" s="3" customFormat="1" x14ac:dyDescent="0.25">
      <c r="K199" s="97"/>
      <c r="L199" s="97"/>
      <c r="M199" s="97"/>
      <c r="N199" s="97"/>
      <c r="O199" s="97"/>
      <c r="P199" s="97"/>
    </row>
    <row r="200" spans="11:16" s="3" customFormat="1" x14ac:dyDescent="0.25">
      <c r="K200" s="97"/>
      <c r="L200" s="97"/>
      <c r="M200" s="97"/>
      <c r="N200" s="97"/>
      <c r="O200" s="97"/>
      <c r="P200" s="97"/>
    </row>
    <row r="201" spans="11:16" s="3" customFormat="1" x14ac:dyDescent="0.25">
      <c r="K201" s="97"/>
      <c r="L201" s="97"/>
      <c r="M201" s="97"/>
      <c r="N201" s="97"/>
      <c r="O201" s="97"/>
      <c r="P201" s="97"/>
    </row>
    <row r="202" spans="11:16" s="3" customFormat="1" x14ac:dyDescent="0.25">
      <c r="K202" s="97"/>
      <c r="L202" s="97"/>
      <c r="M202" s="97"/>
      <c r="N202" s="97"/>
      <c r="O202" s="97"/>
      <c r="P202" s="97"/>
    </row>
    <row r="203" spans="11:16" s="3" customFormat="1" x14ac:dyDescent="0.25">
      <c r="K203" s="97"/>
      <c r="L203" s="97"/>
      <c r="M203" s="97"/>
      <c r="N203" s="97"/>
      <c r="O203" s="97"/>
      <c r="P203" s="97"/>
    </row>
    <row r="204" spans="11:16" s="3" customFormat="1" x14ac:dyDescent="0.25">
      <c r="K204" s="97"/>
      <c r="L204" s="97"/>
      <c r="M204" s="97"/>
      <c r="N204" s="97"/>
      <c r="O204" s="97"/>
      <c r="P204" s="97"/>
    </row>
    <row r="205" spans="11:16" s="3" customFormat="1" x14ac:dyDescent="0.25">
      <c r="K205" s="97"/>
      <c r="L205" s="97"/>
      <c r="M205" s="97"/>
      <c r="N205" s="97"/>
      <c r="O205" s="97"/>
      <c r="P205" s="97"/>
    </row>
    <row r="206" spans="11:16" s="3" customFormat="1" x14ac:dyDescent="0.25">
      <c r="K206" s="97"/>
      <c r="L206" s="97"/>
      <c r="M206" s="97"/>
      <c r="N206" s="97"/>
      <c r="O206" s="97"/>
      <c r="P206" s="97"/>
    </row>
    <row r="207" spans="11:16" s="3" customFormat="1" x14ac:dyDescent="0.25">
      <c r="K207" s="97"/>
      <c r="L207" s="97"/>
      <c r="M207" s="97"/>
      <c r="N207" s="97"/>
      <c r="O207" s="97"/>
      <c r="P207" s="97"/>
    </row>
    <row r="208" spans="11:16" s="3" customFormat="1" x14ac:dyDescent="0.25">
      <c r="K208" s="97"/>
      <c r="L208" s="97"/>
      <c r="M208" s="97"/>
      <c r="N208" s="97"/>
      <c r="O208" s="97"/>
      <c r="P208" s="97"/>
    </row>
    <row r="209" spans="11:16" s="3" customFormat="1" x14ac:dyDescent="0.25">
      <c r="K209" s="97"/>
      <c r="L209" s="97"/>
      <c r="M209" s="97"/>
      <c r="N209" s="97"/>
      <c r="O209" s="97"/>
      <c r="P209" s="97"/>
    </row>
    <row r="210" spans="11:16" s="3" customFormat="1" x14ac:dyDescent="0.25">
      <c r="K210" s="97"/>
      <c r="L210" s="97"/>
      <c r="M210" s="97"/>
      <c r="N210" s="97"/>
      <c r="O210" s="97"/>
      <c r="P210" s="97"/>
    </row>
    <row r="211" spans="11:16" s="3" customFormat="1" x14ac:dyDescent="0.25">
      <c r="K211" s="97"/>
      <c r="L211" s="97"/>
      <c r="M211" s="97"/>
      <c r="N211" s="97"/>
      <c r="O211" s="97"/>
      <c r="P211" s="97"/>
    </row>
    <row r="212" spans="11:16" s="3" customFormat="1" x14ac:dyDescent="0.25">
      <c r="K212" s="97"/>
      <c r="L212" s="97"/>
      <c r="M212" s="97"/>
      <c r="N212" s="97"/>
      <c r="O212" s="97"/>
      <c r="P212" s="97"/>
    </row>
    <row r="213" spans="11:16" s="3" customFormat="1" x14ac:dyDescent="0.25">
      <c r="K213" s="97"/>
      <c r="L213" s="97"/>
      <c r="M213" s="97"/>
      <c r="N213" s="97"/>
      <c r="O213" s="97"/>
      <c r="P213" s="97"/>
    </row>
    <row r="214" spans="11:16" s="3" customFormat="1" x14ac:dyDescent="0.25">
      <c r="K214" s="97"/>
      <c r="L214" s="97"/>
      <c r="M214" s="97"/>
      <c r="N214" s="97"/>
      <c r="O214" s="97"/>
      <c r="P214" s="97"/>
    </row>
    <row r="215" spans="11:16" s="3" customFormat="1" x14ac:dyDescent="0.25">
      <c r="K215" s="97"/>
      <c r="L215" s="97"/>
      <c r="M215" s="97"/>
      <c r="N215" s="97"/>
      <c r="O215" s="97"/>
      <c r="P215" s="97"/>
    </row>
    <row r="216" spans="11:16" s="3" customFormat="1" x14ac:dyDescent="0.25">
      <c r="K216" s="97"/>
      <c r="L216" s="97"/>
      <c r="M216" s="97"/>
      <c r="N216" s="97"/>
      <c r="O216" s="97"/>
      <c r="P216" s="97"/>
    </row>
    <row r="217" spans="11:16" s="3" customFormat="1" x14ac:dyDescent="0.25">
      <c r="K217" s="97"/>
      <c r="L217" s="97"/>
      <c r="M217" s="97"/>
      <c r="N217" s="97"/>
      <c r="O217" s="97"/>
      <c r="P217" s="97"/>
    </row>
    <row r="218" spans="11:16" s="3" customFormat="1" x14ac:dyDescent="0.25">
      <c r="K218" s="97"/>
      <c r="L218" s="97"/>
      <c r="M218" s="97"/>
      <c r="N218" s="97"/>
      <c r="O218" s="97"/>
      <c r="P218" s="97"/>
    </row>
    <row r="219" spans="11:16" s="3" customFormat="1" x14ac:dyDescent="0.25">
      <c r="K219" s="97"/>
      <c r="L219" s="97"/>
      <c r="M219" s="97"/>
      <c r="N219" s="97"/>
      <c r="O219" s="97"/>
      <c r="P219" s="97"/>
    </row>
    <row r="220" spans="11:16" s="3" customFormat="1" x14ac:dyDescent="0.25">
      <c r="K220" s="97"/>
      <c r="L220" s="97"/>
      <c r="M220" s="97"/>
      <c r="N220" s="97"/>
      <c r="O220" s="97"/>
      <c r="P220" s="97"/>
    </row>
    <row r="221" spans="11:16" s="3" customFormat="1" x14ac:dyDescent="0.25">
      <c r="K221" s="97"/>
      <c r="L221" s="97"/>
      <c r="M221" s="97"/>
      <c r="N221" s="97"/>
      <c r="O221" s="97"/>
      <c r="P221" s="97"/>
    </row>
    <row r="222" spans="11:16" s="3" customFormat="1" x14ac:dyDescent="0.25">
      <c r="K222" s="97"/>
      <c r="L222" s="97"/>
      <c r="M222" s="97"/>
      <c r="N222" s="97"/>
      <c r="O222" s="97"/>
      <c r="P222" s="97"/>
    </row>
    <row r="223" spans="11:16" s="3" customFormat="1" x14ac:dyDescent="0.25">
      <c r="K223" s="97"/>
      <c r="L223" s="97"/>
      <c r="M223" s="97"/>
      <c r="N223" s="97"/>
      <c r="O223" s="97"/>
      <c r="P223" s="97"/>
    </row>
    <row r="224" spans="11:16" s="3" customFormat="1" x14ac:dyDescent="0.25">
      <c r="K224" s="97"/>
      <c r="L224" s="97"/>
      <c r="M224" s="97"/>
      <c r="N224" s="97"/>
      <c r="O224" s="97"/>
      <c r="P224" s="97"/>
    </row>
    <row r="225" spans="11:16" s="3" customFormat="1" x14ac:dyDescent="0.25">
      <c r="K225" s="97"/>
      <c r="L225" s="97"/>
      <c r="M225" s="97"/>
      <c r="N225" s="97"/>
      <c r="O225" s="97"/>
      <c r="P225" s="97"/>
    </row>
    <row r="226" spans="11:16" s="3" customFormat="1" x14ac:dyDescent="0.25">
      <c r="K226" s="97"/>
      <c r="L226" s="97"/>
      <c r="M226" s="97"/>
      <c r="N226" s="97"/>
      <c r="O226" s="97"/>
      <c r="P226" s="97"/>
    </row>
    <row r="227" spans="11:16" s="3" customFormat="1" x14ac:dyDescent="0.25">
      <c r="K227" s="97"/>
      <c r="L227" s="97"/>
      <c r="M227" s="97"/>
      <c r="N227" s="97"/>
      <c r="O227" s="97"/>
      <c r="P227" s="97"/>
    </row>
    <row r="228" spans="11:16" s="3" customFormat="1" x14ac:dyDescent="0.25">
      <c r="K228" s="97"/>
      <c r="L228" s="97"/>
      <c r="M228" s="97"/>
      <c r="N228" s="97"/>
      <c r="O228" s="97"/>
      <c r="P228" s="97"/>
    </row>
    <row r="229" spans="11:16" s="3" customFormat="1" x14ac:dyDescent="0.25">
      <c r="K229" s="97"/>
      <c r="L229" s="97"/>
      <c r="M229" s="97"/>
      <c r="N229" s="97"/>
      <c r="O229" s="97"/>
      <c r="P229" s="97"/>
    </row>
    <row r="230" spans="11:16" s="3" customFormat="1" x14ac:dyDescent="0.25">
      <c r="K230" s="97"/>
      <c r="L230" s="97"/>
      <c r="M230" s="97"/>
      <c r="N230" s="97"/>
      <c r="O230" s="97"/>
      <c r="P230" s="97"/>
    </row>
    <row r="231" spans="11:16" s="3" customFormat="1" x14ac:dyDescent="0.25">
      <c r="K231" s="97"/>
      <c r="L231" s="97"/>
      <c r="M231" s="97"/>
      <c r="N231" s="97"/>
      <c r="O231" s="97"/>
      <c r="P231" s="97"/>
    </row>
    <row r="232" spans="11:16" s="3" customFormat="1" x14ac:dyDescent="0.25">
      <c r="K232" s="97"/>
      <c r="L232" s="97"/>
      <c r="M232" s="97"/>
      <c r="N232" s="97"/>
      <c r="O232" s="97"/>
      <c r="P232" s="97"/>
    </row>
    <row r="233" spans="11:16" s="3" customFormat="1" x14ac:dyDescent="0.25">
      <c r="K233" s="97"/>
      <c r="L233" s="97"/>
      <c r="M233" s="97"/>
      <c r="N233" s="97"/>
      <c r="O233" s="97"/>
      <c r="P233" s="97"/>
    </row>
    <row r="234" spans="11:16" s="3" customFormat="1" x14ac:dyDescent="0.25">
      <c r="K234" s="97"/>
      <c r="L234" s="97"/>
      <c r="M234" s="97"/>
      <c r="N234" s="97"/>
      <c r="O234" s="97"/>
      <c r="P234" s="97"/>
    </row>
    <row r="235" spans="11:16" s="3" customFormat="1" x14ac:dyDescent="0.25">
      <c r="K235" s="97"/>
      <c r="L235" s="97"/>
      <c r="M235" s="97"/>
      <c r="N235" s="97"/>
      <c r="O235" s="97"/>
      <c r="P235" s="97"/>
    </row>
    <row r="236" spans="11:16" s="3" customFormat="1" x14ac:dyDescent="0.25">
      <c r="K236" s="97"/>
      <c r="L236" s="97"/>
      <c r="M236" s="97"/>
      <c r="N236" s="97"/>
      <c r="O236" s="97"/>
      <c r="P236" s="97"/>
    </row>
    <row r="237" spans="11:16" s="3" customFormat="1" x14ac:dyDescent="0.25">
      <c r="K237" s="97"/>
      <c r="L237" s="97"/>
      <c r="M237" s="97"/>
      <c r="N237" s="97"/>
      <c r="O237" s="97"/>
      <c r="P237" s="97"/>
    </row>
    <row r="238" spans="11:16" s="3" customFormat="1" x14ac:dyDescent="0.25">
      <c r="K238" s="97"/>
      <c r="L238" s="97"/>
      <c r="M238" s="97"/>
      <c r="N238" s="97"/>
      <c r="O238" s="97"/>
      <c r="P238" s="97"/>
    </row>
    <row r="239" spans="11:16" s="3" customFormat="1" x14ac:dyDescent="0.25">
      <c r="K239" s="97"/>
      <c r="L239" s="97"/>
      <c r="M239" s="97"/>
      <c r="N239" s="97"/>
      <c r="O239" s="97"/>
      <c r="P239" s="97"/>
    </row>
    <row r="240" spans="11:16" s="3" customFormat="1" x14ac:dyDescent="0.25">
      <c r="K240" s="97"/>
      <c r="L240" s="97"/>
      <c r="M240" s="97"/>
      <c r="N240" s="97"/>
      <c r="O240" s="97"/>
      <c r="P240" s="97"/>
    </row>
    <row r="241" spans="11:16" s="3" customFormat="1" x14ac:dyDescent="0.25">
      <c r="K241" s="97"/>
      <c r="L241" s="97"/>
      <c r="M241" s="97"/>
      <c r="N241" s="97"/>
      <c r="O241" s="97"/>
      <c r="P241" s="97"/>
    </row>
    <row r="242" spans="11:16" s="3" customFormat="1" x14ac:dyDescent="0.25">
      <c r="K242" s="97"/>
      <c r="L242" s="97"/>
      <c r="M242" s="97"/>
      <c r="N242" s="97"/>
      <c r="O242" s="97"/>
      <c r="P242" s="97"/>
    </row>
    <row r="243" spans="11:16" s="3" customFormat="1" x14ac:dyDescent="0.25">
      <c r="K243" s="97"/>
      <c r="L243" s="97"/>
      <c r="M243" s="97"/>
      <c r="N243" s="97"/>
      <c r="O243" s="97"/>
      <c r="P243" s="97"/>
    </row>
    <row r="244" spans="11:16" s="3" customFormat="1" x14ac:dyDescent="0.25">
      <c r="K244" s="97"/>
      <c r="L244" s="97"/>
      <c r="M244" s="97"/>
      <c r="N244" s="97"/>
      <c r="O244" s="97"/>
      <c r="P244" s="97"/>
    </row>
    <row r="245" spans="11:16" s="3" customFormat="1" x14ac:dyDescent="0.25">
      <c r="K245" s="97"/>
      <c r="L245" s="97"/>
      <c r="M245" s="97"/>
      <c r="N245" s="97"/>
      <c r="O245" s="97"/>
      <c r="P245" s="97"/>
    </row>
    <row r="246" spans="11:16" s="3" customFormat="1" x14ac:dyDescent="0.25">
      <c r="K246" s="97"/>
      <c r="L246" s="97"/>
      <c r="M246" s="97"/>
      <c r="N246" s="97"/>
      <c r="O246" s="97"/>
      <c r="P246" s="97"/>
    </row>
    <row r="247" spans="11:16" s="3" customFormat="1" x14ac:dyDescent="0.25">
      <c r="K247" s="97"/>
      <c r="L247" s="97"/>
      <c r="M247" s="97"/>
      <c r="N247" s="97"/>
      <c r="O247" s="97"/>
      <c r="P247" s="97"/>
    </row>
    <row r="248" spans="11:16" s="3" customFormat="1" x14ac:dyDescent="0.25">
      <c r="K248" s="97"/>
      <c r="L248" s="97"/>
      <c r="M248" s="97"/>
      <c r="N248" s="97"/>
      <c r="O248" s="97"/>
      <c r="P248" s="97"/>
    </row>
    <row r="249" spans="11:16" s="3" customFormat="1" x14ac:dyDescent="0.25">
      <c r="K249" s="97"/>
      <c r="L249" s="97"/>
      <c r="M249" s="97"/>
      <c r="N249" s="97"/>
      <c r="O249" s="97"/>
      <c r="P249" s="97"/>
    </row>
    <row r="250" spans="11:16" s="3" customFormat="1" x14ac:dyDescent="0.25">
      <c r="K250" s="97"/>
      <c r="L250" s="97"/>
      <c r="M250" s="97"/>
      <c r="N250" s="97"/>
      <c r="O250" s="97"/>
      <c r="P250" s="97"/>
    </row>
    <row r="251" spans="11:16" s="3" customFormat="1" x14ac:dyDescent="0.25">
      <c r="K251" s="97"/>
      <c r="L251" s="97"/>
      <c r="M251" s="97"/>
      <c r="N251" s="97"/>
      <c r="O251" s="97"/>
      <c r="P251" s="97"/>
    </row>
    <row r="252" spans="11:16" s="3" customFormat="1" x14ac:dyDescent="0.25">
      <c r="K252" s="97"/>
      <c r="L252" s="97"/>
      <c r="M252" s="97"/>
      <c r="N252" s="97"/>
      <c r="O252" s="97"/>
      <c r="P252" s="97"/>
    </row>
    <row r="253" spans="11:16" s="3" customFormat="1" x14ac:dyDescent="0.25">
      <c r="K253" s="97"/>
      <c r="L253" s="97"/>
      <c r="M253" s="97"/>
      <c r="N253" s="97"/>
      <c r="O253" s="97"/>
      <c r="P253" s="97"/>
    </row>
    <row r="254" spans="11:16" s="3" customFormat="1" x14ac:dyDescent="0.25">
      <c r="K254" s="97"/>
      <c r="L254" s="97"/>
      <c r="M254" s="97"/>
      <c r="N254" s="97"/>
      <c r="O254" s="97"/>
      <c r="P254" s="97"/>
    </row>
    <row r="255" spans="11:16" s="3" customFormat="1" x14ac:dyDescent="0.25">
      <c r="K255" s="97"/>
      <c r="L255" s="97"/>
      <c r="M255" s="97"/>
      <c r="N255" s="97"/>
      <c r="O255" s="97"/>
      <c r="P255" s="97"/>
    </row>
    <row r="256" spans="11:16" s="3" customFormat="1" x14ac:dyDescent="0.25">
      <c r="K256" s="97"/>
      <c r="L256" s="97"/>
      <c r="M256" s="97"/>
      <c r="N256" s="97"/>
      <c r="O256" s="97"/>
      <c r="P256" s="97"/>
    </row>
    <row r="257" spans="11:16" s="3" customFormat="1" x14ac:dyDescent="0.25">
      <c r="K257" s="97"/>
      <c r="L257" s="97"/>
      <c r="M257" s="97"/>
      <c r="N257" s="97"/>
      <c r="O257" s="97"/>
      <c r="P257" s="97"/>
    </row>
    <row r="258" spans="11:16" s="3" customFormat="1" x14ac:dyDescent="0.25">
      <c r="K258" s="97"/>
      <c r="L258" s="97"/>
      <c r="M258" s="97"/>
      <c r="N258" s="97"/>
      <c r="O258" s="97"/>
      <c r="P258" s="97"/>
    </row>
    <row r="259" spans="11:16" s="3" customFormat="1" x14ac:dyDescent="0.25">
      <c r="K259" s="97"/>
      <c r="L259" s="97"/>
      <c r="M259" s="97"/>
      <c r="N259" s="97"/>
      <c r="O259" s="97"/>
      <c r="P259" s="97"/>
    </row>
    <row r="260" spans="11:16" s="3" customFormat="1" x14ac:dyDescent="0.25">
      <c r="K260" s="97"/>
      <c r="L260" s="97"/>
      <c r="M260" s="97"/>
      <c r="N260" s="97"/>
      <c r="O260" s="97"/>
      <c r="P260" s="97"/>
    </row>
    <row r="261" spans="11:16" s="3" customFormat="1" x14ac:dyDescent="0.25">
      <c r="K261" s="97"/>
      <c r="L261" s="97"/>
      <c r="M261" s="97"/>
      <c r="N261" s="97"/>
      <c r="O261" s="97"/>
      <c r="P261" s="97"/>
    </row>
    <row r="262" spans="11:16" s="3" customFormat="1" x14ac:dyDescent="0.25">
      <c r="K262" s="97"/>
      <c r="L262" s="97"/>
      <c r="M262" s="97"/>
      <c r="N262" s="97"/>
      <c r="O262" s="97"/>
      <c r="P262" s="97"/>
    </row>
    <row r="263" spans="11:16" s="3" customFormat="1" x14ac:dyDescent="0.25">
      <c r="K263" s="97"/>
      <c r="L263" s="97"/>
      <c r="M263" s="97"/>
      <c r="N263" s="97"/>
      <c r="O263" s="97"/>
      <c r="P263" s="97"/>
    </row>
    <row r="264" spans="11:16" s="3" customFormat="1" x14ac:dyDescent="0.25">
      <c r="K264" s="97"/>
      <c r="L264" s="97"/>
      <c r="M264" s="97"/>
      <c r="N264" s="97"/>
      <c r="O264" s="97"/>
      <c r="P264" s="97"/>
    </row>
    <row r="265" spans="11:16" s="3" customFormat="1" x14ac:dyDescent="0.25">
      <c r="K265" s="97"/>
      <c r="L265" s="97"/>
      <c r="M265" s="97"/>
      <c r="N265" s="97"/>
      <c r="O265" s="97"/>
      <c r="P265" s="97"/>
    </row>
    <row r="266" spans="11:16" s="3" customFormat="1" x14ac:dyDescent="0.25">
      <c r="K266" s="97"/>
      <c r="L266" s="97"/>
      <c r="M266" s="97"/>
      <c r="N266" s="97"/>
      <c r="O266" s="97"/>
      <c r="P266" s="97"/>
    </row>
    <row r="267" spans="11:16" s="3" customFormat="1" x14ac:dyDescent="0.25">
      <c r="K267" s="97"/>
      <c r="L267" s="97"/>
      <c r="M267" s="97"/>
      <c r="N267" s="97"/>
      <c r="O267" s="97"/>
      <c r="P267" s="97"/>
    </row>
    <row r="268" spans="11:16" s="3" customFormat="1" x14ac:dyDescent="0.25">
      <c r="K268" s="97"/>
      <c r="L268" s="97"/>
      <c r="M268" s="97"/>
      <c r="N268" s="97"/>
      <c r="O268" s="97"/>
      <c r="P268" s="97"/>
    </row>
    <row r="269" spans="11:16" s="3" customFormat="1" x14ac:dyDescent="0.25">
      <c r="K269" s="97"/>
      <c r="L269" s="97"/>
      <c r="M269" s="97"/>
      <c r="N269" s="97"/>
      <c r="O269" s="97"/>
      <c r="P269" s="97"/>
    </row>
    <row r="270" spans="11:16" s="3" customFormat="1" x14ac:dyDescent="0.25">
      <c r="K270" s="97"/>
      <c r="L270" s="97"/>
      <c r="M270" s="97"/>
      <c r="N270" s="97"/>
      <c r="O270" s="97"/>
      <c r="P270" s="97"/>
    </row>
    <row r="271" spans="11:16" s="3" customFormat="1" x14ac:dyDescent="0.25">
      <c r="K271" s="97"/>
      <c r="L271" s="97"/>
      <c r="M271" s="97"/>
      <c r="N271" s="97"/>
      <c r="O271" s="97"/>
      <c r="P271" s="97"/>
    </row>
    <row r="272" spans="11:16" s="3" customFormat="1" x14ac:dyDescent="0.25">
      <c r="K272" s="97"/>
      <c r="L272" s="97"/>
      <c r="M272" s="97"/>
      <c r="N272" s="97"/>
      <c r="O272" s="97"/>
      <c r="P272" s="97"/>
    </row>
    <row r="273" spans="11:16" s="3" customFormat="1" x14ac:dyDescent="0.25">
      <c r="K273" s="97"/>
      <c r="L273" s="97"/>
      <c r="M273" s="97"/>
      <c r="N273" s="97"/>
      <c r="O273" s="97"/>
      <c r="P273" s="97"/>
    </row>
    <row r="274" spans="11:16" s="3" customFormat="1" x14ac:dyDescent="0.25">
      <c r="K274" s="97"/>
      <c r="L274" s="97"/>
      <c r="M274" s="97"/>
      <c r="N274" s="97"/>
      <c r="O274" s="97"/>
      <c r="P274" s="97"/>
    </row>
    <row r="275" spans="11:16" s="3" customFormat="1" x14ac:dyDescent="0.25">
      <c r="K275" s="97"/>
      <c r="L275" s="97"/>
      <c r="M275" s="97"/>
      <c r="N275" s="97"/>
      <c r="O275" s="97"/>
      <c r="P275" s="97"/>
    </row>
    <row r="276" spans="11:16" s="3" customFormat="1" x14ac:dyDescent="0.25">
      <c r="K276" s="97"/>
      <c r="L276" s="97"/>
      <c r="M276" s="97"/>
      <c r="N276" s="97"/>
      <c r="O276" s="97"/>
      <c r="P276" s="97"/>
    </row>
    <row r="277" spans="11:16" s="3" customFormat="1" x14ac:dyDescent="0.25">
      <c r="K277" s="97"/>
      <c r="L277" s="97"/>
      <c r="M277" s="97"/>
      <c r="N277" s="97"/>
      <c r="O277" s="97"/>
      <c r="P277" s="97"/>
    </row>
    <row r="278" spans="11:16" s="3" customFormat="1" x14ac:dyDescent="0.25">
      <c r="K278" s="97"/>
      <c r="L278" s="97"/>
      <c r="M278" s="97"/>
      <c r="N278" s="97"/>
      <c r="O278" s="97"/>
      <c r="P278" s="97"/>
    </row>
    <row r="279" spans="11:16" s="3" customFormat="1" x14ac:dyDescent="0.25">
      <c r="K279" s="97"/>
      <c r="L279" s="97"/>
      <c r="M279" s="97"/>
      <c r="N279" s="97"/>
      <c r="O279" s="97"/>
      <c r="P279" s="97"/>
    </row>
    <row r="280" spans="11:16" s="3" customFormat="1" x14ac:dyDescent="0.25">
      <c r="K280" s="97"/>
      <c r="L280" s="97"/>
      <c r="M280" s="97"/>
      <c r="N280" s="97"/>
      <c r="O280" s="97"/>
      <c r="P280" s="97"/>
    </row>
    <row r="281" spans="11:16" s="3" customFormat="1" x14ac:dyDescent="0.25">
      <c r="K281" s="97"/>
      <c r="L281" s="97"/>
      <c r="M281" s="97"/>
      <c r="N281" s="97"/>
      <c r="O281" s="97"/>
      <c r="P281" s="97"/>
    </row>
    <row r="282" spans="11:16" s="3" customFormat="1" x14ac:dyDescent="0.25">
      <c r="K282" s="97"/>
      <c r="L282" s="97"/>
      <c r="M282" s="97"/>
      <c r="N282" s="97"/>
      <c r="O282" s="97"/>
      <c r="P282" s="97"/>
    </row>
    <row r="283" spans="11:16" s="3" customFormat="1" x14ac:dyDescent="0.25">
      <c r="K283" s="97"/>
      <c r="L283" s="97"/>
      <c r="M283" s="97"/>
      <c r="N283" s="97"/>
      <c r="O283" s="97"/>
      <c r="P283" s="97"/>
    </row>
    <row r="284" spans="11:16" s="3" customFormat="1" x14ac:dyDescent="0.25">
      <c r="K284" s="97"/>
      <c r="L284" s="97"/>
      <c r="M284" s="97"/>
      <c r="N284" s="97"/>
      <c r="O284" s="97"/>
      <c r="P284" s="97"/>
    </row>
    <row r="285" spans="11:16" s="3" customFormat="1" x14ac:dyDescent="0.25">
      <c r="K285" s="97"/>
      <c r="L285" s="97"/>
      <c r="M285" s="97"/>
      <c r="N285" s="97"/>
      <c r="O285" s="97"/>
      <c r="P285" s="97"/>
    </row>
    <row r="286" spans="11:16" s="3" customFormat="1" x14ac:dyDescent="0.25">
      <c r="K286" s="97"/>
      <c r="L286" s="97"/>
      <c r="M286" s="97"/>
      <c r="N286" s="97"/>
      <c r="O286" s="97"/>
      <c r="P286" s="97"/>
    </row>
    <row r="287" spans="11:16" s="3" customFormat="1" x14ac:dyDescent="0.25">
      <c r="K287" s="97"/>
      <c r="L287" s="97"/>
      <c r="M287" s="97"/>
      <c r="N287" s="97"/>
      <c r="O287" s="97"/>
      <c r="P287" s="97"/>
    </row>
    <row r="288" spans="11:16" s="3" customFormat="1" x14ac:dyDescent="0.25">
      <c r="K288" s="97"/>
      <c r="L288" s="97"/>
      <c r="M288" s="97"/>
      <c r="N288" s="97"/>
      <c r="O288" s="97"/>
      <c r="P288" s="97"/>
    </row>
    <row r="289" spans="11:16" s="3" customFormat="1" x14ac:dyDescent="0.25">
      <c r="K289" s="97"/>
      <c r="L289" s="97"/>
      <c r="M289" s="97"/>
      <c r="N289" s="97"/>
      <c r="O289" s="97"/>
      <c r="P289" s="97"/>
    </row>
    <row r="290" spans="11:16" s="3" customFormat="1" x14ac:dyDescent="0.25">
      <c r="K290" s="97"/>
      <c r="L290" s="97"/>
      <c r="M290" s="97"/>
      <c r="N290" s="97"/>
      <c r="O290" s="97"/>
      <c r="P290" s="97"/>
    </row>
    <row r="291" spans="11:16" s="3" customFormat="1" x14ac:dyDescent="0.25">
      <c r="K291" s="97"/>
      <c r="L291" s="97"/>
      <c r="M291" s="97"/>
      <c r="N291" s="97"/>
      <c r="O291" s="97"/>
      <c r="P291" s="97"/>
    </row>
    <row r="292" spans="11:16" s="3" customFormat="1" x14ac:dyDescent="0.25">
      <c r="K292" s="97"/>
      <c r="L292" s="97"/>
      <c r="M292" s="97"/>
      <c r="N292" s="97"/>
      <c r="O292" s="97"/>
      <c r="P292" s="97"/>
    </row>
    <row r="293" spans="11:16" s="3" customFormat="1" x14ac:dyDescent="0.25">
      <c r="K293" s="97"/>
      <c r="L293" s="97"/>
      <c r="M293" s="97"/>
      <c r="N293" s="97"/>
      <c r="O293" s="97"/>
      <c r="P293" s="97"/>
    </row>
    <row r="294" spans="11:16" s="3" customFormat="1" x14ac:dyDescent="0.25">
      <c r="K294" s="97"/>
      <c r="L294" s="97"/>
      <c r="M294" s="97"/>
      <c r="N294" s="97"/>
      <c r="O294" s="97"/>
      <c r="P294" s="97"/>
    </row>
    <row r="295" spans="11:16" s="3" customFormat="1" x14ac:dyDescent="0.25">
      <c r="K295" s="97"/>
      <c r="L295" s="97"/>
      <c r="M295" s="97"/>
      <c r="N295" s="97"/>
      <c r="O295" s="97"/>
      <c r="P295" s="97"/>
    </row>
    <row r="296" spans="11:16" s="3" customFormat="1" x14ac:dyDescent="0.25">
      <c r="K296" s="97"/>
      <c r="L296" s="97"/>
      <c r="M296" s="97"/>
      <c r="N296" s="97"/>
      <c r="O296" s="97"/>
      <c r="P296" s="97"/>
    </row>
    <row r="297" spans="11:16" s="3" customFormat="1" x14ac:dyDescent="0.25">
      <c r="K297" s="97"/>
      <c r="L297" s="97"/>
      <c r="M297" s="97"/>
      <c r="N297" s="97"/>
      <c r="O297" s="97"/>
      <c r="P297" s="97"/>
    </row>
    <row r="298" spans="11:16" s="3" customFormat="1" x14ac:dyDescent="0.25">
      <c r="K298" s="97"/>
      <c r="L298" s="97"/>
      <c r="M298" s="97"/>
      <c r="N298" s="97"/>
      <c r="O298" s="97"/>
      <c r="P298" s="97"/>
    </row>
    <row r="299" spans="11:16" s="3" customFormat="1" x14ac:dyDescent="0.25">
      <c r="K299" s="97"/>
      <c r="L299" s="97"/>
      <c r="M299" s="97"/>
      <c r="N299" s="97"/>
      <c r="O299" s="97"/>
      <c r="P299" s="97"/>
    </row>
    <row r="300" spans="11:16" s="3" customFormat="1" x14ac:dyDescent="0.25">
      <c r="K300" s="97"/>
      <c r="L300" s="97"/>
      <c r="M300" s="97"/>
      <c r="N300" s="97"/>
      <c r="O300" s="97"/>
      <c r="P300" s="97"/>
    </row>
    <row r="301" spans="11:16" s="3" customFormat="1" x14ac:dyDescent="0.25">
      <c r="K301" s="97"/>
      <c r="L301" s="97"/>
      <c r="M301" s="97"/>
      <c r="N301" s="97"/>
      <c r="O301" s="97"/>
      <c r="P301" s="97"/>
    </row>
    <row r="302" spans="11:16" s="3" customFormat="1" x14ac:dyDescent="0.25">
      <c r="K302" s="97"/>
      <c r="L302" s="97"/>
      <c r="M302" s="97"/>
      <c r="N302" s="97"/>
      <c r="O302" s="97"/>
      <c r="P302" s="97"/>
    </row>
    <row r="303" spans="11:16" s="3" customFormat="1" x14ac:dyDescent="0.25">
      <c r="K303" s="97"/>
      <c r="L303" s="97"/>
      <c r="M303" s="97"/>
      <c r="N303" s="97"/>
      <c r="O303" s="97"/>
      <c r="P303" s="97"/>
    </row>
    <row r="304" spans="11:16" s="3" customFormat="1" x14ac:dyDescent="0.25">
      <c r="K304" s="97"/>
      <c r="L304" s="97"/>
      <c r="M304" s="97"/>
      <c r="N304" s="97"/>
      <c r="O304" s="97"/>
      <c r="P304" s="97"/>
    </row>
    <row r="305" spans="11:16" s="3" customFormat="1" x14ac:dyDescent="0.25">
      <c r="K305" s="97"/>
      <c r="L305" s="97"/>
      <c r="M305" s="97"/>
      <c r="N305" s="97"/>
      <c r="O305" s="97"/>
      <c r="P305" s="97"/>
    </row>
    <row r="306" spans="11:16" s="3" customFormat="1" x14ac:dyDescent="0.25">
      <c r="K306" s="97"/>
      <c r="L306" s="97"/>
      <c r="M306" s="97"/>
      <c r="N306" s="97"/>
      <c r="O306" s="97"/>
      <c r="P306" s="97"/>
    </row>
    <row r="307" spans="11:16" s="3" customFormat="1" x14ac:dyDescent="0.25">
      <c r="K307" s="97"/>
      <c r="L307" s="97"/>
      <c r="M307" s="97"/>
      <c r="N307" s="97"/>
      <c r="O307" s="97"/>
      <c r="P307" s="97"/>
    </row>
    <row r="308" spans="11:16" s="3" customFormat="1" x14ac:dyDescent="0.25">
      <c r="K308" s="97"/>
      <c r="L308" s="97"/>
      <c r="M308" s="97"/>
      <c r="N308" s="97"/>
      <c r="O308" s="97"/>
      <c r="P308" s="97"/>
    </row>
    <row r="309" spans="11:16" s="3" customFormat="1" x14ac:dyDescent="0.25">
      <c r="K309" s="97"/>
      <c r="L309" s="97"/>
      <c r="M309" s="97"/>
      <c r="N309" s="97"/>
      <c r="O309" s="97"/>
      <c r="P309" s="97"/>
    </row>
    <row r="310" spans="11:16" s="3" customFormat="1" x14ac:dyDescent="0.25">
      <c r="K310" s="97"/>
      <c r="L310" s="97"/>
      <c r="M310" s="97"/>
      <c r="N310" s="97"/>
      <c r="O310" s="97"/>
      <c r="P310" s="97"/>
    </row>
    <row r="311" spans="11:16" s="3" customFormat="1" x14ac:dyDescent="0.25">
      <c r="K311" s="97"/>
      <c r="L311" s="97"/>
      <c r="M311" s="97"/>
      <c r="N311" s="97"/>
      <c r="O311" s="97"/>
      <c r="P311" s="97"/>
    </row>
    <row r="312" spans="11:16" s="3" customFormat="1" x14ac:dyDescent="0.25">
      <c r="K312" s="97"/>
      <c r="L312" s="97"/>
      <c r="M312" s="97"/>
      <c r="N312" s="97"/>
      <c r="O312" s="97"/>
      <c r="P312" s="97"/>
    </row>
    <row r="313" spans="11:16" s="3" customFormat="1" x14ac:dyDescent="0.25">
      <c r="K313" s="97"/>
      <c r="L313" s="97"/>
      <c r="M313" s="97"/>
      <c r="N313" s="97"/>
      <c r="O313" s="97"/>
      <c r="P313" s="97"/>
    </row>
    <row r="314" spans="11:16" s="3" customFormat="1" x14ac:dyDescent="0.25">
      <c r="K314" s="97"/>
      <c r="L314" s="97"/>
      <c r="M314" s="97"/>
      <c r="N314" s="97"/>
      <c r="O314" s="97"/>
      <c r="P314" s="97"/>
    </row>
    <row r="315" spans="11:16" s="3" customFormat="1" x14ac:dyDescent="0.25">
      <c r="K315" s="97"/>
      <c r="L315" s="97"/>
      <c r="M315" s="97"/>
      <c r="N315" s="97"/>
      <c r="O315" s="97"/>
      <c r="P315" s="97"/>
    </row>
    <row r="316" spans="11:16" s="3" customFormat="1" x14ac:dyDescent="0.25">
      <c r="K316" s="97"/>
      <c r="L316" s="97"/>
      <c r="M316" s="97"/>
      <c r="N316" s="97"/>
      <c r="O316" s="97"/>
      <c r="P316" s="97"/>
    </row>
    <row r="317" spans="11:16" s="3" customFormat="1" x14ac:dyDescent="0.25">
      <c r="K317" s="97"/>
      <c r="L317" s="97"/>
      <c r="M317" s="97"/>
      <c r="N317" s="97"/>
      <c r="O317" s="97"/>
      <c r="P317" s="97"/>
    </row>
    <row r="318" spans="11:16" s="3" customFormat="1" x14ac:dyDescent="0.25">
      <c r="K318" s="97"/>
      <c r="L318" s="97"/>
      <c r="M318" s="97"/>
      <c r="N318" s="97"/>
      <c r="O318" s="97"/>
      <c r="P318" s="97"/>
    </row>
    <row r="319" spans="11:16" s="3" customFormat="1" x14ac:dyDescent="0.25">
      <c r="K319" s="97"/>
      <c r="L319" s="97"/>
      <c r="M319" s="97"/>
      <c r="N319" s="97"/>
      <c r="O319" s="97"/>
      <c r="P319" s="97"/>
    </row>
    <row r="320" spans="11:16" s="3" customFormat="1" x14ac:dyDescent="0.25">
      <c r="K320" s="97"/>
      <c r="L320" s="97"/>
      <c r="M320" s="97"/>
      <c r="N320" s="97"/>
      <c r="O320" s="97"/>
      <c r="P320" s="97"/>
    </row>
    <row r="321" spans="11:16" s="3" customFormat="1" x14ac:dyDescent="0.25">
      <c r="K321" s="97"/>
      <c r="L321" s="97"/>
      <c r="M321" s="97"/>
      <c r="N321" s="97"/>
      <c r="O321" s="97"/>
      <c r="P321" s="97"/>
    </row>
    <row r="322" spans="11:16" s="3" customFormat="1" x14ac:dyDescent="0.25">
      <c r="K322" s="97"/>
      <c r="L322" s="97"/>
      <c r="M322" s="97"/>
      <c r="N322" s="97"/>
      <c r="O322" s="97"/>
      <c r="P322" s="97"/>
    </row>
    <row r="323" spans="11:16" s="101" customFormat="1" x14ac:dyDescent="0.25">
      <c r="K323" s="100"/>
      <c r="L323" s="100"/>
      <c r="M323" s="100"/>
      <c r="N323" s="100"/>
      <c r="O323" s="100"/>
      <c r="P323" s="100"/>
    </row>
    <row r="324" spans="11:16" s="101" customFormat="1" x14ac:dyDescent="0.25">
      <c r="K324" s="100"/>
      <c r="L324" s="100"/>
      <c r="M324" s="100"/>
      <c r="N324" s="100"/>
      <c r="O324" s="100"/>
      <c r="P324" s="100"/>
    </row>
    <row r="325" spans="11:16" s="101" customFormat="1" x14ac:dyDescent="0.25">
      <c r="K325" s="100"/>
      <c r="L325" s="100"/>
      <c r="M325" s="100"/>
      <c r="N325" s="100"/>
      <c r="O325" s="100"/>
      <c r="P325" s="100"/>
    </row>
    <row r="326" spans="11:16" s="101" customFormat="1" x14ac:dyDescent="0.25">
      <c r="K326" s="100"/>
      <c r="L326" s="100"/>
      <c r="M326" s="100"/>
      <c r="N326" s="100"/>
      <c r="O326" s="100"/>
      <c r="P326" s="100"/>
    </row>
  </sheetData>
  <sheetProtection algorithmName="SHA-512" hashValue="2QAlq8EfrN/jhryiq7OWsojgnRbmEJ6n7Om0sJtETca7LNHIUf1nCJPqj/9rqA+CaTyne1cWiSCxznErGkyGLA==" saltValue="y2D8fj3nA8UDneBPEUxDYQ==" spinCount="100000" sheet="1" objects="1" scenarios="1"/>
  <mergeCells count="28">
    <mergeCell ref="D1:J1"/>
    <mergeCell ref="D2:J2"/>
    <mergeCell ref="D3:J3"/>
    <mergeCell ref="D8:J8"/>
    <mergeCell ref="B36:J36"/>
    <mergeCell ref="E5:G5"/>
    <mergeCell ref="E6:G6"/>
    <mergeCell ref="C5:D5"/>
    <mergeCell ref="C6:D6"/>
    <mergeCell ref="H5:J5"/>
    <mergeCell ref="H6:J6"/>
    <mergeCell ref="B10:J10"/>
    <mergeCell ref="B11:J11"/>
    <mergeCell ref="E7:G7"/>
    <mergeCell ref="C7:D7"/>
    <mergeCell ref="H7:J7"/>
    <mergeCell ref="B49:J49"/>
    <mergeCell ref="B31:D31"/>
    <mergeCell ref="B48:J48"/>
    <mergeCell ref="B47:J47"/>
    <mergeCell ref="E13:J13"/>
    <mergeCell ref="E14:J14"/>
    <mergeCell ref="B30:D30"/>
    <mergeCell ref="B32:D32"/>
    <mergeCell ref="B46:J46"/>
    <mergeCell ref="B45:J45"/>
    <mergeCell ref="B44:J44"/>
    <mergeCell ref="B33:D33"/>
  </mergeCells>
  <phoneticPr fontId="24" type="noConversion"/>
  <conditionalFormatting sqref="D16:D29">
    <cfRule type="cellIs" dxfId="14" priority="2" operator="equal">
      <formula>"Normal Conditions"</formula>
    </cfRule>
  </conditionalFormatting>
  <conditionalFormatting sqref="E31:J32">
    <cfRule type="cellIs" dxfId="13" priority="1" operator="equal">
      <formula>"Met"</formula>
    </cfRule>
  </conditionalFormatting>
  <dataValidations count="4">
    <dataValidation type="list" allowBlank="1" showInputMessage="1" showErrorMessage="1" sqref="C6:D6">
      <formula1>County</formula1>
    </dataValidation>
    <dataValidation type="list" allowBlank="1" showInputMessage="1" showErrorMessage="1" sqref="E33:J33">
      <formula1>YesNo</formula1>
    </dataValidation>
    <dataValidation type="list" allowBlank="1" showInputMessage="1" showErrorMessage="1" sqref="E16:J29">
      <formula1>Wetness_Signatures</formula1>
    </dataValidation>
    <dataValidation type="list" allowBlank="1" showInputMessage="1" showErrorMessage="1" sqref="H5:J5">
      <formula1>WETS_Weather_Station</formula1>
    </dataValidation>
  </dataValidations>
  <pageMargins left="1" right="1" top="0.75" bottom="1" header="0.3" footer="0.5"/>
  <pageSetup scale="99" orientation="portrait" r:id="rId1"/>
  <headerFooter differentFirst="1">
    <oddFooter>&amp;L&amp;"Calibri,Regular"&amp;K000000FOTG, Section III_x000D_Legislated Programs&amp;R&amp;"Calibri,Regular"&amp;K000000NRCS, CO_x000D_January 2015</oddFooter>
    <firstFooter>&amp;LFOTG, Section III
Legislated Programs&amp;RNRCS, CO
January 2016</firstFooter>
  </headerFooter>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F251"/>
  <sheetViews>
    <sheetView showGridLines="0" showRowColHeaders="0" zoomScaleNormal="100" workbookViewId="0">
      <selection activeCell="U59" sqref="U59"/>
    </sheetView>
  </sheetViews>
  <sheetFormatPr defaultColWidth="8.85546875" defaultRowHeight="15" x14ac:dyDescent="0.25"/>
  <cols>
    <col min="1" max="1" width="5.7109375" style="4" customWidth="1"/>
    <col min="2" max="2" width="13" style="4" customWidth="1"/>
    <col min="3" max="8" width="5.28515625" style="4" customWidth="1"/>
    <col min="9" max="9" width="6" style="4" customWidth="1"/>
    <col min="10" max="10" width="6.42578125" style="4" customWidth="1"/>
    <col min="11" max="14" width="5.28515625" style="4" customWidth="1"/>
    <col min="15" max="15" width="6.7109375" style="4" customWidth="1"/>
    <col min="16" max="16" width="7" style="4" customWidth="1"/>
    <col min="17" max="18" width="6.7109375" style="4" customWidth="1"/>
    <col min="19" max="19" width="5.28515625" style="4" customWidth="1"/>
    <col min="20" max="16384" width="8.85546875" style="4"/>
  </cols>
  <sheetData>
    <row r="1" spans="2:32" ht="15.75" x14ac:dyDescent="0.25">
      <c r="C1" s="5"/>
      <c r="D1" s="241" t="s">
        <v>0</v>
      </c>
      <c r="E1" s="241"/>
      <c r="F1" s="241"/>
      <c r="G1" s="241"/>
      <c r="H1" s="241"/>
      <c r="I1" s="241"/>
      <c r="J1" s="241"/>
      <c r="K1" s="241"/>
      <c r="L1" s="241"/>
      <c r="M1" s="241"/>
      <c r="N1" s="241"/>
      <c r="O1" s="241"/>
      <c r="P1" s="241"/>
    </row>
    <row r="2" spans="2:32" ht="15.75" x14ac:dyDescent="0.25">
      <c r="C2" s="5"/>
      <c r="D2" s="241" t="s">
        <v>79</v>
      </c>
      <c r="E2" s="241"/>
      <c r="F2" s="241"/>
      <c r="G2" s="241"/>
      <c r="H2" s="241"/>
      <c r="I2" s="241"/>
      <c r="J2" s="241"/>
      <c r="K2" s="241"/>
      <c r="L2" s="241"/>
      <c r="M2" s="241"/>
      <c r="N2" s="241"/>
      <c r="O2" s="241"/>
      <c r="P2" s="241"/>
    </row>
    <row r="3" spans="2:32" ht="15" customHeight="1" x14ac:dyDescent="0.25">
      <c r="B3" s="7" t="s">
        <v>81</v>
      </c>
      <c r="C3" s="8"/>
      <c r="D3" s="8"/>
      <c r="E3" s="40"/>
      <c r="F3" s="40"/>
      <c r="G3" s="40"/>
      <c r="H3" s="40"/>
      <c r="I3" s="40"/>
      <c r="J3" s="40"/>
      <c r="K3" s="40"/>
      <c r="L3" s="40"/>
      <c r="M3" s="40"/>
      <c r="N3" s="40"/>
      <c r="R3" s="142"/>
      <c r="S3" s="142"/>
      <c r="T3" s="142"/>
      <c r="U3" s="142"/>
      <c r="V3" s="142"/>
      <c r="W3" s="142"/>
      <c r="X3" s="142"/>
      <c r="Y3" s="142"/>
      <c r="Z3" s="142"/>
      <c r="AA3" s="142"/>
      <c r="AB3" s="142"/>
      <c r="AC3" s="142"/>
      <c r="AD3" s="142"/>
      <c r="AE3" s="142"/>
      <c r="AF3" s="142"/>
    </row>
    <row r="4" spans="2:32" ht="9.9499999999999993" customHeight="1" x14ac:dyDescent="0.25">
      <c r="B4" s="7"/>
      <c r="C4" s="8"/>
      <c r="D4" s="8"/>
      <c r="E4" s="40"/>
      <c r="F4" s="40"/>
      <c r="G4" s="40"/>
      <c r="H4" s="40"/>
      <c r="I4" s="40"/>
      <c r="J4" s="40"/>
      <c r="R4" s="215" t="s">
        <v>10096</v>
      </c>
      <c r="S4" s="215"/>
      <c r="T4" s="215"/>
      <c r="U4" s="215"/>
      <c r="V4" s="215"/>
      <c r="W4" s="215"/>
      <c r="X4" s="215"/>
      <c r="Y4" s="215"/>
      <c r="Z4" s="215"/>
      <c r="AA4" s="215"/>
      <c r="AB4" s="215"/>
      <c r="AC4" s="215"/>
      <c r="AD4" s="215"/>
      <c r="AE4" s="215"/>
      <c r="AF4" s="215"/>
    </row>
    <row r="5" spans="2:32" ht="74.25" customHeight="1" x14ac:dyDescent="0.25">
      <c r="B5" s="212" t="s">
        <v>9105</v>
      </c>
      <c r="C5" s="212"/>
      <c r="D5" s="212"/>
      <c r="E5" s="212"/>
      <c r="F5" s="212"/>
      <c r="G5" s="212"/>
      <c r="H5" s="212"/>
      <c r="I5" s="212"/>
      <c r="J5" s="212"/>
      <c r="K5" s="212"/>
      <c r="L5" s="212"/>
      <c r="M5" s="212"/>
      <c r="N5" s="212"/>
      <c r="O5" s="212"/>
      <c r="P5" s="212"/>
      <c r="R5" s="216" t="s">
        <v>10097</v>
      </c>
      <c r="S5" s="216"/>
      <c r="T5" s="216"/>
      <c r="U5" s="216"/>
      <c r="V5" s="216"/>
      <c r="W5" s="216"/>
      <c r="X5" s="216"/>
      <c r="Y5" s="216"/>
      <c r="Z5" s="216"/>
      <c r="AA5" s="216"/>
      <c r="AB5" s="216"/>
      <c r="AC5" s="216"/>
      <c r="AD5" s="216"/>
      <c r="AE5" s="216"/>
      <c r="AF5" s="216"/>
    </row>
    <row r="6" spans="2:32" ht="6" customHeight="1" x14ac:dyDescent="0.25">
      <c r="C6" s="8"/>
      <c r="D6" s="8"/>
      <c r="G6" s="10"/>
      <c r="H6" s="10"/>
      <c r="I6" s="10"/>
      <c r="J6" s="10"/>
      <c r="O6" s="22"/>
    </row>
    <row r="7" spans="2:32" ht="14.1" customHeight="1" x14ac:dyDescent="0.25">
      <c r="B7" s="212" t="s">
        <v>10095</v>
      </c>
      <c r="C7" s="212"/>
      <c r="D7" s="212"/>
      <c r="E7" s="212"/>
      <c r="F7" s="212"/>
      <c r="G7" s="212"/>
      <c r="H7" s="212"/>
      <c r="I7" s="212"/>
      <c r="J7" s="212"/>
      <c r="K7" s="212"/>
      <c r="L7" s="212"/>
      <c r="M7" s="212"/>
      <c r="N7" s="212"/>
      <c r="O7" s="212"/>
      <c r="P7" s="212"/>
    </row>
    <row r="8" spans="2:32" ht="14.1" customHeight="1" x14ac:dyDescent="0.25">
      <c r="B8" s="252" t="s">
        <v>9106</v>
      </c>
      <c r="C8" s="252"/>
      <c r="D8" s="252"/>
      <c r="E8" s="252"/>
      <c r="F8" s="252"/>
      <c r="G8" s="252"/>
      <c r="H8" s="252"/>
      <c r="I8" s="252"/>
      <c r="J8" s="252"/>
      <c r="K8" s="252"/>
      <c r="L8" s="252"/>
      <c r="M8" s="252"/>
      <c r="N8" s="252"/>
      <c r="O8" s="252"/>
      <c r="P8" s="252"/>
      <c r="Q8" s="133"/>
      <c r="R8" s="133"/>
      <c r="S8" s="133"/>
      <c r="T8" s="133"/>
      <c r="U8" s="133"/>
      <c r="V8" s="133"/>
      <c r="W8" s="133"/>
      <c r="X8" s="133"/>
      <c r="Y8" s="133"/>
      <c r="Z8" s="133"/>
      <c r="AA8" s="133"/>
      <c r="AB8" s="133"/>
      <c r="AC8" s="133"/>
      <c r="AD8" s="133"/>
      <c r="AE8" s="133"/>
    </row>
    <row r="9" spans="2:32" s="10" customFormat="1" ht="12" customHeight="1" x14ac:dyDescent="0.2">
      <c r="B9" s="249" t="s">
        <v>9107</v>
      </c>
      <c r="C9" s="249"/>
      <c r="D9" s="249"/>
      <c r="E9" s="249"/>
      <c r="F9" s="249"/>
      <c r="G9" s="249"/>
      <c r="H9" s="249"/>
      <c r="I9" s="249"/>
      <c r="J9" s="249"/>
      <c r="K9" s="249"/>
      <c r="L9" s="249"/>
      <c r="M9" s="249"/>
      <c r="N9" s="249"/>
      <c r="O9" s="249"/>
      <c r="P9" s="249"/>
      <c r="Q9" s="88"/>
      <c r="R9" s="133"/>
      <c r="S9" s="133"/>
      <c r="T9" s="133"/>
      <c r="U9" s="133"/>
      <c r="V9" s="133"/>
      <c r="W9" s="133"/>
      <c r="X9" s="133"/>
      <c r="Y9" s="133"/>
      <c r="Z9" s="133"/>
      <c r="AA9" s="88"/>
      <c r="AB9" s="88"/>
      <c r="AC9" s="88"/>
      <c r="AD9" s="88"/>
      <c r="AE9" s="88"/>
    </row>
    <row r="10" spans="2:32" ht="6" customHeight="1" x14ac:dyDescent="0.25">
      <c r="B10" s="120"/>
      <c r="C10" s="120"/>
      <c r="D10" s="120"/>
      <c r="E10" s="120"/>
      <c r="F10" s="120"/>
      <c r="G10" s="120"/>
      <c r="H10" s="120"/>
      <c r="I10" s="120"/>
      <c r="J10" s="120"/>
      <c r="K10" s="120"/>
      <c r="L10" s="120"/>
      <c r="M10" s="120"/>
      <c r="N10" s="120"/>
      <c r="O10" s="120"/>
      <c r="P10" s="120"/>
      <c r="Q10" s="119"/>
      <c r="R10" s="119"/>
      <c r="S10" s="119"/>
      <c r="T10" s="119"/>
      <c r="U10" s="119"/>
      <c r="V10" s="119"/>
      <c r="W10" s="119"/>
      <c r="X10" s="119"/>
      <c r="Y10" s="119"/>
      <c r="Z10" s="119"/>
      <c r="AA10" s="119"/>
      <c r="AB10" s="119"/>
      <c r="AC10" s="119"/>
      <c r="AD10" s="119"/>
      <c r="AE10" s="119"/>
    </row>
    <row r="11" spans="2:32" ht="57" customHeight="1" x14ac:dyDescent="0.25">
      <c r="B11" s="248" t="s">
        <v>10117</v>
      </c>
      <c r="C11" s="248"/>
      <c r="D11" s="248"/>
      <c r="E11" s="248"/>
      <c r="F11" s="248"/>
      <c r="G11" s="248"/>
      <c r="H11" s="248"/>
      <c r="I11" s="248"/>
      <c r="J11" s="248"/>
      <c r="K11" s="248"/>
      <c r="L11" s="248"/>
      <c r="M11" s="248"/>
      <c r="N11" s="248"/>
      <c r="O11" s="248"/>
      <c r="P11" s="248"/>
      <c r="Q11" s="119"/>
      <c r="R11" s="119"/>
      <c r="S11" s="119"/>
      <c r="T11" s="119"/>
      <c r="U11" s="119"/>
      <c r="V11" s="119"/>
      <c r="W11" s="119"/>
      <c r="X11" s="119"/>
      <c r="Y11" s="119"/>
      <c r="Z11" s="119"/>
      <c r="AA11" s="119"/>
      <c r="AB11" s="119"/>
      <c r="AC11" s="119"/>
      <c r="AD11" s="119"/>
      <c r="AE11" s="119"/>
    </row>
    <row r="12" spans="2:32" ht="14.1" customHeight="1" x14ac:dyDescent="0.25">
      <c r="B12" s="249" t="s">
        <v>9108</v>
      </c>
      <c r="C12" s="249"/>
      <c r="D12" s="249"/>
      <c r="E12" s="249"/>
      <c r="F12" s="249"/>
      <c r="G12" s="249"/>
      <c r="H12" s="249"/>
      <c r="I12" s="249"/>
      <c r="J12" s="249"/>
      <c r="K12" s="249"/>
      <c r="L12" s="249"/>
      <c r="M12" s="249"/>
      <c r="N12" s="249"/>
      <c r="O12" s="249"/>
      <c r="P12" s="249"/>
      <c r="Q12" s="119"/>
      <c r="R12" s="119"/>
      <c r="S12" s="119"/>
      <c r="T12" s="119"/>
      <c r="U12" s="119"/>
      <c r="V12" s="119"/>
      <c r="W12" s="119"/>
      <c r="X12" s="119"/>
      <c r="Y12" s="119"/>
      <c r="Z12" s="119"/>
      <c r="AA12" s="119"/>
      <c r="AB12" s="119"/>
      <c r="AC12" s="119"/>
      <c r="AD12" s="119"/>
      <c r="AE12" s="119"/>
    </row>
    <row r="13" spans="2:32" ht="33.75" customHeight="1" x14ac:dyDescent="0.25"/>
    <row r="14" spans="2:32" ht="15" customHeight="1" x14ac:dyDescent="0.25">
      <c r="B14" s="40" t="s">
        <v>617</v>
      </c>
      <c r="C14" s="8"/>
      <c r="D14" s="8"/>
      <c r="G14" s="10"/>
      <c r="H14" s="10"/>
      <c r="I14" s="10"/>
      <c r="J14" s="10"/>
    </row>
    <row r="15" spans="2:32" ht="15" customHeight="1" x14ac:dyDescent="0.25">
      <c r="B15" s="42" t="s">
        <v>618</v>
      </c>
      <c r="C15" s="245" t="s">
        <v>620</v>
      </c>
      <c r="D15" s="245"/>
      <c r="E15" s="245"/>
      <c r="F15" s="245"/>
      <c r="G15" s="245"/>
      <c r="H15" s="245"/>
      <c r="I15" s="245"/>
      <c r="J15" s="245"/>
      <c r="K15" s="245"/>
      <c r="L15" s="56"/>
    </row>
    <row r="16" spans="2:32" s="10" customFormat="1" ht="15" customHeight="1" x14ac:dyDescent="0.25">
      <c r="B16" s="118" t="s">
        <v>619</v>
      </c>
      <c r="C16" s="244"/>
      <c r="D16" s="244"/>
      <c r="E16" s="244"/>
      <c r="F16" s="244"/>
      <c r="G16" s="244"/>
      <c r="H16" s="244"/>
      <c r="I16" s="244"/>
      <c r="J16" s="244"/>
      <c r="K16" s="244"/>
      <c r="L16" s="56"/>
      <c r="M16" s="236" t="str">
        <f>IF(C16="","",IF(SUM(E33:P33)=0,"Remember to enter the data in tab: rawdata_WRCC",""))</f>
        <v/>
      </c>
      <c r="N16" s="236"/>
      <c r="O16" s="236"/>
      <c r="P16" s="236"/>
    </row>
    <row r="17" spans="1:17" s="10" customFormat="1" ht="15" customHeight="1" x14ac:dyDescent="0.25">
      <c r="B17" s="118" t="s">
        <v>616</v>
      </c>
      <c r="C17" s="242" t="str">
        <f>IF(C16="","",VLOOKUP(C16,WRCC,3,FALSE))</f>
        <v/>
      </c>
      <c r="D17" s="242"/>
      <c r="E17" s="242"/>
      <c r="F17" s="242"/>
      <c r="G17" s="135"/>
      <c r="H17" s="118" t="s">
        <v>716</v>
      </c>
      <c r="I17" s="246" t="str">
        <f>IF(C16="","",VLOOKUP(C16,WRCC,2,FALSE))</f>
        <v/>
      </c>
      <c r="J17" s="246"/>
      <c r="K17" s="246"/>
      <c r="L17" s="56"/>
      <c r="M17" s="236"/>
      <c r="N17" s="236"/>
      <c r="O17" s="236"/>
      <c r="P17" s="236"/>
    </row>
    <row r="18" spans="1:17" s="10" customFormat="1" ht="6" customHeight="1" x14ac:dyDescent="0.25">
      <c r="B18" s="36"/>
      <c r="C18" s="243"/>
      <c r="D18" s="243"/>
      <c r="E18" s="243"/>
      <c r="F18" s="44"/>
      <c r="G18" s="135"/>
      <c r="H18" s="135"/>
      <c r="M18" s="236"/>
      <c r="N18" s="236"/>
      <c r="O18" s="236"/>
      <c r="P18" s="236"/>
    </row>
    <row r="19" spans="1:17" s="10" customFormat="1" ht="15" customHeight="1" x14ac:dyDescent="0.25">
      <c r="A19" s="207" t="s">
        <v>10107</v>
      </c>
      <c r="B19" s="207"/>
      <c r="C19" s="207"/>
      <c r="D19" s="207"/>
      <c r="E19" s="235"/>
      <c r="F19" s="235"/>
      <c r="G19" s="240" t="s">
        <v>716</v>
      </c>
      <c r="H19" s="240"/>
      <c r="I19" s="239"/>
      <c r="J19" s="239"/>
      <c r="K19" s="239"/>
    </row>
    <row r="20" spans="1:17" s="10" customFormat="1" ht="18" customHeight="1" x14ac:dyDescent="0.2">
      <c r="C20" s="41"/>
      <c r="D20" s="41"/>
      <c r="E20" s="41"/>
      <c r="F20" s="41"/>
      <c r="G20" s="41"/>
      <c r="H20" s="41"/>
    </row>
    <row r="21" spans="1:17" s="10" customFormat="1" ht="14.1" customHeight="1" x14ac:dyDescent="0.2">
      <c r="C21" s="41"/>
      <c r="D21" s="41"/>
      <c r="E21" s="41"/>
      <c r="F21" s="41"/>
      <c r="G21" s="41"/>
      <c r="H21" s="41"/>
      <c r="Q21" s="28"/>
    </row>
    <row r="22" spans="1:17" s="10" customFormat="1" ht="14.1" customHeight="1" x14ac:dyDescent="0.2">
      <c r="C22" s="41"/>
      <c r="D22" s="41"/>
      <c r="E22" s="41"/>
      <c r="F22" s="41"/>
      <c r="G22" s="41"/>
      <c r="H22" s="41"/>
      <c r="Q22" s="28"/>
    </row>
    <row r="23" spans="1:17" s="10" customFormat="1" ht="14.1" customHeight="1" x14ac:dyDescent="0.2">
      <c r="C23" s="41"/>
      <c r="D23" s="41"/>
      <c r="E23" s="41"/>
      <c r="F23" s="41"/>
      <c r="G23" s="41"/>
      <c r="H23" s="41"/>
      <c r="Q23" s="28"/>
    </row>
    <row r="24" spans="1:17" s="10" customFormat="1" ht="14.1" customHeight="1" x14ac:dyDescent="0.2">
      <c r="C24" s="41"/>
      <c r="D24" s="41"/>
      <c r="E24" s="41"/>
      <c r="F24" s="41"/>
      <c r="G24" s="41"/>
      <c r="H24" s="41"/>
      <c r="Q24" s="28"/>
    </row>
    <row r="25" spans="1:17" s="10" customFormat="1" ht="14.1" customHeight="1" x14ac:dyDescent="0.2">
      <c r="C25" s="41"/>
      <c r="D25" s="41"/>
      <c r="E25" s="41"/>
      <c r="F25" s="41"/>
      <c r="G25" s="41"/>
      <c r="H25" s="41"/>
      <c r="Q25" s="28"/>
    </row>
    <row r="26" spans="1:17" s="10" customFormat="1" ht="14.1" customHeight="1" x14ac:dyDescent="0.2">
      <c r="C26" s="41"/>
      <c r="D26" s="41"/>
      <c r="E26" s="41"/>
      <c r="F26" s="41"/>
      <c r="G26" s="41"/>
      <c r="H26" s="41"/>
      <c r="Q26" s="28"/>
    </row>
    <row r="27" spans="1:17" s="10" customFormat="1" ht="14.1" customHeight="1" x14ac:dyDescent="0.2">
      <c r="C27" s="41"/>
      <c r="D27" s="41"/>
      <c r="E27" s="41"/>
      <c r="F27" s="41"/>
      <c r="G27" s="41"/>
      <c r="H27" s="41"/>
      <c r="Q27" s="28"/>
    </row>
    <row r="28" spans="1:17" s="10" customFormat="1" ht="14.1" customHeight="1" x14ac:dyDescent="0.2">
      <c r="C28" s="41"/>
      <c r="D28" s="41"/>
      <c r="E28" s="41"/>
      <c r="F28" s="41"/>
      <c r="G28" s="41"/>
      <c r="H28" s="41"/>
      <c r="Q28" s="28"/>
    </row>
    <row r="29" spans="1:17" s="10" customFormat="1" ht="14.1" customHeight="1" x14ac:dyDescent="0.2">
      <c r="C29" s="41"/>
      <c r="D29" s="41"/>
      <c r="E29" s="41"/>
      <c r="F29" s="41"/>
      <c r="G29" s="41"/>
      <c r="H29" s="41"/>
      <c r="Q29" s="28"/>
    </row>
    <row r="30" spans="1:17" s="10" customFormat="1" ht="14.1" customHeight="1" x14ac:dyDescent="0.2">
      <c r="C30" s="41"/>
      <c r="D30" s="41"/>
      <c r="E30" s="41"/>
      <c r="F30" s="41"/>
      <c r="G30" s="41"/>
      <c r="H30" s="41"/>
      <c r="Q30" s="28"/>
    </row>
    <row r="31" spans="1:17" s="10" customFormat="1" ht="18" customHeight="1" x14ac:dyDescent="0.2">
      <c r="C31" s="41"/>
      <c r="D31" s="41"/>
      <c r="E31" s="41"/>
      <c r="F31" s="41"/>
      <c r="G31" s="41"/>
      <c r="H31" s="41"/>
      <c r="Q31" s="28"/>
    </row>
    <row r="32" spans="1:17" s="10" customFormat="1" ht="12" customHeight="1" x14ac:dyDescent="0.2">
      <c r="E32" s="45" t="s">
        <v>95</v>
      </c>
      <c r="F32" s="45" t="s">
        <v>599</v>
      </c>
      <c r="G32" s="45" t="s">
        <v>600</v>
      </c>
      <c r="H32" s="45" t="s">
        <v>601</v>
      </c>
      <c r="I32" s="45" t="s">
        <v>99</v>
      </c>
      <c r="J32" s="45" t="s">
        <v>602</v>
      </c>
      <c r="K32" s="45" t="s">
        <v>603</v>
      </c>
      <c r="L32" s="45" t="s">
        <v>604</v>
      </c>
      <c r="M32" s="45" t="s">
        <v>605</v>
      </c>
      <c r="N32" s="45" t="s">
        <v>606</v>
      </c>
      <c r="O32" s="45" t="s">
        <v>607</v>
      </c>
      <c r="P32" s="45" t="s">
        <v>608</v>
      </c>
      <c r="Q32" s="28"/>
    </row>
    <row r="33" spans="2:21" s="10" customFormat="1" ht="12" customHeight="1" x14ac:dyDescent="0.2">
      <c r="B33" s="253" t="s">
        <v>9102</v>
      </c>
      <c r="C33" s="253"/>
      <c r="D33" s="254"/>
      <c r="E33" s="55" t="str">
        <f>IF(C16="","",rawdata_WRCC!B4)</f>
        <v/>
      </c>
      <c r="F33" s="55" t="str">
        <f>IF(C16="","",rawdata_WRCC!D4)</f>
        <v/>
      </c>
      <c r="G33" s="55" t="str">
        <f>IF(C16="","",rawdata_WRCC!F4)</f>
        <v/>
      </c>
      <c r="H33" s="55" t="str">
        <f>IF(C16="","",rawdata_WRCC!H4)</f>
        <v/>
      </c>
      <c r="I33" s="55" t="str">
        <f>IF(C16="","",rawdata_WRCC!J4)</f>
        <v/>
      </c>
      <c r="J33" s="55" t="str">
        <f>IF(C16="","",rawdata_WRCC!L4)</f>
        <v/>
      </c>
      <c r="K33" s="55" t="str">
        <f>IF(C16="","",rawdata_WRCC!N4)</f>
        <v/>
      </c>
      <c r="L33" s="55" t="str">
        <f>IF(C16="","",rawdata_WRCC!P4)</f>
        <v/>
      </c>
      <c r="M33" s="55" t="str">
        <f>IF(C16="","",rawdata_WRCC!R4)</f>
        <v/>
      </c>
      <c r="N33" s="55" t="str">
        <f>IF(C16="","",rawdata_WRCC!T4)</f>
        <v/>
      </c>
      <c r="O33" s="55" t="str">
        <f>IF(C16="","",rawdata_WRCC!V4)</f>
        <v/>
      </c>
      <c r="P33" s="55" t="str">
        <f>IF(C16="","",rawdata_WRCC!X4)</f>
        <v/>
      </c>
      <c r="Q33" s="124"/>
      <c r="R33" s="121"/>
    </row>
    <row r="34" spans="2:21" s="10" customFormat="1" ht="12" customHeight="1" x14ac:dyDescent="0.2">
      <c r="B34" s="253" t="s">
        <v>9103</v>
      </c>
      <c r="C34" s="253"/>
      <c r="D34" s="254"/>
      <c r="E34" s="55" t="str">
        <f>IF(C16="","",rawdata_WRCC!B5)</f>
        <v/>
      </c>
      <c r="F34" s="55" t="str">
        <f>IF(C16="","",rawdata_WRCC!D5)</f>
        <v/>
      </c>
      <c r="G34" s="55" t="str">
        <f>IF(C16="","",rawdata_WRCC!F5)</f>
        <v/>
      </c>
      <c r="H34" s="55" t="str">
        <f>IF(C16="","",rawdata_WRCC!H5)</f>
        <v/>
      </c>
      <c r="I34" s="55" t="str">
        <f>IF(C16="","",rawdata_WRCC!J5)</f>
        <v/>
      </c>
      <c r="J34" s="55" t="str">
        <f>IF(C16="","",rawdata_WRCC!L5)</f>
        <v/>
      </c>
      <c r="K34" s="55" t="str">
        <f>IF(C16="","",rawdata_WRCC!N5)</f>
        <v/>
      </c>
      <c r="L34" s="55" t="str">
        <f>IF(C16="","",rawdata_WRCC!P5)</f>
        <v/>
      </c>
      <c r="M34" s="55" t="str">
        <f>IF(C16="","",rawdata_WRCC!R5)</f>
        <v/>
      </c>
      <c r="N34" s="55" t="str">
        <f>IF(C16="","",rawdata_WRCC!T5)</f>
        <v/>
      </c>
      <c r="O34" s="55" t="str">
        <f>IF(C16="","",rawdata_WRCC!V5)</f>
        <v/>
      </c>
      <c r="P34" s="55" t="str">
        <f>IF(C16="","",rawdata_WRCC!X5)</f>
        <v/>
      </c>
      <c r="Q34" s="121"/>
    </row>
    <row r="35" spans="2:21" s="10" customFormat="1" ht="6" customHeight="1" x14ac:dyDescent="0.2">
      <c r="C35" s="66"/>
      <c r="D35" s="134"/>
      <c r="E35" s="175"/>
      <c r="F35" s="175"/>
      <c r="G35" s="175"/>
      <c r="H35" s="175"/>
      <c r="I35" s="175"/>
      <c r="J35" s="175"/>
      <c r="K35" s="175"/>
      <c r="L35" s="175"/>
      <c r="M35" s="175"/>
      <c r="N35" s="175"/>
      <c r="O35" s="175"/>
      <c r="P35" s="175"/>
      <c r="Q35" s="121"/>
    </row>
    <row r="36" spans="2:21" s="10" customFormat="1" ht="15" customHeight="1" x14ac:dyDescent="0.2">
      <c r="B36" s="75"/>
      <c r="C36" s="250" t="s">
        <v>10118</v>
      </c>
      <c r="D36" s="250"/>
      <c r="E36" s="250"/>
      <c r="F36" s="250"/>
      <c r="G36" s="250"/>
      <c r="H36" s="250"/>
      <c r="I36" s="250"/>
      <c r="J36" s="250"/>
      <c r="K36" s="250"/>
      <c r="L36" s="250"/>
      <c r="M36" s="250"/>
      <c r="N36" s="250"/>
      <c r="O36" s="250"/>
      <c r="P36" s="250"/>
      <c r="Q36" s="121"/>
      <c r="S36" s="10" t="str">
        <f>IFERROR(INDEX(E35:P35,SMALL(IF(E35:P35&lt;&gt;"",ROW(E35:P35)),ROW(E35))),"")</f>
        <v/>
      </c>
    </row>
    <row r="37" spans="2:21" s="10" customFormat="1" ht="14.1" customHeight="1" x14ac:dyDescent="0.2">
      <c r="B37" s="75"/>
      <c r="C37" s="174"/>
      <c r="D37" s="174"/>
      <c r="E37" s="174"/>
      <c r="F37" s="174"/>
      <c r="G37" s="174"/>
      <c r="H37" s="174"/>
      <c r="I37" s="174"/>
      <c r="J37" s="174"/>
      <c r="K37" s="174"/>
      <c r="L37" s="174"/>
      <c r="M37" s="174"/>
      <c r="N37" s="174"/>
      <c r="O37" s="174"/>
      <c r="P37" s="174"/>
      <c r="Q37" s="121"/>
    </row>
    <row r="38" spans="2:21" s="10" customFormat="1" ht="14.1" customHeight="1" x14ac:dyDescent="0.2">
      <c r="C38" s="176" t="s">
        <v>10109</v>
      </c>
      <c r="D38" s="176"/>
      <c r="E38" s="176"/>
      <c r="F38" s="176"/>
      <c r="G38" s="176"/>
      <c r="H38" s="176"/>
      <c r="I38" s="176"/>
      <c r="J38" s="251"/>
      <c r="K38" s="251"/>
      <c r="L38" s="251"/>
      <c r="M38" s="75"/>
      <c r="N38" s="75"/>
      <c r="O38" s="75"/>
      <c r="P38" s="75"/>
      <c r="Q38" s="121"/>
    </row>
    <row r="39" spans="2:21" s="10" customFormat="1" ht="14.1" customHeight="1" x14ac:dyDescent="0.2">
      <c r="B39" s="75"/>
      <c r="C39" s="250" t="s">
        <v>10110</v>
      </c>
      <c r="D39" s="250"/>
      <c r="E39" s="250"/>
      <c r="F39" s="250"/>
      <c r="G39" s="250"/>
      <c r="H39" s="250"/>
      <c r="I39" s="250"/>
      <c r="J39" s="250"/>
      <c r="K39" s="250"/>
      <c r="L39" s="250"/>
      <c r="M39" s="250"/>
      <c r="N39" s="250"/>
      <c r="O39" s="250"/>
      <c r="P39" s="250"/>
      <c r="Q39" s="121"/>
    </row>
    <row r="40" spans="2:21" s="10" customFormat="1" ht="15" customHeight="1" x14ac:dyDescent="0.2">
      <c r="Q40" s="121"/>
      <c r="R40" s="255"/>
      <c r="S40" s="255"/>
      <c r="T40" s="255"/>
      <c r="U40" s="255"/>
    </row>
    <row r="41" spans="2:21" s="15" customFormat="1" ht="45" customHeight="1" x14ac:dyDescent="0.2">
      <c r="B41" s="247" t="s">
        <v>9086</v>
      </c>
      <c r="C41" s="247"/>
      <c r="D41" s="247"/>
      <c r="E41" s="247"/>
      <c r="F41" s="247"/>
      <c r="G41" s="247"/>
      <c r="H41" s="247"/>
      <c r="I41" s="247"/>
      <c r="J41" s="247"/>
      <c r="K41" s="247"/>
      <c r="L41" s="247"/>
      <c r="M41" s="247"/>
      <c r="N41" s="247"/>
      <c r="O41" s="247"/>
      <c r="P41" s="247"/>
      <c r="Q41" s="171"/>
    </row>
    <row r="42" spans="2:21" s="10" customFormat="1" ht="3.95" customHeight="1" x14ac:dyDescent="0.2">
      <c r="B42" s="127"/>
      <c r="C42" s="127"/>
      <c r="D42" s="127"/>
      <c r="E42" s="127"/>
      <c r="F42" s="127"/>
      <c r="G42" s="128"/>
      <c r="H42" s="128"/>
      <c r="I42" s="128"/>
      <c r="J42" s="128"/>
      <c r="K42" s="128"/>
      <c r="L42" s="128"/>
      <c r="M42" s="128"/>
      <c r="N42" s="128"/>
      <c r="O42" s="129"/>
      <c r="P42" s="128"/>
      <c r="Q42" s="121"/>
    </row>
    <row r="43" spans="2:21" s="23" customFormat="1" ht="12.95" customHeight="1" x14ac:dyDescent="0.25">
      <c r="B43" s="24" t="s">
        <v>82</v>
      </c>
      <c r="C43" s="223" t="str">
        <f>IF('CO-CPA-32'!C16="","",'CO-CPA-32'!C16)</f>
        <v/>
      </c>
      <c r="D43" s="223"/>
      <c r="F43" s="224" t="s">
        <v>621</v>
      </c>
      <c r="G43" s="224"/>
      <c r="H43" s="225" t="str">
        <f>IF('CO-CPA-32'!B16="","",'CO-CPA-32'!B16)</f>
        <v/>
      </c>
      <c r="I43" s="225"/>
      <c r="J43" s="225"/>
      <c r="K43" s="225"/>
      <c r="L43" s="225"/>
      <c r="M43" s="225"/>
      <c r="N43" s="225"/>
    </row>
    <row r="44" spans="2:21" s="58" customFormat="1" ht="2.1" customHeight="1" x14ac:dyDescent="0.25">
      <c r="B44" s="58" t="str">
        <f>IF(C43="","",DATE(YEAR(C43),MONTH(C43)-1,DAY(C43)))</f>
        <v/>
      </c>
      <c r="C44" s="58" t="str">
        <f>IF(B44="","",MONTH(B44))</f>
        <v/>
      </c>
      <c r="E44" s="58" t="str">
        <f>IF(B44="","",YEAR(B44))</f>
        <v/>
      </c>
    </row>
    <row r="45" spans="2:21" s="58" customFormat="1" ht="2.1" customHeight="1" x14ac:dyDescent="0.25">
      <c r="B45" s="58" t="str">
        <f>IF(C43="","",DATE(YEAR(C43),MONTH(C43)-2,DAY(C43)))</f>
        <v/>
      </c>
      <c r="C45" s="58" t="str">
        <f>IF(B45="","",MONTH(B45))</f>
        <v/>
      </c>
      <c r="E45" s="58" t="str">
        <f>IF(B45="","",YEAR(B45))</f>
        <v/>
      </c>
    </row>
    <row r="46" spans="2:21" s="58" customFormat="1" ht="2.1" customHeight="1" x14ac:dyDescent="0.25">
      <c r="B46" s="58" t="str">
        <f>IF(C43="","",DATE(YEAR(C43),MONTH(C43)-3,DAY(C43)))</f>
        <v/>
      </c>
      <c r="C46" s="58" t="str">
        <f>IF(B46="","",MONTH(B46))</f>
        <v/>
      </c>
      <c r="E46" s="58" t="str">
        <f>IF(B46="","",YEAR(B46))</f>
        <v/>
      </c>
      <c r="I46" s="26"/>
    </row>
    <row r="47" spans="2:21" s="23" customFormat="1" ht="12" customHeight="1" x14ac:dyDescent="0.2">
      <c r="B47" s="25"/>
      <c r="C47" s="26" t="str">
        <f>IF(B47="","",MONTH(B47))</f>
        <v/>
      </c>
      <c r="E47" s="226" t="s">
        <v>94</v>
      </c>
      <c r="F47" s="227"/>
      <c r="G47" s="227"/>
      <c r="H47" s="228"/>
      <c r="I47" s="229" t="s">
        <v>715</v>
      </c>
      <c r="J47" s="230"/>
      <c r="K47" s="231" t="s">
        <v>729</v>
      </c>
      <c r="L47" s="231"/>
      <c r="M47" s="231" t="s">
        <v>86</v>
      </c>
      <c r="N47" s="231"/>
      <c r="O47" s="231" t="s">
        <v>87</v>
      </c>
      <c r="P47" s="231" t="s">
        <v>88</v>
      </c>
    </row>
    <row r="48" spans="2:21" s="23" customFormat="1" ht="12" customHeight="1" x14ac:dyDescent="0.2">
      <c r="B48" s="36"/>
      <c r="C48" s="226" t="s">
        <v>83</v>
      </c>
      <c r="D48" s="227"/>
      <c r="E48" s="232" t="s">
        <v>84</v>
      </c>
      <c r="F48" s="232"/>
      <c r="G48" s="232" t="s">
        <v>85</v>
      </c>
      <c r="H48" s="226"/>
      <c r="I48" s="59" t="s">
        <v>622</v>
      </c>
      <c r="J48" s="59" t="s">
        <v>623</v>
      </c>
      <c r="K48" s="231"/>
      <c r="L48" s="231"/>
      <c r="M48" s="231"/>
      <c r="N48" s="231"/>
      <c r="O48" s="231"/>
      <c r="P48" s="231"/>
    </row>
    <row r="49" spans="2:16" s="23" customFormat="1" ht="12" customHeight="1" x14ac:dyDescent="0.2">
      <c r="B49" s="27" t="s">
        <v>89</v>
      </c>
      <c r="C49" s="218" t="str">
        <f>IF(C44="","",IF(C44=12,"Dec",IF(C44=1,"Jan",IF(C44=2,"Feb",IF(C44=3,"Mar",IF(C44=4,"Apr",IF(C44=5,"May",IF(C44=6,"Jun",IF(C44=7,"Jul",IF(C44=8,"Aug",IF(C44=9,"Sep",IF(C44=10,"Oct",IF(C44=11,"Nov","-")))))))))))))</f>
        <v/>
      </c>
      <c r="D49" s="219"/>
      <c r="E49" s="220" t="str">
        <f>IF(C49="","",HLOOKUP(C49,$E$32:$P$34,2,FALSE))</f>
        <v/>
      </c>
      <c r="F49" s="220"/>
      <c r="G49" s="220" t="str">
        <f>IF(C49="","",HLOOKUP(C49,$E$32:$P$34,3,FALSE))</f>
        <v/>
      </c>
      <c r="H49" s="221"/>
      <c r="I49" s="108" t="str">
        <f>IF(E44="","",IFERROR(INDEX(rawdata_WRCC!$B$9:$Z$10001,MATCH(E44,rawdata_WRCC!$A$9:$A$10001,0),MATCH(C44,rawdata_WRCC!$B$8:$X$8,0)),""))</f>
        <v/>
      </c>
      <c r="J49" s="96"/>
      <c r="K49" s="222" t="str">
        <f>IF(ISNUMBER(J49),IF(J49&gt;G49,"Wet",IF(J49&lt;E49,"Dry","Normal")),IF(ISNUMBER(I49),IF(I49&gt;G49,"Wet",IF(I49&lt;E49,"Dry","Normal")),""))</f>
        <v/>
      </c>
      <c r="L49" s="222"/>
      <c r="M49" s="222" t="str">
        <f>IF(K49="","",IF(K49="Wet",3,IF(K49="Dry",1,IF(K49="Normal",2))))</f>
        <v/>
      </c>
      <c r="N49" s="222"/>
      <c r="O49" s="57">
        <v>3</v>
      </c>
      <c r="P49" s="57" t="str">
        <f>IF(M49="","",SUM(M49*O49,))</f>
        <v/>
      </c>
    </row>
    <row r="50" spans="2:16" s="23" customFormat="1" ht="12" customHeight="1" x14ac:dyDescent="0.2">
      <c r="B50" s="27" t="s">
        <v>90</v>
      </c>
      <c r="C50" s="218" t="str">
        <f>IF(C45="","",IF(C45=12,"Dec",IF(C45=1,"Jan",IF(C45=2,"Feb",IF(C45=3,"Mar",IF(C45=4,"Apr",IF(C45=5,"May",IF(C45=6,"Jun",IF(C45=7,"Jul",IF(C45=8,"Aug",IF(C45=9,"Sep",IF(C45=10,"Oct",IF(C45=11,"Nov","-")))))))))))))</f>
        <v/>
      </c>
      <c r="D50" s="219"/>
      <c r="E50" s="220" t="str">
        <f>IF(C50="","",HLOOKUP(C50,$E$32:$P$34,2,FALSE))</f>
        <v/>
      </c>
      <c r="F50" s="220"/>
      <c r="G50" s="220" t="str">
        <f>IF(C50="","",HLOOKUP(C50,$E$32:$P$34,3,FALSE))</f>
        <v/>
      </c>
      <c r="H50" s="221"/>
      <c r="I50" s="108" t="str">
        <f>IF(E45="","",IFERROR(INDEX(rawdata_WRCC!$B$9:$Z$10001,MATCH(E45,rawdata_WRCC!$A$9:$A$10001,0),MATCH(C45,rawdata_WRCC!$B$8:$X$8,0)),""))</f>
        <v/>
      </c>
      <c r="J50" s="96"/>
      <c r="K50" s="222" t="str">
        <f>IF(ISNUMBER(J50),IF(J50&gt;G50,"Wet",IF(J50&lt;E50,"Dry","Normal")),IF(ISNUMBER(I50),IF(I50&gt;G50,"Wet",IF(I50&lt;E50,"Dry","Normal")),""))</f>
        <v/>
      </c>
      <c r="L50" s="222"/>
      <c r="M50" s="222" t="str">
        <f>IF(K50="","",IF(K50="Wet",3,IF(K50="Dry",1,IF(K50="Normal",2))))</f>
        <v/>
      </c>
      <c r="N50" s="222"/>
      <c r="O50" s="57">
        <v>2</v>
      </c>
      <c r="P50" s="57" t="str">
        <f>IF(M50="","",SUM(M50*O50,))</f>
        <v/>
      </c>
    </row>
    <row r="51" spans="2:16" s="23" customFormat="1" ht="12" customHeight="1" x14ac:dyDescent="0.2">
      <c r="B51" s="27" t="s">
        <v>91</v>
      </c>
      <c r="C51" s="218" t="str">
        <f>IF(C46="","",IF(C46=12,"Dec",IF(C46=1,"Jan",IF(C46=2,"Feb",IF(C46=3,"Mar",IF(C46=4,"Apr",IF(C46=5,"May",IF(C46=6,"Jun",IF(C46=7,"Jul",IF(C46=8,"Aug",IF(C46=9,"Sep",IF(C46=10,"Oct",IF(C46=11,"Nov","-")))))))))))))</f>
        <v/>
      </c>
      <c r="D51" s="219"/>
      <c r="E51" s="220" t="str">
        <f>IF(C51="","",HLOOKUP(C51,$E$32:$P$34,2,FALSE))</f>
        <v/>
      </c>
      <c r="F51" s="220"/>
      <c r="G51" s="220" t="str">
        <f>IF(C51="","",HLOOKUP(C51,$E$32:$P$34,3,FALSE))</f>
        <v/>
      </c>
      <c r="H51" s="221"/>
      <c r="I51" s="108" t="str">
        <f>IF(E46="","",IFERROR(INDEX(rawdata_WRCC!$B$9:$Z$10001,MATCH(E46,rawdata_WRCC!$A$9:$A$10001,0),MATCH(C46,rawdata_WRCC!$B$8:$X$8,0)),""))</f>
        <v/>
      </c>
      <c r="J51" s="96"/>
      <c r="K51" s="222" t="str">
        <f>IF(ISNUMBER(J51),IF(J51&gt;G51,"Wet",IF(J51&lt;E51,"Dry","Normal")),IF(ISNUMBER(I51),IF(I51&gt;G51,"Wet",IF(I51&lt;E51,"Dry","Normal")),""))</f>
        <v/>
      </c>
      <c r="L51" s="222"/>
      <c r="M51" s="222" t="str">
        <f>IF(K51="","",IF(K51="Wet",3,IF(K51="Dry",1,IF(K51="Normal",2))))</f>
        <v/>
      </c>
      <c r="N51" s="222"/>
      <c r="O51" s="57">
        <v>1</v>
      </c>
      <c r="P51" s="57" t="str">
        <f>IF(M51="","",SUM(M51*O51,))</f>
        <v/>
      </c>
    </row>
    <row r="52" spans="2:16" s="23" customFormat="1" ht="12" customHeight="1" x14ac:dyDescent="0.2">
      <c r="O52" s="36" t="s">
        <v>92</v>
      </c>
      <c r="P52" s="43" t="str">
        <f>IF(COUNT(P49:P51)=3,SUM(P49:P51),"")</f>
        <v/>
      </c>
    </row>
    <row r="53" spans="2:16" s="3" customFormat="1" ht="12" customHeight="1" x14ac:dyDescent="0.25">
      <c r="B53" s="60" t="s">
        <v>93</v>
      </c>
      <c r="C53" s="217" t="str">
        <f>IF('Appendix A'!P52="","",IF('Appendix A'!P52&lt;10,"Drier than Normal",IF('Appendix A'!P52&gt;14,"Wetter than Normal","Normal Conditions")))</f>
        <v/>
      </c>
      <c r="D53" s="217"/>
      <c r="E53" s="217"/>
      <c r="F53" s="217"/>
      <c r="G53" s="217"/>
      <c r="H53" s="217"/>
      <c r="I53" s="217"/>
      <c r="J53" s="217"/>
      <c r="K53" s="217"/>
      <c r="L53" s="217"/>
      <c r="M53" s="217"/>
      <c r="N53" s="217"/>
      <c r="O53" s="217"/>
      <c r="P53" s="217"/>
    </row>
    <row r="54" spans="2:16" s="23" customFormat="1" ht="12.95" customHeight="1" x14ac:dyDescent="0.25">
      <c r="B54" s="24" t="s">
        <v>82</v>
      </c>
      <c r="C54" s="223" t="str">
        <f>IF('CO-CPA-32'!C17="","",'CO-CPA-32'!C17)</f>
        <v/>
      </c>
      <c r="D54" s="223"/>
      <c r="F54" s="224" t="s">
        <v>621</v>
      </c>
      <c r="G54" s="224"/>
      <c r="H54" s="225" t="str">
        <f>IF('CO-CPA-32'!B17="","",'CO-CPA-32'!B17)</f>
        <v/>
      </c>
      <c r="I54" s="225"/>
      <c r="J54" s="225"/>
      <c r="K54" s="225"/>
      <c r="L54" s="225"/>
      <c r="M54" s="225"/>
      <c r="N54" s="225"/>
    </row>
    <row r="55" spans="2:16" s="58" customFormat="1" ht="2.1" customHeight="1" x14ac:dyDescent="0.25">
      <c r="B55" s="58" t="str">
        <f>IF(C54="","",DATE(YEAR(C54),MONTH(C54)-1,DAY(C54)))</f>
        <v/>
      </c>
      <c r="C55" s="58" t="str">
        <f>IF(B55="","",MONTH(B55))</f>
        <v/>
      </c>
      <c r="E55" s="58" t="str">
        <f>IF(B55="","",YEAR(B55))</f>
        <v/>
      </c>
    </row>
    <row r="56" spans="2:16" s="58" customFormat="1" ht="2.1" customHeight="1" x14ac:dyDescent="0.25">
      <c r="B56" s="58" t="str">
        <f>IF(C54="","",DATE(YEAR(C54),MONTH(C54)-2,DAY(C54)))</f>
        <v/>
      </c>
      <c r="C56" s="58" t="str">
        <f>IF(B56="","",MONTH(B56))</f>
        <v/>
      </c>
      <c r="E56" s="58" t="str">
        <f>IF(B56="","",YEAR(B56))</f>
        <v/>
      </c>
    </row>
    <row r="57" spans="2:16" s="58" customFormat="1" ht="2.1" customHeight="1" x14ac:dyDescent="0.25">
      <c r="B57" s="58" t="str">
        <f>IF(C54="","",DATE(YEAR(C54),MONTH(C54)-3,DAY(C54)))</f>
        <v/>
      </c>
      <c r="C57" s="58" t="str">
        <f>IF(B57="","",MONTH(B57))</f>
        <v/>
      </c>
      <c r="E57" s="58" t="str">
        <f>IF(B57="","",YEAR(B57))</f>
        <v/>
      </c>
      <c r="I57" s="26"/>
    </row>
    <row r="58" spans="2:16" s="23" customFormat="1" ht="12" customHeight="1" x14ac:dyDescent="0.2">
      <c r="B58" s="25"/>
      <c r="C58" s="26" t="str">
        <f>IF(B58="","",MONTH(B58))</f>
        <v/>
      </c>
      <c r="E58" s="226" t="s">
        <v>94</v>
      </c>
      <c r="F58" s="227"/>
      <c r="G58" s="227"/>
      <c r="H58" s="228"/>
      <c r="I58" s="229" t="s">
        <v>715</v>
      </c>
      <c r="J58" s="230"/>
      <c r="K58" s="231" t="s">
        <v>729</v>
      </c>
      <c r="L58" s="231"/>
      <c r="M58" s="231" t="s">
        <v>86</v>
      </c>
      <c r="N58" s="231"/>
      <c r="O58" s="231" t="s">
        <v>87</v>
      </c>
      <c r="P58" s="231" t="s">
        <v>88</v>
      </c>
    </row>
    <row r="59" spans="2:16" s="23" customFormat="1" ht="12" customHeight="1" x14ac:dyDescent="0.2">
      <c r="B59" s="36"/>
      <c r="C59" s="226" t="s">
        <v>83</v>
      </c>
      <c r="D59" s="227"/>
      <c r="E59" s="232" t="s">
        <v>84</v>
      </c>
      <c r="F59" s="232"/>
      <c r="G59" s="232" t="s">
        <v>85</v>
      </c>
      <c r="H59" s="226"/>
      <c r="I59" s="59" t="s">
        <v>622</v>
      </c>
      <c r="J59" s="59" t="s">
        <v>623</v>
      </c>
      <c r="K59" s="231"/>
      <c r="L59" s="231"/>
      <c r="M59" s="231"/>
      <c r="N59" s="231"/>
      <c r="O59" s="231"/>
      <c r="P59" s="231"/>
    </row>
    <row r="60" spans="2:16" s="23" customFormat="1" ht="12" customHeight="1" x14ac:dyDescent="0.2">
      <c r="B60" s="27" t="s">
        <v>89</v>
      </c>
      <c r="C60" s="218" t="str">
        <f>IF(C55="","",IF(C55=12,"Dec",IF(C55=1,"Jan",IF(C55=2,"Feb",IF(C55=3,"Mar",IF(C55=4,"Apr",IF(C55=5,"May",IF(C55=6,"Jun",IF(C55=7,"Jul",IF(C55=8,"Aug",IF(C55=9,"Sep",IF(C55=10,"Oct",IF(C55=11,"Nov","-")))))))))))))</f>
        <v/>
      </c>
      <c r="D60" s="219"/>
      <c r="E60" s="220" t="str">
        <f>IF(C60="","",HLOOKUP(C60,$E$32:$P$34,2,FALSE))</f>
        <v/>
      </c>
      <c r="F60" s="220"/>
      <c r="G60" s="220" t="str">
        <f>IF(C60="","",HLOOKUP(C60,$E$32:$P$34,3,FALSE))</f>
        <v/>
      </c>
      <c r="H60" s="221"/>
      <c r="I60" s="108" t="str">
        <f>IF(E55="","",IFERROR(INDEX(rawdata_WRCC!$B$9:$Z$10001,MATCH(E55,rawdata_WRCC!$A$9:$A$10001,0),MATCH(C55,rawdata_WRCC!$B$8:$X$8,0)),""))</f>
        <v/>
      </c>
      <c r="J60" s="96"/>
      <c r="K60" s="222" t="str">
        <f>IF(ISNUMBER(J60),IF(J60&gt;G60,"Wet",IF(J60&lt;E60,"Dry","Normal")),IF(ISNUMBER(I60),IF(I60&gt;G60,"Wet",IF(I60&lt;E60,"Dry","Normal")),""))</f>
        <v/>
      </c>
      <c r="L60" s="222"/>
      <c r="M60" s="222" t="str">
        <f>IF(K60="","",IF(K60="Wet",3,IF(K60="Dry",1,IF(K60="Normal",2))))</f>
        <v/>
      </c>
      <c r="N60" s="222"/>
      <c r="O60" s="57">
        <v>3</v>
      </c>
      <c r="P60" s="57" t="str">
        <f>IF(M60="","",SUM(M60*O60,))</f>
        <v/>
      </c>
    </row>
    <row r="61" spans="2:16" s="23" customFormat="1" ht="12" customHeight="1" x14ac:dyDescent="0.2">
      <c r="B61" s="27" t="s">
        <v>90</v>
      </c>
      <c r="C61" s="218" t="str">
        <f>IF(C56="","",IF(C56=12,"Dec",IF(C56=1,"Jan",IF(C56=2,"Feb",IF(C56=3,"Mar",IF(C56=4,"Apr",IF(C56=5,"May",IF(C56=6,"Jun",IF(C56=7,"Jul",IF(C56=8,"Aug",IF(C56=9,"Sep",IF(C56=10,"Oct",IF(C56=11,"Nov","-")))))))))))))</f>
        <v/>
      </c>
      <c r="D61" s="219"/>
      <c r="E61" s="220" t="str">
        <f>IF(C61="","",HLOOKUP(C61,$E$32:$P$34,2,FALSE))</f>
        <v/>
      </c>
      <c r="F61" s="220"/>
      <c r="G61" s="220" t="str">
        <f>IF(C61="","",HLOOKUP(C61,$E$32:$P$34,3,FALSE))</f>
        <v/>
      </c>
      <c r="H61" s="221"/>
      <c r="I61" s="108" t="str">
        <f>IF(E56="","",IFERROR(INDEX(rawdata_WRCC!$B$9:$Z$10001,MATCH(E56,rawdata_WRCC!$A$9:$A$10001,0),MATCH(C56,rawdata_WRCC!$B$8:$X$8,0)),""))</f>
        <v/>
      </c>
      <c r="J61" s="96"/>
      <c r="K61" s="222" t="str">
        <f>IF(ISNUMBER(J61),IF(J61&gt;G61,"Wet",IF(J61&lt;E61,"Dry","Normal")),IF(ISNUMBER(I61),IF(I61&gt;G61,"Wet",IF(I61&lt;E61,"Dry","Normal")),""))</f>
        <v/>
      </c>
      <c r="L61" s="222"/>
      <c r="M61" s="222" t="str">
        <f>IF(K61="","",IF(K61="Wet",3,IF(K61="Dry",1,IF(K61="Normal",2))))</f>
        <v/>
      </c>
      <c r="N61" s="222"/>
      <c r="O61" s="57">
        <v>2</v>
      </c>
      <c r="P61" s="57" t="str">
        <f>IF(M61="","",SUM(M61*O61,))</f>
        <v/>
      </c>
    </row>
    <row r="62" spans="2:16" s="23" customFormat="1" ht="12" customHeight="1" x14ac:dyDescent="0.2">
      <c r="B62" s="27" t="s">
        <v>91</v>
      </c>
      <c r="C62" s="218" t="str">
        <f>IF(C57="","",IF(C57=12,"Dec",IF(C57=1,"Jan",IF(C57=2,"Feb",IF(C57=3,"Mar",IF(C57=4,"Apr",IF(C57=5,"May",IF(C57=6,"Jun",IF(C57=7,"Jul",IF(C57=8,"Aug",IF(C57=9,"Sep",IF(C57=10,"Oct",IF(C57=11,"Nov","-")))))))))))))</f>
        <v/>
      </c>
      <c r="D62" s="219"/>
      <c r="E62" s="220" t="str">
        <f>IF(C62="","",HLOOKUP(C62,$E$32:$P$34,2,FALSE))</f>
        <v/>
      </c>
      <c r="F62" s="220"/>
      <c r="G62" s="220" t="str">
        <f>IF(C62="","",HLOOKUP(C62,$E$32:$P$34,3,FALSE))</f>
        <v/>
      </c>
      <c r="H62" s="221"/>
      <c r="I62" s="108" t="str">
        <f>IF(E57="","",IFERROR(INDEX(rawdata_WRCC!$B$9:$Z$10001,MATCH(E57,rawdata_WRCC!$A$9:$A$10001,0),MATCH(C57,rawdata_WRCC!$B$8:$X$8,0)),""))</f>
        <v/>
      </c>
      <c r="J62" s="96"/>
      <c r="K62" s="222" t="str">
        <f>IF(ISNUMBER(J62),IF(J62&gt;G62,"Wet",IF(J62&lt;E62,"Dry","Normal")),IF(ISNUMBER(I62),IF(I62&gt;G62,"Wet",IF(I62&lt;E62,"Dry","Normal")),""))</f>
        <v/>
      </c>
      <c r="L62" s="222"/>
      <c r="M62" s="222" t="str">
        <f>IF(K62="","",IF(K62="Wet",3,IF(K62="Dry",1,IF(K62="Normal",2))))</f>
        <v/>
      </c>
      <c r="N62" s="222"/>
      <c r="O62" s="57">
        <v>1</v>
      </c>
      <c r="P62" s="57" t="str">
        <f>IF(M62="","",SUM(M62*O62,))</f>
        <v/>
      </c>
    </row>
    <row r="63" spans="2:16" s="23" customFormat="1" ht="12" customHeight="1" x14ac:dyDescent="0.2">
      <c r="O63" s="36" t="s">
        <v>92</v>
      </c>
      <c r="P63" s="43" t="str">
        <f>IF(COUNT(P60:P62)=3,SUM(P60:P62),"")</f>
        <v/>
      </c>
    </row>
    <row r="64" spans="2:16" s="3" customFormat="1" ht="12" customHeight="1" x14ac:dyDescent="0.25">
      <c r="B64" s="60" t="s">
        <v>93</v>
      </c>
      <c r="C64" s="217" t="str">
        <f>IF('Appendix A'!P63="","",IF('Appendix A'!P63&lt;10,"Drier than Normal",IF('Appendix A'!P63&gt;14,"Wetter than Normal","Normal Conditions")))</f>
        <v/>
      </c>
      <c r="D64" s="217"/>
      <c r="E64" s="217"/>
      <c r="F64" s="217"/>
      <c r="G64" s="217"/>
      <c r="H64" s="217"/>
      <c r="I64" s="217"/>
      <c r="J64" s="217"/>
      <c r="K64" s="217"/>
      <c r="L64" s="217"/>
      <c r="M64" s="217"/>
      <c r="N64" s="217"/>
      <c r="O64" s="217"/>
      <c r="P64" s="217"/>
    </row>
    <row r="65" spans="2:16" s="23" customFormat="1" ht="12" customHeight="1" x14ac:dyDescent="0.25">
      <c r="B65" s="24" t="s">
        <v>82</v>
      </c>
      <c r="C65" s="223" t="str">
        <f>IF('CO-CPA-32'!C18="","",'CO-CPA-32'!C18)</f>
        <v/>
      </c>
      <c r="D65" s="223"/>
      <c r="F65" s="224" t="s">
        <v>621</v>
      </c>
      <c r="G65" s="224"/>
      <c r="H65" s="225" t="str">
        <f>IF('CO-CPA-32'!B18="","",'CO-CPA-32'!B18)</f>
        <v/>
      </c>
      <c r="I65" s="225"/>
      <c r="J65" s="225"/>
      <c r="K65" s="225"/>
      <c r="L65" s="225"/>
      <c r="M65" s="225"/>
      <c r="N65" s="225"/>
    </row>
    <row r="66" spans="2:16" s="58" customFormat="1" ht="2.1" customHeight="1" x14ac:dyDescent="0.25">
      <c r="B66" s="58" t="str">
        <f>IF(C65="","",DATE(YEAR(C65),MONTH(C65)-1,DAY(C65)))</f>
        <v/>
      </c>
      <c r="C66" s="58" t="str">
        <f>IF(B66="","",MONTH(B66))</f>
        <v/>
      </c>
      <c r="E66" s="58" t="str">
        <f>IF(B66="","",YEAR(B66))</f>
        <v/>
      </c>
    </row>
    <row r="67" spans="2:16" s="58" customFormat="1" ht="2.1" customHeight="1" x14ac:dyDescent="0.25">
      <c r="B67" s="58" t="str">
        <f>IF(C65="","",DATE(YEAR(C65),MONTH(C65)-2,DAY(C65)))</f>
        <v/>
      </c>
      <c r="C67" s="58" t="str">
        <f>IF(B67="","",MONTH(B67))</f>
        <v/>
      </c>
      <c r="E67" s="58" t="str">
        <f>IF(B67="","",YEAR(B67))</f>
        <v/>
      </c>
    </row>
    <row r="68" spans="2:16" s="58" customFormat="1" ht="2.1" customHeight="1" x14ac:dyDescent="0.25">
      <c r="B68" s="58" t="str">
        <f>IF(C65="","",DATE(YEAR(C65),MONTH(C65)-3,DAY(C65)))</f>
        <v/>
      </c>
      <c r="C68" s="58" t="str">
        <f>IF(B68="","",MONTH(B68))</f>
        <v/>
      </c>
      <c r="E68" s="58" t="str">
        <f>IF(B68="","",YEAR(B68))</f>
        <v/>
      </c>
      <c r="I68" s="26"/>
    </row>
    <row r="69" spans="2:16" s="23" customFormat="1" ht="12" customHeight="1" x14ac:dyDescent="0.2">
      <c r="B69" s="25"/>
      <c r="C69" s="26" t="str">
        <f>IF(B69="","",MONTH(B69))</f>
        <v/>
      </c>
      <c r="E69" s="226" t="s">
        <v>94</v>
      </c>
      <c r="F69" s="227"/>
      <c r="G69" s="227"/>
      <c r="H69" s="228"/>
      <c r="I69" s="229" t="s">
        <v>715</v>
      </c>
      <c r="J69" s="230"/>
      <c r="K69" s="231" t="s">
        <v>729</v>
      </c>
      <c r="L69" s="231"/>
      <c r="M69" s="231" t="s">
        <v>86</v>
      </c>
      <c r="N69" s="231"/>
      <c r="O69" s="231" t="s">
        <v>87</v>
      </c>
      <c r="P69" s="231" t="s">
        <v>88</v>
      </c>
    </row>
    <row r="70" spans="2:16" s="23" customFormat="1" ht="12" customHeight="1" x14ac:dyDescent="0.2">
      <c r="B70" s="36"/>
      <c r="C70" s="226" t="s">
        <v>83</v>
      </c>
      <c r="D70" s="227"/>
      <c r="E70" s="232" t="s">
        <v>84</v>
      </c>
      <c r="F70" s="232"/>
      <c r="G70" s="232" t="s">
        <v>85</v>
      </c>
      <c r="H70" s="226"/>
      <c r="I70" s="59" t="s">
        <v>622</v>
      </c>
      <c r="J70" s="59" t="s">
        <v>623</v>
      </c>
      <c r="K70" s="231"/>
      <c r="L70" s="231"/>
      <c r="M70" s="231"/>
      <c r="N70" s="231"/>
      <c r="O70" s="231"/>
      <c r="P70" s="231"/>
    </row>
    <row r="71" spans="2:16" s="23" customFormat="1" ht="11.1" customHeight="1" x14ac:dyDescent="0.2">
      <c r="B71" s="27" t="s">
        <v>89</v>
      </c>
      <c r="C71" s="218" t="str">
        <f>IF(C66="","",IF(C66=12,"Dec",IF(C66=1,"Jan",IF(C66=2,"Feb",IF(C66=3,"Mar",IF(C66=4,"Apr",IF(C66=5,"May",IF(C66=6,"Jun",IF(C66=7,"Jul",IF(C66=8,"Aug",IF(C66=9,"Sep",IF(C66=10,"Oct",IF(C66=11,"Nov","-")))))))))))))</f>
        <v/>
      </c>
      <c r="D71" s="219"/>
      <c r="E71" s="220" t="str">
        <f>IF(C71="","",HLOOKUP(C71,$E$32:$P$34,2,FALSE))</f>
        <v/>
      </c>
      <c r="F71" s="220"/>
      <c r="G71" s="220" t="str">
        <f>IF(C71="","",HLOOKUP(C71,$E$32:$P$34,3,FALSE))</f>
        <v/>
      </c>
      <c r="H71" s="221"/>
      <c r="I71" s="108" t="str">
        <f>IF(E66="","",IFERROR(INDEX(rawdata_WRCC!$B$9:$Z$10001,MATCH(E66,rawdata_WRCC!$A$9:$A$10001,0),MATCH(C66,rawdata_WRCC!$B$8:$X$8,0)),""))</f>
        <v/>
      </c>
      <c r="J71" s="96"/>
      <c r="K71" s="222" t="str">
        <f>IF(ISNUMBER(J71),IF(J71&gt;G71,"Wet",IF(J71&lt;E71,"Dry","Normal")),IF(ISNUMBER(I71),IF(I71&gt;G71,"Wet",IF(I71&lt;E71,"Dry","Normal")),""))</f>
        <v/>
      </c>
      <c r="L71" s="222"/>
      <c r="M71" s="222" t="str">
        <f>IF(K71="","",IF(K71="Wet",3,IF(K71="Dry",1,IF(K71="Normal",2))))</f>
        <v/>
      </c>
      <c r="N71" s="222"/>
      <c r="O71" s="57">
        <v>3</v>
      </c>
      <c r="P71" s="57" t="str">
        <f>IF(M71="","",SUM(M71*O71,))</f>
        <v/>
      </c>
    </row>
    <row r="72" spans="2:16" s="23" customFormat="1" ht="11.1" customHeight="1" x14ac:dyDescent="0.2">
      <c r="B72" s="27" t="s">
        <v>90</v>
      </c>
      <c r="C72" s="218" t="str">
        <f>IF(C67="","",IF(C67=12,"Dec",IF(C67=1,"Jan",IF(C67=2,"Feb",IF(C67=3,"Mar",IF(C67=4,"Apr",IF(C67=5,"May",IF(C67=6,"Jun",IF(C67=7,"Jul",IF(C67=8,"Aug",IF(C67=9,"Sep",IF(C67=10,"Oct",IF(C67=11,"Nov","-")))))))))))))</f>
        <v/>
      </c>
      <c r="D72" s="219"/>
      <c r="E72" s="220" t="str">
        <f>IF(C72="","",HLOOKUP(C72,$E$32:$P$34,2,FALSE))</f>
        <v/>
      </c>
      <c r="F72" s="220"/>
      <c r="G72" s="220" t="str">
        <f>IF(C72="","",HLOOKUP(C72,$E$32:$P$34,3,FALSE))</f>
        <v/>
      </c>
      <c r="H72" s="221"/>
      <c r="I72" s="108" t="str">
        <f>IF(E67="","",IFERROR(INDEX(rawdata_WRCC!$B$9:$Z$10001,MATCH(E67,rawdata_WRCC!$A$9:$A$10001,0),MATCH(C67,rawdata_WRCC!$B$8:$X$8,0)),""))</f>
        <v/>
      </c>
      <c r="J72" s="96"/>
      <c r="K72" s="222" t="str">
        <f>IF(ISNUMBER(J72),IF(J72&gt;G72,"Wet",IF(J72&lt;E72,"Dry","Normal")),IF(ISNUMBER(I72),IF(I72&gt;G72,"Wet",IF(I72&lt;E72,"Dry","Normal")),""))</f>
        <v/>
      </c>
      <c r="L72" s="222"/>
      <c r="M72" s="222" t="str">
        <f>IF(K72="","",IF(K72="Wet",3,IF(K72="Dry",1,IF(K72="Normal",2))))</f>
        <v/>
      </c>
      <c r="N72" s="222"/>
      <c r="O72" s="57">
        <v>2</v>
      </c>
      <c r="P72" s="57" t="str">
        <f>IF(M72="","",SUM(M72*O72,))</f>
        <v/>
      </c>
    </row>
    <row r="73" spans="2:16" s="23" customFormat="1" ht="11.1" customHeight="1" x14ac:dyDescent="0.2">
      <c r="B73" s="27" t="s">
        <v>91</v>
      </c>
      <c r="C73" s="218" t="str">
        <f>IF(C68="","",IF(C68=12,"Dec",IF(C68=1,"Jan",IF(C68=2,"Feb",IF(C68=3,"Mar",IF(C68=4,"Apr",IF(C68=5,"May",IF(C68=6,"Jun",IF(C68=7,"Jul",IF(C68=8,"Aug",IF(C68=9,"Sep",IF(C68=10,"Oct",IF(C68=11,"Nov","-")))))))))))))</f>
        <v/>
      </c>
      <c r="D73" s="219"/>
      <c r="E73" s="220" t="str">
        <f>IF(C73="","",HLOOKUP(C73,$E$32:$P$34,2,FALSE))</f>
        <v/>
      </c>
      <c r="F73" s="220"/>
      <c r="G73" s="220" t="str">
        <f>IF(C73="","",HLOOKUP(C73,$E$32:$P$34,3,FALSE))</f>
        <v/>
      </c>
      <c r="H73" s="221"/>
      <c r="I73" s="108" t="str">
        <f>IF(E68="","",IFERROR(INDEX(rawdata_WRCC!$B$9:$Z$10001,MATCH(E68,rawdata_WRCC!$A$9:$A$10001,0),MATCH(C68,rawdata_WRCC!$B$8:$X$8,0)),""))</f>
        <v/>
      </c>
      <c r="J73" s="96"/>
      <c r="K73" s="222" t="str">
        <f>IF(ISNUMBER(J73),IF(J73&gt;G73,"Wet",IF(J73&lt;E73,"Dry","Normal")),IF(ISNUMBER(I73),IF(I73&gt;G73,"Wet",IF(I73&lt;E73,"Dry","Normal")),""))</f>
        <v/>
      </c>
      <c r="L73" s="222"/>
      <c r="M73" s="222" t="str">
        <f>IF(K73="","",IF(K73="Wet",3,IF(K73="Dry",1,IF(K73="Normal",2))))</f>
        <v/>
      </c>
      <c r="N73" s="222"/>
      <c r="O73" s="57">
        <v>1</v>
      </c>
      <c r="P73" s="57" t="str">
        <f>IF(M73="","",SUM(M73*O73,))</f>
        <v/>
      </c>
    </row>
    <row r="74" spans="2:16" s="23" customFormat="1" ht="10.5" customHeight="1" x14ac:dyDescent="0.2">
      <c r="O74" s="36" t="s">
        <v>92</v>
      </c>
      <c r="P74" s="43" t="str">
        <f>IF(COUNT(P71:P73)=3,SUM(P71:P73),"")</f>
        <v/>
      </c>
    </row>
    <row r="75" spans="2:16" s="3" customFormat="1" ht="12" customHeight="1" x14ac:dyDescent="0.25">
      <c r="B75" s="60" t="s">
        <v>93</v>
      </c>
      <c r="C75" s="217" t="str">
        <f>IF('Appendix A'!P74="","",IF('Appendix A'!P74&lt;10,"Drier than Normal",IF('Appendix A'!P74&gt;14,"Wetter than Normal","Normal Conditions")))</f>
        <v/>
      </c>
      <c r="D75" s="217"/>
      <c r="E75" s="217"/>
      <c r="F75" s="217"/>
      <c r="G75" s="217"/>
      <c r="H75" s="217"/>
      <c r="I75" s="217"/>
      <c r="J75" s="217"/>
      <c r="K75" s="217"/>
      <c r="L75" s="217"/>
      <c r="M75" s="217"/>
      <c r="N75" s="217"/>
      <c r="O75" s="217"/>
      <c r="P75" s="217"/>
    </row>
    <row r="76" spans="2:16" s="23" customFormat="1" ht="12" customHeight="1" x14ac:dyDescent="0.25">
      <c r="B76" s="24" t="s">
        <v>82</v>
      </c>
      <c r="C76" s="223" t="str">
        <f>IF('CO-CPA-32'!C19="","",'CO-CPA-32'!C19)</f>
        <v/>
      </c>
      <c r="D76" s="223"/>
      <c r="F76" s="224" t="s">
        <v>621</v>
      </c>
      <c r="G76" s="224"/>
      <c r="H76" s="225" t="str">
        <f>IF('CO-CPA-32'!B19="","",'CO-CPA-32'!B19)</f>
        <v/>
      </c>
      <c r="I76" s="225"/>
      <c r="J76" s="225"/>
      <c r="K76" s="225"/>
      <c r="L76" s="225"/>
      <c r="M76" s="225"/>
      <c r="N76" s="225"/>
    </row>
    <row r="77" spans="2:16" s="58" customFormat="1" ht="2.1" customHeight="1" x14ac:dyDescent="0.25">
      <c r="B77" s="58" t="str">
        <f>IF(C76="","",DATE(YEAR(C76),MONTH(C76)-1,DAY(C76)))</f>
        <v/>
      </c>
      <c r="C77" s="58" t="str">
        <f>IF(B77="","",MONTH(B77))</f>
        <v/>
      </c>
      <c r="E77" s="58" t="str">
        <f>IF(B77="","",YEAR(B77))</f>
        <v/>
      </c>
    </row>
    <row r="78" spans="2:16" s="58" customFormat="1" ht="2.1" customHeight="1" x14ac:dyDescent="0.25">
      <c r="B78" s="58" t="str">
        <f>IF(C76="","",DATE(YEAR(C76),MONTH(C76)-2,DAY(C76)))</f>
        <v/>
      </c>
      <c r="C78" s="58" t="str">
        <f>IF(B78="","",MONTH(B78))</f>
        <v/>
      </c>
      <c r="E78" s="58" t="str">
        <f>IF(B78="","",YEAR(B78))</f>
        <v/>
      </c>
    </row>
    <row r="79" spans="2:16" s="58" customFormat="1" ht="2.1" customHeight="1" x14ac:dyDescent="0.25">
      <c r="B79" s="58" t="str">
        <f>IF(C76="","",DATE(YEAR(C76),MONTH(C76)-3,DAY(C76)))</f>
        <v/>
      </c>
      <c r="C79" s="58" t="str">
        <f>IF(B79="","",MONTH(B79))</f>
        <v/>
      </c>
      <c r="E79" s="58" t="str">
        <f>IF(B79="","",YEAR(B79))</f>
        <v/>
      </c>
      <c r="I79" s="26"/>
    </row>
    <row r="80" spans="2:16" s="23" customFormat="1" ht="12" customHeight="1" x14ac:dyDescent="0.2">
      <c r="B80" s="25"/>
      <c r="C80" s="26" t="str">
        <f>IF(B80="","",MONTH(B80))</f>
        <v/>
      </c>
      <c r="E80" s="226" t="s">
        <v>94</v>
      </c>
      <c r="F80" s="227"/>
      <c r="G80" s="227"/>
      <c r="H80" s="228"/>
      <c r="I80" s="229" t="s">
        <v>715</v>
      </c>
      <c r="J80" s="230"/>
      <c r="K80" s="231" t="s">
        <v>729</v>
      </c>
      <c r="L80" s="231"/>
      <c r="M80" s="231" t="s">
        <v>86</v>
      </c>
      <c r="N80" s="231"/>
      <c r="O80" s="231" t="s">
        <v>87</v>
      </c>
      <c r="P80" s="231" t="s">
        <v>88</v>
      </c>
    </row>
    <row r="81" spans="2:16" s="23" customFormat="1" ht="12" customHeight="1" x14ac:dyDescent="0.2">
      <c r="B81" s="36"/>
      <c r="C81" s="226" t="s">
        <v>83</v>
      </c>
      <c r="D81" s="227"/>
      <c r="E81" s="232" t="s">
        <v>84</v>
      </c>
      <c r="F81" s="232"/>
      <c r="G81" s="232" t="s">
        <v>85</v>
      </c>
      <c r="H81" s="226"/>
      <c r="I81" s="59" t="s">
        <v>622</v>
      </c>
      <c r="J81" s="59" t="s">
        <v>623</v>
      </c>
      <c r="K81" s="231"/>
      <c r="L81" s="231"/>
      <c r="M81" s="231"/>
      <c r="N81" s="231"/>
      <c r="O81" s="231"/>
      <c r="P81" s="231"/>
    </row>
    <row r="82" spans="2:16" s="23" customFormat="1" ht="11.1" customHeight="1" x14ac:dyDescent="0.2">
      <c r="B82" s="27" t="s">
        <v>89</v>
      </c>
      <c r="C82" s="218" t="str">
        <f>IF(C77="","",IF(C77=12,"Dec",IF(C77=1,"Jan",IF(C77=2,"Feb",IF(C77=3,"Mar",IF(C77=4,"Apr",IF(C77=5,"May",IF(C77=6,"Jun",IF(C77=7,"Jul",IF(C77=8,"Aug",IF(C77=9,"Sep",IF(C77=10,"Oct",IF(C77=11,"Nov","-")))))))))))))</f>
        <v/>
      </c>
      <c r="D82" s="219"/>
      <c r="E82" s="220" t="str">
        <f>IF(C82="","",HLOOKUP(C82,$E$32:$P$34,2,FALSE))</f>
        <v/>
      </c>
      <c r="F82" s="220"/>
      <c r="G82" s="220" t="str">
        <f>IF(C82="","",HLOOKUP(C82,$E$32:$P$34,3,FALSE))</f>
        <v/>
      </c>
      <c r="H82" s="221"/>
      <c r="I82" s="108" t="str">
        <f>IF(E77="","",IFERROR(INDEX(rawdata_WRCC!$B$9:$Z$10001,MATCH(E77,rawdata_WRCC!$A$9:$A$10001,0),MATCH(C77,rawdata_WRCC!$B$8:$X$8,0)),""))</f>
        <v/>
      </c>
      <c r="J82" s="96"/>
      <c r="K82" s="222" t="str">
        <f>IF(ISNUMBER(J82),IF(J82&gt;G82,"Wet",IF(J82&lt;E82,"Dry","Normal")),IF(ISNUMBER(I82),IF(I82&gt;G82,"Wet",IF(I82&lt;E82,"Dry","Normal")),""))</f>
        <v/>
      </c>
      <c r="L82" s="222"/>
      <c r="M82" s="222" t="str">
        <f>IF(K82="","",IF(K82="Wet",3,IF(K82="Dry",1,IF(K82="Normal",2))))</f>
        <v/>
      </c>
      <c r="N82" s="222"/>
      <c r="O82" s="57">
        <v>3</v>
      </c>
      <c r="P82" s="57" t="str">
        <f>IF(M82="","",SUM(M82*O82,))</f>
        <v/>
      </c>
    </row>
    <row r="83" spans="2:16" s="23" customFormat="1" ht="11.1" customHeight="1" x14ac:dyDescent="0.2">
      <c r="B83" s="27" t="s">
        <v>90</v>
      </c>
      <c r="C83" s="218" t="str">
        <f>IF(C78="","",IF(C78=12,"Dec",IF(C78=1,"Jan",IF(C78=2,"Feb",IF(C78=3,"Mar",IF(C78=4,"Apr",IF(C78=5,"May",IF(C78=6,"Jun",IF(C78=7,"Jul",IF(C78=8,"Aug",IF(C78=9,"Sep",IF(C78=10,"Oct",IF(C78=11,"Nov","-")))))))))))))</f>
        <v/>
      </c>
      <c r="D83" s="219"/>
      <c r="E83" s="220" t="str">
        <f>IF(C83="","",HLOOKUP(C83,$E$32:$P$34,2,FALSE))</f>
        <v/>
      </c>
      <c r="F83" s="220"/>
      <c r="G83" s="220" t="str">
        <f>IF(C83="","",HLOOKUP(C83,$E$32:$P$34,3,FALSE))</f>
        <v/>
      </c>
      <c r="H83" s="221"/>
      <c r="I83" s="108" t="str">
        <f>IF(E78="","",IFERROR(INDEX(rawdata_WRCC!$B$9:$Z$10001,MATCH(E78,rawdata_WRCC!$A$9:$A$10001,0),MATCH(C78,rawdata_WRCC!$B$8:$X$8,0)),""))</f>
        <v/>
      </c>
      <c r="J83" s="96"/>
      <c r="K83" s="222" t="str">
        <f>IF(ISNUMBER(J83),IF(J83&gt;G83,"Wet",IF(J83&lt;E83,"Dry","Normal")),IF(ISNUMBER(I83),IF(I83&gt;G83,"Wet",IF(I83&lt;E83,"Dry","Normal")),""))</f>
        <v/>
      </c>
      <c r="L83" s="222"/>
      <c r="M83" s="222" t="str">
        <f>IF(K83="","",IF(K83="Wet",3,IF(K83="Dry",1,IF(K83="Normal",2))))</f>
        <v/>
      </c>
      <c r="N83" s="222"/>
      <c r="O83" s="57">
        <v>2</v>
      </c>
      <c r="P83" s="57" t="str">
        <f>IF(M83="","",SUM(M83*O83,))</f>
        <v/>
      </c>
    </row>
    <row r="84" spans="2:16" s="23" customFormat="1" ht="11.1" customHeight="1" x14ac:dyDescent="0.2">
      <c r="B84" s="27" t="s">
        <v>91</v>
      </c>
      <c r="C84" s="218" t="str">
        <f>IF(C79="","",IF(C79=12,"Dec",IF(C79=1,"Jan",IF(C79=2,"Feb",IF(C79=3,"Mar",IF(C79=4,"Apr",IF(C79=5,"May",IF(C79=6,"Jun",IF(C79=7,"Jul",IF(C79=8,"Aug",IF(C79=9,"Sep",IF(C79=10,"Oct",IF(C79=11,"Nov","-")))))))))))))</f>
        <v/>
      </c>
      <c r="D84" s="219"/>
      <c r="E84" s="220" t="str">
        <f>IF(C84="","",HLOOKUP(C84,$E$32:$P$34,2,FALSE))</f>
        <v/>
      </c>
      <c r="F84" s="220"/>
      <c r="G84" s="220" t="str">
        <f>IF(C84="","",HLOOKUP(C84,$E$32:$P$34,3,FALSE))</f>
        <v/>
      </c>
      <c r="H84" s="221"/>
      <c r="I84" s="108" t="str">
        <f>IF(E79="","",IFERROR(INDEX(rawdata_WRCC!$B$9:$Z$10001,MATCH(E79,rawdata_WRCC!$A$9:$A$10001,0),MATCH(C79,rawdata_WRCC!$B$8:$X$8,0)),""))</f>
        <v/>
      </c>
      <c r="J84" s="96"/>
      <c r="K84" s="222" t="str">
        <f>IF(ISNUMBER(J84),IF(J84&gt;G84,"Wet",IF(J84&lt;E84,"Dry","Normal")),IF(ISNUMBER(I84),IF(I84&gt;G84,"Wet",IF(I84&lt;E84,"Dry","Normal")),""))</f>
        <v/>
      </c>
      <c r="L84" s="222"/>
      <c r="M84" s="222" t="str">
        <f>IF(K84="","",IF(K84="Wet",3,IF(K84="Dry",1,IF(K84="Normal",2))))</f>
        <v/>
      </c>
      <c r="N84" s="222"/>
      <c r="O84" s="57">
        <v>1</v>
      </c>
      <c r="P84" s="57" t="str">
        <f>IF(M84="","",SUM(M84*O84,))</f>
        <v/>
      </c>
    </row>
    <row r="85" spans="2:16" s="23" customFormat="1" ht="11.1" customHeight="1" x14ac:dyDescent="0.2">
      <c r="O85" s="36" t="s">
        <v>92</v>
      </c>
      <c r="P85" s="43" t="str">
        <f>IF(COUNT(P82:P84)=3,SUM(P82:P84),"")</f>
        <v/>
      </c>
    </row>
    <row r="86" spans="2:16" s="3" customFormat="1" ht="12" customHeight="1" x14ac:dyDescent="0.25">
      <c r="B86" s="60" t="s">
        <v>93</v>
      </c>
      <c r="C86" s="217" t="str">
        <f>IF('Appendix A'!P85="","",IF('Appendix A'!P85&lt;10,"Drier than Normal",IF('Appendix A'!P85&gt;14,"Wetter than Normal","Normal Conditions")))</f>
        <v/>
      </c>
      <c r="D86" s="217"/>
      <c r="E86" s="217"/>
      <c r="F86" s="217"/>
      <c r="G86" s="217"/>
      <c r="H86" s="217"/>
      <c r="I86" s="217"/>
      <c r="J86" s="217"/>
      <c r="K86" s="217"/>
      <c r="L86" s="217"/>
      <c r="M86" s="217"/>
      <c r="N86" s="217"/>
      <c r="O86" s="217"/>
      <c r="P86" s="217"/>
    </row>
    <row r="87" spans="2:16" s="23" customFormat="1" ht="12" customHeight="1" x14ac:dyDescent="0.25">
      <c r="B87" s="24" t="s">
        <v>82</v>
      </c>
      <c r="C87" s="223" t="str">
        <f>IF('CO-CPA-32'!C20="","",'CO-CPA-32'!C20)</f>
        <v/>
      </c>
      <c r="D87" s="223"/>
      <c r="F87" s="224" t="s">
        <v>621</v>
      </c>
      <c r="G87" s="224"/>
      <c r="H87" s="225" t="str">
        <f>IF('CO-CPA-32'!B20="","",'CO-CPA-32'!B20)</f>
        <v/>
      </c>
      <c r="I87" s="225"/>
      <c r="J87" s="225"/>
      <c r="K87" s="225"/>
      <c r="L87" s="225"/>
      <c r="M87" s="225"/>
      <c r="N87" s="225"/>
    </row>
    <row r="88" spans="2:16" s="58" customFormat="1" ht="2.1" customHeight="1" x14ac:dyDescent="0.25">
      <c r="B88" s="58" t="str">
        <f>IF(C87="","",DATE(YEAR(C87),MONTH(C87)-1,DAY(C87)))</f>
        <v/>
      </c>
      <c r="C88" s="58" t="str">
        <f>IF(B88="","",MONTH(B88))</f>
        <v/>
      </c>
      <c r="E88" s="58" t="str">
        <f>IF(B88="","",YEAR(B88))</f>
        <v/>
      </c>
    </row>
    <row r="89" spans="2:16" s="58" customFormat="1" ht="2.1" customHeight="1" x14ac:dyDescent="0.25">
      <c r="B89" s="58" t="str">
        <f>IF(C87="","",DATE(YEAR(C87),MONTH(C87)-2,DAY(C87)))</f>
        <v/>
      </c>
      <c r="C89" s="58" t="str">
        <f>IF(B89="","",MONTH(B89))</f>
        <v/>
      </c>
      <c r="E89" s="58" t="str">
        <f>IF(B89="","",YEAR(B89))</f>
        <v/>
      </c>
    </row>
    <row r="90" spans="2:16" s="58" customFormat="1" ht="2.1" customHeight="1" x14ac:dyDescent="0.25">
      <c r="B90" s="58" t="str">
        <f>IF(C87="","",DATE(YEAR(C87),MONTH(C87)-3,DAY(C87)))</f>
        <v/>
      </c>
      <c r="C90" s="58" t="str">
        <f>IF(B90="","",MONTH(B90))</f>
        <v/>
      </c>
      <c r="E90" s="58" t="str">
        <f>IF(B90="","",YEAR(B90))</f>
        <v/>
      </c>
      <c r="I90" s="26"/>
    </row>
    <row r="91" spans="2:16" s="23" customFormat="1" ht="12" customHeight="1" x14ac:dyDescent="0.2">
      <c r="B91" s="25"/>
      <c r="C91" s="26" t="str">
        <f>IF(B91="","",MONTH(B91))</f>
        <v/>
      </c>
      <c r="E91" s="226" t="s">
        <v>94</v>
      </c>
      <c r="F91" s="227"/>
      <c r="G91" s="227"/>
      <c r="H91" s="228"/>
      <c r="I91" s="229" t="s">
        <v>715</v>
      </c>
      <c r="J91" s="230"/>
      <c r="K91" s="231" t="s">
        <v>729</v>
      </c>
      <c r="L91" s="231"/>
      <c r="M91" s="231" t="s">
        <v>86</v>
      </c>
      <c r="N91" s="231"/>
      <c r="O91" s="231" t="s">
        <v>87</v>
      </c>
      <c r="P91" s="231" t="s">
        <v>88</v>
      </c>
    </row>
    <row r="92" spans="2:16" s="23" customFormat="1" ht="12" customHeight="1" x14ac:dyDescent="0.2">
      <c r="B92" s="36"/>
      <c r="C92" s="226" t="s">
        <v>83</v>
      </c>
      <c r="D92" s="227"/>
      <c r="E92" s="232" t="s">
        <v>84</v>
      </c>
      <c r="F92" s="232"/>
      <c r="G92" s="232" t="s">
        <v>85</v>
      </c>
      <c r="H92" s="226"/>
      <c r="I92" s="59" t="s">
        <v>622</v>
      </c>
      <c r="J92" s="59" t="s">
        <v>623</v>
      </c>
      <c r="K92" s="231"/>
      <c r="L92" s="231"/>
      <c r="M92" s="231"/>
      <c r="N92" s="231"/>
      <c r="O92" s="231"/>
      <c r="P92" s="231"/>
    </row>
    <row r="93" spans="2:16" s="23" customFormat="1" ht="11.1" customHeight="1" x14ac:dyDescent="0.2">
      <c r="B93" s="27" t="s">
        <v>89</v>
      </c>
      <c r="C93" s="218" t="str">
        <f>IF(C88="","",IF(C88=12,"Dec",IF(C88=1,"Jan",IF(C88=2,"Feb",IF(C88=3,"Mar",IF(C88=4,"Apr",IF(C88=5,"May",IF(C88=6,"Jun",IF(C88=7,"Jul",IF(C88=8,"Aug",IF(C88=9,"Sep",IF(C88=10,"Oct",IF(C88=11,"Nov","-")))))))))))))</f>
        <v/>
      </c>
      <c r="D93" s="219"/>
      <c r="E93" s="220" t="str">
        <f>IF(C93="","",HLOOKUP(C93,$E$32:$P$34,2,FALSE))</f>
        <v/>
      </c>
      <c r="F93" s="220"/>
      <c r="G93" s="220" t="str">
        <f>IF(C93="","",HLOOKUP(C93,$E$32:$P$34,3,FALSE))</f>
        <v/>
      </c>
      <c r="H93" s="221"/>
      <c r="I93" s="108" t="str">
        <f>IF(E88="","",IFERROR(INDEX(rawdata_WRCC!$B$9:$Z$10001,MATCH(E88,rawdata_WRCC!$A$9:$A$10001,0),MATCH(C88,rawdata_WRCC!$B$8:$X$8,0)),""))</f>
        <v/>
      </c>
      <c r="J93" s="96"/>
      <c r="K93" s="222" t="str">
        <f>IF(ISNUMBER(J93),IF(J93&gt;G93,"Wet",IF(J93&lt;E93,"Dry","Normal")),IF(ISNUMBER(I93),IF(I93&gt;G93,"Wet",IF(I93&lt;E93,"Dry","Normal")),""))</f>
        <v/>
      </c>
      <c r="L93" s="222"/>
      <c r="M93" s="222" t="str">
        <f>IF(K93="","",IF(K93="Wet",3,IF(K93="Dry",1,IF(K93="Normal",2))))</f>
        <v/>
      </c>
      <c r="N93" s="222"/>
      <c r="O93" s="57">
        <v>3</v>
      </c>
      <c r="P93" s="57" t="str">
        <f>IF(M93="","",SUM(M93*O93,))</f>
        <v/>
      </c>
    </row>
    <row r="94" spans="2:16" s="23" customFormat="1" ht="11.1" customHeight="1" x14ac:dyDescent="0.2">
      <c r="B94" s="27" t="s">
        <v>90</v>
      </c>
      <c r="C94" s="218" t="str">
        <f>IF(C89="","",IF(C89=12,"Dec",IF(C89=1,"Jan",IF(C89=2,"Feb",IF(C89=3,"Mar",IF(C89=4,"Apr",IF(C89=5,"May",IF(C89=6,"Jun",IF(C89=7,"Jul",IF(C89=8,"Aug",IF(C89=9,"Sep",IF(C89=10,"Oct",IF(C89=11,"Nov","-")))))))))))))</f>
        <v/>
      </c>
      <c r="D94" s="219"/>
      <c r="E94" s="220" t="str">
        <f>IF(C94="","",HLOOKUP(C94,$E$32:$P$34,2,FALSE))</f>
        <v/>
      </c>
      <c r="F94" s="220"/>
      <c r="G94" s="220" t="str">
        <f>IF(C94="","",HLOOKUP(C94,$E$32:$P$34,3,FALSE))</f>
        <v/>
      </c>
      <c r="H94" s="221"/>
      <c r="I94" s="108" t="str">
        <f>IF(E89="","",IFERROR(INDEX(rawdata_WRCC!$B$9:$Z$10001,MATCH(E89,rawdata_WRCC!$A$9:$A$10001,0),MATCH(C89,rawdata_WRCC!$B$8:$X$8,0)),""))</f>
        <v/>
      </c>
      <c r="J94" s="96"/>
      <c r="K94" s="222" t="str">
        <f>IF(ISNUMBER(J94),IF(J94&gt;G94,"Wet",IF(J94&lt;E94,"Dry","Normal")),IF(ISNUMBER(I94),IF(I94&gt;G94,"Wet",IF(I94&lt;E94,"Dry","Normal")),""))</f>
        <v/>
      </c>
      <c r="L94" s="222"/>
      <c r="M94" s="222" t="str">
        <f>IF(K94="","",IF(K94="Wet",3,IF(K94="Dry",1,IF(K94="Normal",2))))</f>
        <v/>
      </c>
      <c r="N94" s="222"/>
      <c r="O94" s="57">
        <v>2</v>
      </c>
      <c r="P94" s="57" t="str">
        <f>IF(M94="","",SUM(M94*O94,))</f>
        <v/>
      </c>
    </row>
    <row r="95" spans="2:16" s="23" customFormat="1" ht="11.1" customHeight="1" x14ac:dyDescent="0.2">
      <c r="B95" s="27" t="s">
        <v>91</v>
      </c>
      <c r="C95" s="218" t="str">
        <f>IF(C90="","",IF(C90=12,"Dec",IF(C90=1,"Jan",IF(C90=2,"Feb",IF(C90=3,"Mar",IF(C90=4,"Apr",IF(C90=5,"May",IF(C90=6,"Jun",IF(C90=7,"Jul",IF(C90=8,"Aug",IF(C90=9,"Sep",IF(C90=10,"Oct",IF(C90=11,"Nov","-")))))))))))))</f>
        <v/>
      </c>
      <c r="D95" s="219"/>
      <c r="E95" s="220" t="str">
        <f>IF(C95="","",HLOOKUP(C95,$E$32:$P$34,2,FALSE))</f>
        <v/>
      </c>
      <c r="F95" s="220"/>
      <c r="G95" s="220" t="str">
        <f>IF(C95="","",HLOOKUP(C95,$E$32:$P$34,3,FALSE))</f>
        <v/>
      </c>
      <c r="H95" s="221"/>
      <c r="I95" s="108" t="str">
        <f>IF(E90="","",IFERROR(INDEX(rawdata_WRCC!$B$9:$Z$10001,MATCH(E90,rawdata_WRCC!$A$9:$A$10001,0),MATCH(C90,rawdata_WRCC!$B$8:$X$8,0)),""))</f>
        <v/>
      </c>
      <c r="J95" s="96"/>
      <c r="K95" s="222" t="str">
        <f>IF(ISNUMBER(J95),IF(J95&gt;G95,"Wet",IF(J95&lt;E95,"Dry","Normal")),IF(ISNUMBER(I95),IF(I95&gt;G95,"Wet",IF(I95&lt;E95,"Dry","Normal")),""))</f>
        <v/>
      </c>
      <c r="L95" s="222"/>
      <c r="M95" s="222" t="str">
        <f>IF(K95="","",IF(K95="Wet",3,IF(K95="Dry",1,IF(K95="Normal",2))))</f>
        <v/>
      </c>
      <c r="N95" s="222"/>
      <c r="O95" s="57">
        <v>1</v>
      </c>
      <c r="P95" s="57" t="str">
        <f>IF(M95="","",SUM(M95*O95,))</f>
        <v/>
      </c>
    </row>
    <row r="96" spans="2:16" s="23" customFormat="1" ht="11.1" customHeight="1" x14ac:dyDescent="0.2">
      <c r="J96" s="99"/>
      <c r="O96" s="36" t="s">
        <v>92</v>
      </c>
      <c r="P96" s="43" t="str">
        <f>IF(COUNT(P93:P95)=3,SUM(P93:P95),"")</f>
        <v/>
      </c>
    </row>
    <row r="97" spans="2:16" s="3" customFormat="1" ht="12" customHeight="1" x14ac:dyDescent="0.25">
      <c r="B97" s="60" t="s">
        <v>93</v>
      </c>
      <c r="C97" s="217" t="str">
        <f>IF('Appendix A'!P96="","",IF('Appendix A'!P96&lt;10,"Drier than Normal",IF('Appendix A'!P96&gt;14,"Wetter than Normal","Normal Conditions")))</f>
        <v/>
      </c>
      <c r="D97" s="217"/>
      <c r="E97" s="217"/>
      <c r="F97" s="217"/>
      <c r="G97" s="217"/>
      <c r="H97" s="217"/>
      <c r="I97" s="217"/>
      <c r="J97" s="217"/>
      <c r="K97" s="217"/>
      <c r="L97" s="217"/>
      <c r="M97" s="217"/>
      <c r="N97" s="217"/>
      <c r="O97" s="217"/>
      <c r="P97" s="217"/>
    </row>
    <row r="98" spans="2:16" s="3" customFormat="1" ht="3.95" customHeight="1" x14ac:dyDescent="0.25">
      <c r="B98" s="130"/>
      <c r="C98" s="131"/>
      <c r="D98" s="131"/>
      <c r="E98" s="131"/>
      <c r="F98" s="131"/>
      <c r="G98" s="131"/>
      <c r="H98" s="131"/>
      <c r="I98" s="131"/>
      <c r="J98" s="131"/>
      <c r="K98" s="131"/>
      <c r="L98" s="131"/>
      <c r="M98" s="131"/>
      <c r="N98" s="131"/>
      <c r="O98" s="131"/>
      <c r="P98" s="131"/>
    </row>
    <row r="99" spans="2:16" s="3" customFormat="1" ht="12" customHeight="1" x14ac:dyDescent="0.25">
      <c r="B99" s="130"/>
      <c r="C99" s="131"/>
      <c r="D99" s="131"/>
      <c r="E99" s="131"/>
      <c r="F99" s="131"/>
      <c r="G99" s="131"/>
      <c r="H99" s="131"/>
      <c r="I99" s="131"/>
      <c r="J99" s="131"/>
      <c r="K99" s="131"/>
      <c r="L99" s="131"/>
      <c r="M99" s="131"/>
      <c r="N99" s="131"/>
      <c r="O99" s="131"/>
      <c r="P99" s="131"/>
    </row>
    <row r="100" spans="2:16" s="3" customFormat="1" ht="12" customHeight="1" x14ac:dyDescent="0.25">
      <c r="B100" s="130"/>
      <c r="C100" s="131"/>
      <c r="D100" s="131"/>
      <c r="E100" s="131"/>
      <c r="F100" s="131"/>
      <c r="G100" s="131"/>
      <c r="H100" s="131"/>
      <c r="I100" s="131"/>
      <c r="J100" s="131"/>
      <c r="K100" s="131"/>
      <c r="L100" s="131"/>
      <c r="M100" s="131"/>
      <c r="N100" s="131"/>
      <c r="O100" s="131"/>
      <c r="P100" s="131"/>
    </row>
    <row r="101" spans="2:16" s="3" customFormat="1" ht="12" customHeight="1" x14ac:dyDescent="0.25">
      <c r="B101" s="130"/>
      <c r="C101" s="131"/>
      <c r="D101" s="131"/>
      <c r="E101" s="131"/>
      <c r="F101" s="131"/>
      <c r="G101" s="131"/>
      <c r="H101" s="131"/>
      <c r="I101" s="131"/>
      <c r="J101" s="131"/>
      <c r="K101" s="131"/>
      <c r="L101" s="131"/>
      <c r="M101" s="131"/>
      <c r="N101" s="131"/>
      <c r="O101" s="131"/>
      <c r="P101" s="131"/>
    </row>
    <row r="102" spans="2:16" s="3" customFormat="1" ht="12" customHeight="1" x14ac:dyDescent="0.25">
      <c r="B102" s="130"/>
      <c r="C102" s="131"/>
      <c r="D102" s="131"/>
      <c r="E102" s="131"/>
      <c r="F102" s="131"/>
      <c r="G102" s="131"/>
      <c r="H102" s="131"/>
      <c r="I102" s="131"/>
      <c r="J102" s="131"/>
      <c r="K102" s="131"/>
      <c r="L102" s="131"/>
      <c r="M102" s="131"/>
      <c r="N102" s="131"/>
      <c r="O102" s="131"/>
      <c r="P102" s="131"/>
    </row>
    <row r="103" spans="2:16" s="3" customFormat="1" ht="12" customHeight="1" x14ac:dyDescent="0.25">
      <c r="B103" s="130"/>
      <c r="C103" s="131"/>
      <c r="D103" s="131"/>
      <c r="E103" s="131"/>
      <c r="F103" s="131"/>
      <c r="G103" s="131"/>
      <c r="H103" s="131"/>
      <c r="I103" s="131"/>
      <c r="J103" s="131"/>
      <c r="K103" s="131"/>
      <c r="L103" s="131"/>
      <c r="M103" s="131"/>
      <c r="N103" s="131"/>
      <c r="O103" s="131"/>
      <c r="P103" s="131"/>
    </row>
    <row r="104" spans="2:16" s="3" customFormat="1" ht="12" customHeight="1" x14ac:dyDescent="0.25">
      <c r="B104" s="130"/>
      <c r="C104" s="131"/>
      <c r="D104" s="131"/>
      <c r="E104" s="131"/>
      <c r="F104" s="131"/>
      <c r="G104" s="131"/>
      <c r="H104" s="131"/>
      <c r="I104" s="131"/>
      <c r="J104" s="131"/>
      <c r="K104" s="131"/>
      <c r="L104" s="131"/>
      <c r="M104" s="131"/>
      <c r="N104" s="131"/>
      <c r="O104" s="131"/>
      <c r="P104" s="131"/>
    </row>
    <row r="105" spans="2:16" s="3" customFormat="1" ht="12" customHeight="1" x14ac:dyDescent="0.25">
      <c r="B105" s="130"/>
      <c r="C105" s="131"/>
      <c r="D105" s="131"/>
      <c r="E105" s="131"/>
      <c r="F105" s="131"/>
      <c r="G105" s="131"/>
      <c r="H105" s="131"/>
      <c r="I105" s="131"/>
      <c r="J105" s="131"/>
      <c r="K105" s="131"/>
      <c r="L105" s="131"/>
      <c r="M105" s="131"/>
      <c r="N105" s="131"/>
      <c r="O105" s="131"/>
      <c r="P105" s="131"/>
    </row>
    <row r="106" spans="2:16" s="3" customFormat="1" ht="12" customHeight="1" x14ac:dyDescent="0.25">
      <c r="B106" s="233"/>
      <c r="C106" s="233"/>
      <c r="D106" s="233"/>
      <c r="E106" s="233"/>
      <c r="F106" s="233"/>
      <c r="G106" s="233"/>
      <c r="H106" s="233"/>
      <c r="I106" s="233"/>
      <c r="J106" s="233"/>
      <c r="K106" s="233"/>
      <c r="L106" s="233"/>
      <c r="M106" s="233"/>
      <c r="N106" s="233"/>
      <c r="O106" s="233"/>
      <c r="P106" s="233"/>
    </row>
    <row r="107" spans="2:16" s="3" customFormat="1" ht="12" customHeight="1" x14ac:dyDescent="0.25">
      <c r="B107" s="233"/>
      <c r="C107" s="233"/>
      <c r="D107" s="233"/>
      <c r="E107" s="233"/>
      <c r="F107" s="233"/>
      <c r="G107" s="233"/>
      <c r="H107" s="233"/>
      <c r="I107" s="233"/>
      <c r="J107" s="233"/>
      <c r="K107" s="233"/>
      <c r="L107" s="233"/>
      <c r="M107" s="233"/>
      <c r="N107" s="233"/>
      <c r="O107" s="233"/>
      <c r="P107" s="233"/>
    </row>
    <row r="108" spans="2:16" s="3" customFormat="1" ht="12" customHeight="1" x14ac:dyDescent="0.25">
      <c r="B108" s="234"/>
      <c r="C108" s="234"/>
      <c r="D108" s="234"/>
      <c r="E108" s="234"/>
      <c r="F108" s="234"/>
      <c r="G108" s="234"/>
      <c r="H108" s="234"/>
      <c r="I108" s="234"/>
      <c r="J108" s="234"/>
      <c r="K108" s="234"/>
      <c r="L108" s="234"/>
      <c r="M108" s="234"/>
      <c r="N108" s="234"/>
      <c r="O108" s="234"/>
      <c r="P108" s="234"/>
    </row>
    <row r="109" spans="2:16" s="3" customFormat="1" ht="12" customHeight="1" x14ac:dyDescent="0.25">
      <c r="B109" s="141"/>
      <c r="C109" s="141"/>
      <c r="D109" s="141"/>
      <c r="E109" s="141"/>
      <c r="F109" s="141"/>
      <c r="G109" s="141"/>
      <c r="H109" s="141"/>
      <c r="I109" s="141"/>
      <c r="J109" s="141"/>
      <c r="K109" s="141"/>
      <c r="L109" s="141"/>
      <c r="M109" s="141"/>
      <c r="N109" s="141"/>
      <c r="O109" s="141"/>
      <c r="P109" s="141"/>
    </row>
    <row r="110" spans="2:16" s="3" customFormat="1" ht="12" customHeight="1" x14ac:dyDescent="0.25">
      <c r="B110" s="125"/>
      <c r="C110" s="15"/>
      <c r="D110" s="15"/>
      <c r="E110" s="15"/>
      <c r="F110" s="15"/>
      <c r="G110" s="126"/>
      <c r="H110" s="126"/>
      <c r="I110" s="126"/>
      <c r="J110" s="126"/>
      <c r="K110" s="126"/>
      <c r="L110" s="126"/>
      <c r="M110" s="126"/>
      <c r="N110" s="126"/>
      <c r="O110" s="126"/>
      <c r="P110" s="126"/>
    </row>
    <row r="111" spans="2:16" s="23" customFormat="1" ht="12" customHeight="1" x14ac:dyDescent="0.25">
      <c r="B111" s="24" t="s">
        <v>82</v>
      </c>
      <c r="C111" s="223" t="str">
        <f>IF('CO-CPA-32'!C21="","",'CO-CPA-32'!C21)</f>
        <v/>
      </c>
      <c r="D111" s="223"/>
      <c r="F111" s="224" t="s">
        <v>621</v>
      </c>
      <c r="G111" s="224"/>
      <c r="H111" s="225" t="str">
        <f>IF('CO-CPA-32'!B21="","",'CO-CPA-32'!B21)</f>
        <v/>
      </c>
      <c r="I111" s="225"/>
      <c r="J111" s="225"/>
      <c r="K111" s="225"/>
      <c r="L111" s="225"/>
      <c r="M111" s="225"/>
      <c r="N111" s="225"/>
    </row>
    <row r="112" spans="2:16" s="58" customFormat="1" ht="2.1" customHeight="1" x14ac:dyDescent="0.25">
      <c r="B112" s="58" t="str">
        <f>IF(C111="","",DATE(YEAR(C111),MONTH(C111)-1,DAY(C111)))</f>
        <v/>
      </c>
      <c r="C112" s="58" t="str">
        <f>IF(B112="","",MONTH(B112))</f>
        <v/>
      </c>
      <c r="E112" s="58" t="str">
        <f>IF(B112="","",YEAR(B112))</f>
        <v/>
      </c>
    </row>
    <row r="113" spans="2:16" s="58" customFormat="1" ht="2.1" customHeight="1" x14ac:dyDescent="0.25">
      <c r="B113" s="58" t="str">
        <f>IF(C111="","",DATE(YEAR(C111),MONTH(C111)-2,DAY(C111)))</f>
        <v/>
      </c>
      <c r="C113" s="58" t="str">
        <f>IF(B113="","",MONTH(B113))</f>
        <v/>
      </c>
      <c r="E113" s="58" t="str">
        <f>IF(B113="","",YEAR(B113))</f>
        <v/>
      </c>
    </row>
    <row r="114" spans="2:16" s="58" customFormat="1" ht="2.1" customHeight="1" x14ac:dyDescent="0.25">
      <c r="B114" s="58" t="str">
        <f>IF(C111="","",DATE(YEAR(C111),MONTH(C111)-3,DAY(C111)))</f>
        <v/>
      </c>
      <c r="C114" s="58" t="str">
        <f>IF(B114="","",MONTH(B114))</f>
        <v/>
      </c>
      <c r="E114" s="58" t="str">
        <f>IF(B114="","",YEAR(B114))</f>
        <v/>
      </c>
      <c r="I114" s="26"/>
    </row>
    <row r="115" spans="2:16" s="23" customFormat="1" ht="12" customHeight="1" x14ac:dyDescent="0.2">
      <c r="B115" s="25"/>
      <c r="C115" s="26" t="str">
        <f>IF(B115="","",MONTH(B115))</f>
        <v/>
      </c>
      <c r="E115" s="226" t="s">
        <v>94</v>
      </c>
      <c r="F115" s="227"/>
      <c r="G115" s="227"/>
      <c r="H115" s="228"/>
      <c r="I115" s="229" t="s">
        <v>715</v>
      </c>
      <c r="J115" s="230"/>
      <c r="K115" s="231" t="s">
        <v>729</v>
      </c>
      <c r="L115" s="231"/>
      <c r="M115" s="231" t="s">
        <v>86</v>
      </c>
      <c r="N115" s="231"/>
      <c r="O115" s="231" t="s">
        <v>87</v>
      </c>
      <c r="P115" s="231" t="s">
        <v>88</v>
      </c>
    </row>
    <row r="116" spans="2:16" s="23" customFormat="1" ht="12" customHeight="1" x14ac:dyDescent="0.2">
      <c r="B116" s="36"/>
      <c r="C116" s="226" t="s">
        <v>83</v>
      </c>
      <c r="D116" s="227"/>
      <c r="E116" s="232" t="s">
        <v>84</v>
      </c>
      <c r="F116" s="232"/>
      <c r="G116" s="232" t="s">
        <v>85</v>
      </c>
      <c r="H116" s="226"/>
      <c r="I116" s="59" t="s">
        <v>622</v>
      </c>
      <c r="J116" s="59" t="s">
        <v>623</v>
      </c>
      <c r="K116" s="231"/>
      <c r="L116" s="231"/>
      <c r="M116" s="231"/>
      <c r="N116" s="231"/>
      <c r="O116" s="231"/>
      <c r="P116" s="231"/>
    </row>
    <row r="117" spans="2:16" s="23" customFormat="1" ht="11.1" customHeight="1" x14ac:dyDescent="0.2">
      <c r="B117" s="27" t="s">
        <v>89</v>
      </c>
      <c r="C117" s="218" t="str">
        <f>IF(C112="","",IF(C112=12,"Dec",IF(C112=1,"Jan",IF(C112=2,"Feb",IF(C112=3,"Mar",IF(C112=4,"Apr",IF(C112=5,"May",IF(C112=6,"Jun",IF(C112=7,"Jul",IF(C112=8,"Aug",IF(C112=9,"Sep",IF(C112=10,"Oct",IF(C112=11,"Nov","-")))))))))))))</f>
        <v/>
      </c>
      <c r="D117" s="219"/>
      <c r="E117" s="220" t="str">
        <f>IF(C117="","",HLOOKUP(C117,$E$32:$P$34,2,FALSE))</f>
        <v/>
      </c>
      <c r="F117" s="220"/>
      <c r="G117" s="220" t="str">
        <f>IF(C117="","",HLOOKUP(C117,$E$32:$P$34,3,FALSE))</f>
        <v/>
      </c>
      <c r="H117" s="221"/>
      <c r="I117" s="108" t="str">
        <f>IF(E112="","",IFERROR(INDEX(rawdata_WRCC!$B$9:$Z$10001,MATCH(E112,rawdata_WRCC!$A$9:$A$10001,0),MATCH(C112,rawdata_WRCC!$B$8:$X$8,0)),""))</f>
        <v/>
      </c>
      <c r="J117" s="96"/>
      <c r="K117" s="222" t="str">
        <f>IF(ISNUMBER(J117),IF(J117&gt;G117,"Wet",IF(J117&lt;E117,"Dry","Normal")),IF(ISNUMBER(I117),IF(I117&gt;G117,"Wet",IF(I117&lt;E117,"Dry","Normal")),""))</f>
        <v/>
      </c>
      <c r="L117" s="222"/>
      <c r="M117" s="222" t="str">
        <f>IF(K117="","",IF(K117="Wet",3,IF(K117="Dry",1,IF(K117="Normal",2))))</f>
        <v/>
      </c>
      <c r="N117" s="222"/>
      <c r="O117" s="57">
        <v>3</v>
      </c>
      <c r="P117" s="57" t="str">
        <f>IF(M117="","",SUM(M117*O117,))</f>
        <v/>
      </c>
    </row>
    <row r="118" spans="2:16" s="23" customFormat="1" ht="11.1" customHeight="1" x14ac:dyDescent="0.2">
      <c r="B118" s="27" t="s">
        <v>90</v>
      </c>
      <c r="C118" s="218" t="str">
        <f>IF(C113="","",IF(C113=12,"Dec",IF(C113=1,"Jan",IF(C113=2,"Feb",IF(C113=3,"Mar",IF(C113=4,"Apr",IF(C113=5,"May",IF(C113=6,"Jun",IF(C113=7,"Jul",IF(C113=8,"Aug",IF(C113=9,"Sep",IF(C113=10,"Oct",IF(C113=11,"Nov","-")))))))))))))</f>
        <v/>
      </c>
      <c r="D118" s="219"/>
      <c r="E118" s="220" t="str">
        <f>IF(C118="","",HLOOKUP(C118,$E$32:$P$34,2,FALSE))</f>
        <v/>
      </c>
      <c r="F118" s="220"/>
      <c r="G118" s="220" t="str">
        <f>IF(C118="","",HLOOKUP(C118,$E$32:$P$34,3,FALSE))</f>
        <v/>
      </c>
      <c r="H118" s="221"/>
      <c r="I118" s="108" t="str">
        <f>IF(E113="","",IFERROR(INDEX(rawdata_WRCC!$B$9:$Z$10001,MATCH(E113,rawdata_WRCC!$A$9:$A$10001,0),MATCH(C113,rawdata_WRCC!$B$8:$X$8,0)),""))</f>
        <v/>
      </c>
      <c r="J118" s="96"/>
      <c r="K118" s="222" t="str">
        <f>IF(ISNUMBER(J118),IF(J118&gt;G118,"Wet",IF(J118&lt;E118,"Dry","Normal")),IF(ISNUMBER(I118),IF(I118&gt;G118,"Wet",IF(I118&lt;E118,"Dry","Normal")),""))</f>
        <v/>
      </c>
      <c r="L118" s="222"/>
      <c r="M118" s="222" t="str">
        <f>IF(K118="","",IF(K118="Wet",3,IF(K118="Dry",1,IF(K118="Normal",2))))</f>
        <v/>
      </c>
      <c r="N118" s="222"/>
      <c r="O118" s="57">
        <v>2</v>
      </c>
      <c r="P118" s="57" t="str">
        <f>IF(M118="","",SUM(M118*O118,))</f>
        <v/>
      </c>
    </row>
    <row r="119" spans="2:16" s="23" customFormat="1" ht="11.1" customHeight="1" x14ac:dyDescent="0.2">
      <c r="B119" s="27" t="s">
        <v>91</v>
      </c>
      <c r="C119" s="218" t="str">
        <f>IF(C114="","",IF(C114=12,"Dec",IF(C114=1,"Jan",IF(C114=2,"Feb",IF(C114=3,"Mar",IF(C114=4,"Apr",IF(C114=5,"May",IF(C114=6,"Jun",IF(C114=7,"Jul",IF(C114=8,"Aug",IF(C114=9,"Sep",IF(C114=10,"Oct",IF(C114=11,"Nov","-")))))))))))))</f>
        <v/>
      </c>
      <c r="D119" s="219"/>
      <c r="E119" s="220" t="str">
        <f>IF(C119="","",HLOOKUP(C119,$E$32:$P$34,2,FALSE))</f>
        <v/>
      </c>
      <c r="F119" s="220"/>
      <c r="G119" s="220" t="str">
        <f>IF(C119="","",HLOOKUP(C119,$E$32:$P$34,3,FALSE))</f>
        <v/>
      </c>
      <c r="H119" s="221"/>
      <c r="I119" s="108" t="str">
        <f>IF(E114="","",IFERROR(INDEX(rawdata_WRCC!$B$9:$Z$10001,MATCH(E114,rawdata_WRCC!$A$9:$A$10001,0),MATCH(C114,rawdata_WRCC!$B$8:$X$8,0)),""))</f>
        <v/>
      </c>
      <c r="J119" s="96"/>
      <c r="K119" s="222" t="str">
        <f>IF(ISNUMBER(J119),IF(J119&gt;G119,"Wet",IF(J119&lt;E119,"Dry","Normal")),IF(ISNUMBER(I119),IF(I119&gt;G119,"Wet",IF(I119&lt;E119,"Dry","Normal")),""))</f>
        <v/>
      </c>
      <c r="L119" s="222"/>
      <c r="M119" s="222" t="str">
        <f>IF(K119="","",IF(K119="Wet",3,IF(K119="Dry",1,IF(K119="Normal",2))))</f>
        <v/>
      </c>
      <c r="N119" s="222"/>
      <c r="O119" s="57">
        <v>1</v>
      </c>
      <c r="P119" s="57" t="str">
        <f>IF(M119="","",SUM(M119*O119,))</f>
        <v/>
      </c>
    </row>
    <row r="120" spans="2:16" s="23" customFormat="1" ht="11.1" customHeight="1" x14ac:dyDescent="0.2">
      <c r="O120" s="36" t="s">
        <v>92</v>
      </c>
      <c r="P120" s="43" t="str">
        <f>IF(COUNT(P117:P119)=3,SUM(P117:P119),"")</f>
        <v/>
      </c>
    </row>
    <row r="121" spans="2:16" s="3" customFormat="1" ht="12" customHeight="1" x14ac:dyDescent="0.25">
      <c r="B121" s="60" t="s">
        <v>93</v>
      </c>
      <c r="C121" s="217" t="str">
        <f>IF('Appendix A'!P120="","",IF('Appendix A'!P120&lt;10,"Drier than Normal",IF('Appendix A'!P120&gt;14,"Wetter than Normal","Normal Conditions")))</f>
        <v/>
      </c>
      <c r="D121" s="217"/>
      <c r="E121" s="217"/>
      <c r="F121" s="217"/>
      <c r="G121" s="217"/>
      <c r="H121" s="217"/>
      <c r="I121" s="217"/>
      <c r="J121" s="217"/>
      <c r="K121" s="217"/>
      <c r="L121" s="217"/>
      <c r="M121" s="217"/>
      <c r="N121" s="217"/>
      <c r="O121" s="217"/>
      <c r="P121" s="217"/>
    </row>
    <row r="122" spans="2:16" s="23" customFormat="1" ht="12" customHeight="1" x14ac:dyDescent="0.25">
      <c r="B122" s="24" t="s">
        <v>82</v>
      </c>
      <c r="C122" s="223" t="str">
        <f>IF('CO-CPA-32'!C22="","",'CO-CPA-32'!C22)</f>
        <v/>
      </c>
      <c r="D122" s="223"/>
      <c r="F122" s="224" t="s">
        <v>621</v>
      </c>
      <c r="G122" s="224"/>
      <c r="H122" s="225" t="str">
        <f>IF('CO-CPA-32'!B22="","",'CO-CPA-32'!B22)</f>
        <v/>
      </c>
      <c r="I122" s="225"/>
      <c r="J122" s="225"/>
      <c r="K122" s="225"/>
      <c r="L122" s="225"/>
      <c r="M122" s="225"/>
      <c r="N122" s="225"/>
    </row>
    <row r="123" spans="2:16" s="58" customFormat="1" ht="2.1" customHeight="1" x14ac:dyDescent="0.25">
      <c r="B123" s="58" t="str">
        <f>IF(C122="","",DATE(YEAR(C122),MONTH(C122)-1,DAY(C122)))</f>
        <v/>
      </c>
      <c r="C123" s="58" t="str">
        <f>IF(B123="","",MONTH(B123))</f>
        <v/>
      </c>
      <c r="E123" s="58" t="str">
        <f>IF(B123="","",YEAR(B123))</f>
        <v/>
      </c>
    </row>
    <row r="124" spans="2:16" s="58" customFormat="1" ht="2.1" customHeight="1" x14ac:dyDescent="0.25">
      <c r="B124" s="58" t="str">
        <f>IF(C122="","",DATE(YEAR(C122),MONTH(C122)-2,DAY(C122)))</f>
        <v/>
      </c>
      <c r="C124" s="58" t="str">
        <f>IF(B124="","",MONTH(B124))</f>
        <v/>
      </c>
      <c r="E124" s="58" t="str">
        <f>IF(B124="","",YEAR(B124))</f>
        <v/>
      </c>
    </row>
    <row r="125" spans="2:16" s="58" customFormat="1" ht="2.1" customHeight="1" x14ac:dyDescent="0.25">
      <c r="B125" s="58" t="str">
        <f>IF(C122="","",DATE(YEAR(C122),MONTH(C122)-3,DAY(C122)))</f>
        <v/>
      </c>
      <c r="C125" s="58" t="str">
        <f>IF(B125="","",MONTH(B125))</f>
        <v/>
      </c>
      <c r="E125" s="58" t="str">
        <f>IF(B125="","",YEAR(B125))</f>
        <v/>
      </c>
      <c r="I125" s="26"/>
    </row>
    <row r="126" spans="2:16" s="23" customFormat="1" ht="12" customHeight="1" x14ac:dyDescent="0.2">
      <c r="B126" s="25"/>
      <c r="C126" s="26" t="str">
        <f>IF(B126="","",MONTH(B126))</f>
        <v/>
      </c>
      <c r="E126" s="226" t="s">
        <v>94</v>
      </c>
      <c r="F126" s="227"/>
      <c r="G126" s="227"/>
      <c r="H126" s="228"/>
      <c r="I126" s="229" t="s">
        <v>715</v>
      </c>
      <c r="J126" s="230"/>
      <c r="K126" s="231" t="s">
        <v>729</v>
      </c>
      <c r="L126" s="231"/>
      <c r="M126" s="231" t="s">
        <v>86</v>
      </c>
      <c r="N126" s="231"/>
      <c r="O126" s="231" t="s">
        <v>87</v>
      </c>
      <c r="P126" s="231" t="s">
        <v>88</v>
      </c>
    </row>
    <row r="127" spans="2:16" s="23" customFormat="1" ht="12" customHeight="1" x14ac:dyDescent="0.2">
      <c r="B127" s="36"/>
      <c r="C127" s="226" t="s">
        <v>83</v>
      </c>
      <c r="D127" s="227"/>
      <c r="E127" s="232" t="s">
        <v>84</v>
      </c>
      <c r="F127" s="232"/>
      <c r="G127" s="232" t="s">
        <v>85</v>
      </c>
      <c r="H127" s="226"/>
      <c r="I127" s="59" t="s">
        <v>622</v>
      </c>
      <c r="J127" s="59" t="s">
        <v>623</v>
      </c>
      <c r="K127" s="231"/>
      <c r="L127" s="231"/>
      <c r="M127" s="231"/>
      <c r="N127" s="231"/>
      <c r="O127" s="231"/>
      <c r="P127" s="231"/>
    </row>
    <row r="128" spans="2:16" s="23" customFormat="1" ht="11.1" customHeight="1" x14ac:dyDescent="0.2">
      <c r="B128" s="27" t="s">
        <v>89</v>
      </c>
      <c r="C128" s="218" t="str">
        <f>IF(C123="","",IF(C123=12,"Dec",IF(C123=1,"Jan",IF(C123=2,"Feb",IF(C123=3,"Mar",IF(C123=4,"Apr",IF(C123=5,"May",IF(C123=6,"Jun",IF(C123=7,"Jul",IF(C123=8,"Aug",IF(C123=9,"Sep",IF(C123=10,"Oct",IF(C123=11,"Nov","-")))))))))))))</f>
        <v/>
      </c>
      <c r="D128" s="219"/>
      <c r="E128" s="220" t="str">
        <f>IF(C128="","",HLOOKUP(C128,$E$32:$P$34,2,FALSE))</f>
        <v/>
      </c>
      <c r="F128" s="220"/>
      <c r="G128" s="220" t="str">
        <f>IF(C128="","",HLOOKUP(C128,$E$32:$P$34,3,FALSE))</f>
        <v/>
      </c>
      <c r="H128" s="221"/>
      <c r="I128" s="108" t="str">
        <f>IF(E123="","",IFERROR(INDEX(rawdata_WRCC!$B$9:$Z$10001,MATCH(E123,rawdata_WRCC!$A$9:$A$10001,0),MATCH(C123,rawdata_WRCC!$B$8:$X$8,0)),""))</f>
        <v/>
      </c>
      <c r="J128" s="96"/>
      <c r="K128" s="222" t="str">
        <f>IF(ISNUMBER(J128),IF(J128&gt;G128,"Wet",IF(J128&lt;E128,"Dry","Normal")),IF(ISNUMBER(I128),IF(I128&gt;G128,"Wet",IF(I128&lt;E128,"Dry","Normal")),""))</f>
        <v/>
      </c>
      <c r="L128" s="222"/>
      <c r="M128" s="222" t="str">
        <f>IF(K128="","",IF(K128="Wet",3,IF(K128="Dry",1,IF(K128="Normal",2))))</f>
        <v/>
      </c>
      <c r="N128" s="222"/>
      <c r="O128" s="57">
        <v>3</v>
      </c>
      <c r="P128" s="57" t="str">
        <f>IF(M128="","",SUM(M128*O128,))</f>
        <v/>
      </c>
    </row>
    <row r="129" spans="2:16" s="23" customFormat="1" ht="11.1" customHeight="1" x14ac:dyDescent="0.2">
      <c r="B129" s="27" t="s">
        <v>90</v>
      </c>
      <c r="C129" s="218" t="str">
        <f>IF(C124="","",IF(C124=12,"Dec",IF(C124=1,"Jan",IF(C124=2,"Feb",IF(C124=3,"Mar",IF(C124=4,"Apr",IF(C124=5,"May",IF(C124=6,"Jun",IF(C124=7,"Jul",IF(C124=8,"Aug",IF(C124=9,"Sep",IF(C124=10,"Oct",IF(C124=11,"Nov","-")))))))))))))</f>
        <v/>
      </c>
      <c r="D129" s="219"/>
      <c r="E129" s="220" t="str">
        <f>IF(C129="","",HLOOKUP(C129,$E$32:$P$34,2,FALSE))</f>
        <v/>
      </c>
      <c r="F129" s="220"/>
      <c r="G129" s="220" t="str">
        <f>IF(C129="","",HLOOKUP(C129,$E$32:$P$34,3,FALSE))</f>
        <v/>
      </c>
      <c r="H129" s="221"/>
      <c r="I129" s="108" t="str">
        <f>IF(E124="","",IFERROR(INDEX(rawdata_WRCC!$B$9:$Z$10001,MATCH(E124,rawdata_WRCC!$A$9:$A$10001,0),MATCH(C124,rawdata_WRCC!$B$8:$X$8,0)),""))</f>
        <v/>
      </c>
      <c r="J129" s="96"/>
      <c r="K129" s="222" t="str">
        <f>IF(ISNUMBER(J129),IF(J129&gt;G129,"Wet",IF(J129&lt;E129,"Dry","Normal")),IF(ISNUMBER(I129),IF(I129&gt;G129,"Wet",IF(I129&lt;E129,"Dry","Normal")),""))</f>
        <v/>
      </c>
      <c r="L129" s="222"/>
      <c r="M129" s="222" t="str">
        <f>IF(K129="","",IF(K129="Wet",3,IF(K129="Dry",1,IF(K129="Normal",2))))</f>
        <v/>
      </c>
      <c r="N129" s="222"/>
      <c r="O129" s="57">
        <v>2</v>
      </c>
      <c r="P129" s="57" t="str">
        <f>IF(M129="","",SUM(M129*O129,))</f>
        <v/>
      </c>
    </row>
    <row r="130" spans="2:16" s="23" customFormat="1" ht="11.1" customHeight="1" x14ac:dyDescent="0.2">
      <c r="B130" s="27" t="s">
        <v>91</v>
      </c>
      <c r="C130" s="218" t="str">
        <f>IF(C125="","",IF(C125=12,"Dec",IF(C125=1,"Jan",IF(C125=2,"Feb",IF(C125=3,"Mar",IF(C125=4,"Apr",IF(C125=5,"May",IF(C125=6,"Jun",IF(C125=7,"Jul",IF(C125=8,"Aug",IF(C125=9,"Sep",IF(C125=10,"Oct",IF(C125=11,"Nov","-")))))))))))))</f>
        <v/>
      </c>
      <c r="D130" s="219"/>
      <c r="E130" s="220" t="str">
        <f>IF(C130="","",HLOOKUP(C130,$E$32:$P$34,2,FALSE))</f>
        <v/>
      </c>
      <c r="F130" s="220"/>
      <c r="G130" s="220" t="str">
        <f>IF(C130="","",HLOOKUP(C130,$E$32:$P$34,3,FALSE))</f>
        <v/>
      </c>
      <c r="H130" s="221"/>
      <c r="I130" s="108" t="str">
        <f>IF(E125="","",IFERROR(INDEX(rawdata_WRCC!$B$9:$Z$10001,MATCH(E125,rawdata_WRCC!$A$9:$A$10001,0),MATCH(C125,rawdata_WRCC!$B$8:$X$8,0)),""))</f>
        <v/>
      </c>
      <c r="J130" s="96"/>
      <c r="K130" s="222" t="str">
        <f>IF(ISNUMBER(J130),IF(J130&gt;G130,"Wet",IF(J130&lt;E130,"Dry","Normal")),IF(ISNUMBER(I130),IF(I130&gt;G130,"Wet",IF(I130&lt;E130,"Dry","Normal")),""))</f>
        <v/>
      </c>
      <c r="L130" s="222"/>
      <c r="M130" s="222" t="str">
        <f>IF(K130="","",IF(K130="Wet",3,IF(K130="Dry",1,IF(K130="Normal",2))))</f>
        <v/>
      </c>
      <c r="N130" s="222"/>
      <c r="O130" s="57">
        <v>1</v>
      </c>
      <c r="P130" s="57" t="str">
        <f>IF(M130="","",SUM(M130*O130,))</f>
        <v/>
      </c>
    </row>
    <row r="131" spans="2:16" s="23" customFormat="1" ht="11.1" customHeight="1" x14ac:dyDescent="0.2">
      <c r="O131" s="36" t="s">
        <v>92</v>
      </c>
      <c r="P131" s="43" t="str">
        <f>IF(COUNT(P128:P130)=3,SUM(P128:P130),"")</f>
        <v/>
      </c>
    </row>
    <row r="132" spans="2:16" s="3" customFormat="1" ht="12" customHeight="1" x14ac:dyDescent="0.25">
      <c r="B132" s="60" t="s">
        <v>93</v>
      </c>
      <c r="C132" s="217" t="str">
        <f>IF('Appendix A'!P131="","",IF('Appendix A'!P131&lt;10,"Drier than Normal",IF('Appendix A'!P131&gt;14,"Wetter than Normal","Normal Conditions")))</f>
        <v/>
      </c>
      <c r="D132" s="217"/>
      <c r="E132" s="217"/>
      <c r="F132" s="217"/>
      <c r="G132" s="217"/>
      <c r="H132" s="217"/>
      <c r="I132" s="217"/>
      <c r="J132" s="217"/>
      <c r="K132" s="217"/>
      <c r="L132" s="217"/>
      <c r="M132" s="217"/>
      <c r="N132" s="217"/>
      <c r="O132" s="217"/>
      <c r="P132" s="217"/>
    </row>
    <row r="133" spans="2:16" s="23" customFormat="1" ht="12" customHeight="1" x14ac:dyDescent="0.25">
      <c r="B133" s="24" t="s">
        <v>82</v>
      </c>
      <c r="C133" s="223" t="str">
        <f>IF('CO-CPA-32'!C23="","",'CO-CPA-32'!C23)</f>
        <v/>
      </c>
      <c r="D133" s="223"/>
      <c r="F133" s="224" t="s">
        <v>621</v>
      </c>
      <c r="G133" s="224"/>
      <c r="H133" s="225" t="str">
        <f>IF('CO-CPA-32'!B23="","",'CO-CPA-32'!B23)</f>
        <v/>
      </c>
      <c r="I133" s="225"/>
      <c r="J133" s="225"/>
      <c r="K133" s="225"/>
      <c r="L133" s="225"/>
      <c r="M133" s="225"/>
      <c r="N133" s="225"/>
    </row>
    <row r="134" spans="2:16" s="58" customFormat="1" ht="2.1" customHeight="1" x14ac:dyDescent="0.25">
      <c r="B134" s="58" t="str">
        <f>IF(C133="","",DATE(YEAR(C133),MONTH(C133)-1,DAY(C133)))</f>
        <v/>
      </c>
      <c r="C134" s="58" t="str">
        <f>IF(B134="","",MONTH(B134))</f>
        <v/>
      </c>
      <c r="E134" s="58" t="str">
        <f>IF(B134="","",YEAR(B134))</f>
        <v/>
      </c>
    </row>
    <row r="135" spans="2:16" s="58" customFormat="1" ht="2.1" customHeight="1" x14ac:dyDescent="0.25">
      <c r="B135" s="58" t="str">
        <f>IF(C133="","",DATE(YEAR(C133),MONTH(C133)-2,DAY(C133)))</f>
        <v/>
      </c>
      <c r="C135" s="58" t="str">
        <f>IF(B135="","",MONTH(B135))</f>
        <v/>
      </c>
      <c r="E135" s="58" t="str">
        <f>IF(B135="","",YEAR(B135))</f>
        <v/>
      </c>
    </row>
    <row r="136" spans="2:16" s="58" customFormat="1" ht="2.1" customHeight="1" x14ac:dyDescent="0.25">
      <c r="B136" s="58" t="str">
        <f>IF(C133="","",DATE(YEAR(C133),MONTH(C133)-3,DAY(C133)))</f>
        <v/>
      </c>
      <c r="C136" s="58" t="str">
        <f>IF(B136="","",MONTH(B136))</f>
        <v/>
      </c>
      <c r="E136" s="58" t="str">
        <f>IF(B136="","",YEAR(B136))</f>
        <v/>
      </c>
      <c r="I136" s="26"/>
    </row>
    <row r="137" spans="2:16" s="23" customFormat="1" ht="12" customHeight="1" x14ac:dyDescent="0.2">
      <c r="B137" s="25"/>
      <c r="C137" s="26" t="str">
        <f>IF(B137="","",MONTH(B137))</f>
        <v/>
      </c>
      <c r="E137" s="226" t="s">
        <v>94</v>
      </c>
      <c r="F137" s="227"/>
      <c r="G137" s="227"/>
      <c r="H137" s="228"/>
      <c r="I137" s="229" t="s">
        <v>715</v>
      </c>
      <c r="J137" s="230"/>
      <c r="K137" s="231" t="s">
        <v>729</v>
      </c>
      <c r="L137" s="231"/>
      <c r="M137" s="231" t="s">
        <v>86</v>
      </c>
      <c r="N137" s="231"/>
      <c r="O137" s="231" t="s">
        <v>87</v>
      </c>
      <c r="P137" s="231" t="s">
        <v>88</v>
      </c>
    </row>
    <row r="138" spans="2:16" s="23" customFormat="1" ht="12" customHeight="1" x14ac:dyDescent="0.2">
      <c r="B138" s="36"/>
      <c r="C138" s="226" t="s">
        <v>83</v>
      </c>
      <c r="D138" s="227"/>
      <c r="E138" s="232" t="s">
        <v>84</v>
      </c>
      <c r="F138" s="232"/>
      <c r="G138" s="232" t="s">
        <v>85</v>
      </c>
      <c r="H138" s="226"/>
      <c r="I138" s="59" t="s">
        <v>622</v>
      </c>
      <c r="J138" s="59" t="s">
        <v>623</v>
      </c>
      <c r="K138" s="231"/>
      <c r="L138" s="231"/>
      <c r="M138" s="231"/>
      <c r="N138" s="231"/>
      <c r="O138" s="231"/>
      <c r="P138" s="231"/>
    </row>
    <row r="139" spans="2:16" s="23" customFormat="1" ht="11.1" customHeight="1" x14ac:dyDescent="0.2">
      <c r="B139" s="27" t="s">
        <v>89</v>
      </c>
      <c r="C139" s="218" t="str">
        <f>IF(C134="","",IF(C134=12,"Dec",IF(C134=1,"Jan",IF(C134=2,"Feb",IF(C134=3,"Mar",IF(C134=4,"Apr",IF(C134=5,"May",IF(C134=6,"Jun",IF(C134=7,"Jul",IF(C134=8,"Aug",IF(C134=9,"Sep",IF(C134=10,"Oct",IF(C134=11,"Nov","-")))))))))))))</f>
        <v/>
      </c>
      <c r="D139" s="219"/>
      <c r="E139" s="220" t="str">
        <f>IF(C139="","",HLOOKUP(C139,$E$32:$P$34,2,FALSE))</f>
        <v/>
      </c>
      <c r="F139" s="220"/>
      <c r="G139" s="220" t="str">
        <f>IF(C139="","",HLOOKUP(C139,$E$32:$P$34,3,FALSE))</f>
        <v/>
      </c>
      <c r="H139" s="221"/>
      <c r="I139" s="108" t="str">
        <f>IF(E134="","",IFERROR(INDEX(rawdata_WRCC!$B$9:$Z$10001,MATCH(E134,rawdata_WRCC!$A$9:$A$10001,0),MATCH(C134,rawdata_WRCC!$B$8:$X$8,0)),""))</f>
        <v/>
      </c>
      <c r="J139" s="96"/>
      <c r="K139" s="222" t="str">
        <f>IF(ISNUMBER(J139),IF(J139&gt;G139,"Wet",IF(J139&lt;E139,"Dry","Normal")),IF(ISNUMBER(I139),IF(I139&gt;G139,"Wet",IF(I139&lt;E139,"Dry","Normal")),""))</f>
        <v/>
      </c>
      <c r="L139" s="222"/>
      <c r="M139" s="222" t="str">
        <f>IF(K139="","",IF(K139="Wet",3,IF(K139="Dry",1,IF(K139="Normal",2))))</f>
        <v/>
      </c>
      <c r="N139" s="222"/>
      <c r="O139" s="57">
        <v>3</v>
      </c>
      <c r="P139" s="57" t="str">
        <f>IF(M139="","",SUM(M139*O139,))</f>
        <v/>
      </c>
    </row>
    <row r="140" spans="2:16" s="23" customFormat="1" ht="11.1" customHeight="1" x14ac:dyDescent="0.2">
      <c r="B140" s="27" t="s">
        <v>90</v>
      </c>
      <c r="C140" s="218" t="str">
        <f>IF(C135="","",IF(C135=12,"Dec",IF(C135=1,"Jan",IF(C135=2,"Feb",IF(C135=3,"Mar",IF(C135=4,"Apr",IF(C135=5,"May",IF(C135=6,"Jun",IF(C135=7,"Jul",IF(C135=8,"Aug",IF(C135=9,"Sep",IF(C135=10,"Oct",IF(C135=11,"Nov","-")))))))))))))</f>
        <v/>
      </c>
      <c r="D140" s="219"/>
      <c r="E140" s="220" t="str">
        <f>IF(C140="","",HLOOKUP(C140,$E$32:$P$34,2,FALSE))</f>
        <v/>
      </c>
      <c r="F140" s="220"/>
      <c r="G140" s="220" t="str">
        <f>IF(C140="","",HLOOKUP(C140,$E$32:$P$34,3,FALSE))</f>
        <v/>
      </c>
      <c r="H140" s="221"/>
      <c r="I140" s="108" t="str">
        <f>IF(E135="","",IFERROR(INDEX(rawdata_WRCC!$B$9:$Z$10001,MATCH(E135,rawdata_WRCC!$A$9:$A$10001,0),MATCH(C135,rawdata_WRCC!$B$8:$X$8,0)),""))</f>
        <v/>
      </c>
      <c r="J140" s="96"/>
      <c r="K140" s="222" t="str">
        <f>IF(ISNUMBER(J140),IF(J140&gt;G140,"Wet",IF(J140&lt;E140,"Dry","Normal")),IF(ISNUMBER(I140),IF(I140&gt;G140,"Wet",IF(I140&lt;E140,"Dry","Normal")),""))</f>
        <v/>
      </c>
      <c r="L140" s="222"/>
      <c r="M140" s="222" t="str">
        <f>IF(K140="","",IF(K140="Wet",3,IF(K140="Dry",1,IF(K140="Normal",2))))</f>
        <v/>
      </c>
      <c r="N140" s="222"/>
      <c r="O140" s="57">
        <v>2</v>
      </c>
      <c r="P140" s="57" t="str">
        <f>IF(M140="","",SUM(M140*O140,))</f>
        <v/>
      </c>
    </row>
    <row r="141" spans="2:16" s="23" customFormat="1" ht="11.1" customHeight="1" x14ac:dyDescent="0.2">
      <c r="B141" s="27" t="s">
        <v>91</v>
      </c>
      <c r="C141" s="218" t="str">
        <f>IF(C136="","",IF(C136=12,"Dec",IF(C136=1,"Jan",IF(C136=2,"Feb",IF(C136=3,"Mar",IF(C136=4,"Apr",IF(C136=5,"May",IF(C136=6,"Jun",IF(C136=7,"Jul",IF(C136=8,"Aug",IF(C136=9,"Sep",IF(C136=10,"Oct",IF(C136=11,"Nov","-")))))))))))))</f>
        <v/>
      </c>
      <c r="D141" s="219"/>
      <c r="E141" s="220" t="str">
        <f>IF(C141="","",HLOOKUP(C141,$E$32:$P$34,2,FALSE))</f>
        <v/>
      </c>
      <c r="F141" s="220"/>
      <c r="G141" s="220" t="str">
        <f>IF(C141="","",HLOOKUP(C141,$E$32:$P$34,3,FALSE))</f>
        <v/>
      </c>
      <c r="H141" s="221"/>
      <c r="I141" s="108" t="str">
        <f>IF(E136="","",IFERROR(INDEX(rawdata_WRCC!$B$9:$Z$10001,MATCH(E136,rawdata_WRCC!$A$9:$A$10001,0),MATCH(C136,rawdata_WRCC!$B$8:$X$8,0)),""))</f>
        <v/>
      </c>
      <c r="J141" s="96"/>
      <c r="K141" s="222" t="str">
        <f>IF(ISNUMBER(J141),IF(J141&gt;G141,"Wet",IF(J141&lt;E141,"Dry","Normal")),IF(ISNUMBER(I141),IF(I141&gt;G141,"Wet",IF(I141&lt;E141,"Dry","Normal")),""))</f>
        <v/>
      </c>
      <c r="L141" s="222"/>
      <c r="M141" s="222" t="str">
        <f>IF(K141="","",IF(K141="Wet",3,IF(K141="Dry",1,IF(K141="Normal",2))))</f>
        <v/>
      </c>
      <c r="N141" s="222"/>
      <c r="O141" s="57">
        <v>1</v>
      </c>
      <c r="P141" s="57" t="str">
        <f>IF(M141="","",SUM(M141*O141,))</f>
        <v/>
      </c>
    </row>
    <row r="142" spans="2:16" s="23" customFormat="1" ht="11.1" customHeight="1" x14ac:dyDescent="0.2">
      <c r="O142" s="36" t="s">
        <v>92</v>
      </c>
      <c r="P142" s="43" t="str">
        <f>IF(COUNT(P139:P141)=3,SUM(P139:P141),"")</f>
        <v/>
      </c>
    </row>
    <row r="143" spans="2:16" s="3" customFormat="1" ht="12" customHeight="1" x14ac:dyDescent="0.25">
      <c r="B143" s="60" t="s">
        <v>93</v>
      </c>
      <c r="C143" s="217" t="str">
        <f>IF('Appendix A'!P142="","",IF('Appendix A'!P142&lt;10,"Drier than Normal",IF('Appendix A'!P142&gt;14,"Wetter than Normal","Normal Conditions")))</f>
        <v/>
      </c>
      <c r="D143" s="217"/>
      <c r="E143" s="217"/>
      <c r="F143" s="217"/>
      <c r="G143" s="217"/>
      <c r="H143" s="217"/>
      <c r="I143" s="217"/>
      <c r="J143" s="217"/>
      <c r="K143" s="217"/>
      <c r="L143" s="217"/>
      <c r="M143" s="217"/>
      <c r="N143" s="217"/>
      <c r="O143" s="217"/>
      <c r="P143" s="217"/>
    </row>
    <row r="144" spans="2:16" s="23" customFormat="1" ht="12" customHeight="1" x14ac:dyDescent="0.25">
      <c r="B144" s="24" t="s">
        <v>82</v>
      </c>
      <c r="C144" s="223" t="str">
        <f>IF('CO-CPA-32'!C24="","",'CO-CPA-32'!C24)</f>
        <v/>
      </c>
      <c r="D144" s="223"/>
      <c r="F144" s="224" t="s">
        <v>621</v>
      </c>
      <c r="G144" s="224"/>
      <c r="H144" s="225" t="str">
        <f>IF('CO-CPA-32'!B24="","",'CO-CPA-32'!B24)</f>
        <v/>
      </c>
      <c r="I144" s="225"/>
      <c r="J144" s="225"/>
      <c r="K144" s="225"/>
      <c r="L144" s="225"/>
      <c r="M144" s="225"/>
      <c r="N144" s="225"/>
    </row>
    <row r="145" spans="2:16" s="58" customFormat="1" ht="2.1" customHeight="1" x14ac:dyDescent="0.25">
      <c r="B145" s="58" t="str">
        <f>IF(C144="","",DATE(YEAR(C144),MONTH(C144)-1,DAY(C144)))</f>
        <v/>
      </c>
      <c r="C145" s="58" t="str">
        <f>IF(B145="","",MONTH(B145))</f>
        <v/>
      </c>
      <c r="E145" s="58" t="str">
        <f>IF(B145="","",YEAR(B145))</f>
        <v/>
      </c>
    </row>
    <row r="146" spans="2:16" s="58" customFormat="1" ht="2.1" customHeight="1" x14ac:dyDescent="0.25">
      <c r="B146" s="58" t="str">
        <f>IF(C144="","",DATE(YEAR(C144),MONTH(C144)-2,DAY(C144)))</f>
        <v/>
      </c>
      <c r="C146" s="58" t="str">
        <f>IF(B146="","",MONTH(B146))</f>
        <v/>
      </c>
      <c r="E146" s="58" t="str">
        <f>IF(B146="","",YEAR(B146))</f>
        <v/>
      </c>
    </row>
    <row r="147" spans="2:16" s="58" customFormat="1" ht="2.1" customHeight="1" x14ac:dyDescent="0.25">
      <c r="B147" s="58" t="str">
        <f>IF(C144="","",DATE(YEAR(C144),MONTH(C144)-3,DAY(C144)))</f>
        <v/>
      </c>
      <c r="C147" s="58" t="str">
        <f>IF(B147="","",MONTH(B147))</f>
        <v/>
      </c>
      <c r="E147" s="58" t="str">
        <f>IF(B147="","",YEAR(B147))</f>
        <v/>
      </c>
      <c r="I147" s="26"/>
    </row>
    <row r="148" spans="2:16" s="23" customFormat="1" ht="12" customHeight="1" x14ac:dyDescent="0.2">
      <c r="B148" s="25"/>
      <c r="C148" s="26" t="str">
        <f>IF(B148="","",MONTH(B148))</f>
        <v/>
      </c>
      <c r="E148" s="226" t="s">
        <v>94</v>
      </c>
      <c r="F148" s="227"/>
      <c r="G148" s="227"/>
      <c r="H148" s="228"/>
      <c r="I148" s="229" t="s">
        <v>715</v>
      </c>
      <c r="J148" s="230"/>
      <c r="K148" s="231" t="s">
        <v>729</v>
      </c>
      <c r="L148" s="231"/>
      <c r="M148" s="231" t="s">
        <v>86</v>
      </c>
      <c r="N148" s="231"/>
      <c r="O148" s="231" t="s">
        <v>87</v>
      </c>
      <c r="P148" s="231" t="s">
        <v>88</v>
      </c>
    </row>
    <row r="149" spans="2:16" s="23" customFormat="1" ht="12" customHeight="1" x14ac:dyDescent="0.2">
      <c r="B149" s="36"/>
      <c r="C149" s="226" t="s">
        <v>83</v>
      </c>
      <c r="D149" s="227"/>
      <c r="E149" s="232" t="s">
        <v>84</v>
      </c>
      <c r="F149" s="232"/>
      <c r="G149" s="232" t="s">
        <v>85</v>
      </c>
      <c r="H149" s="226"/>
      <c r="I149" s="59" t="s">
        <v>622</v>
      </c>
      <c r="J149" s="59" t="s">
        <v>623</v>
      </c>
      <c r="K149" s="231"/>
      <c r="L149" s="231"/>
      <c r="M149" s="231"/>
      <c r="N149" s="231"/>
      <c r="O149" s="231"/>
      <c r="P149" s="231"/>
    </row>
    <row r="150" spans="2:16" s="23" customFormat="1" ht="11.1" customHeight="1" x14ac:dyDescent="0.2">
      <c r="B150" s="27" t="s">
        <v>89</v>
      </c>
      <c r="C150" s="218" t="str">
        <f>IF(C145="","",IF(C145=12,"Dec",IF(C145=1,"Jan",IF(C145=2,"Feb",IF(C145=3,"Mar",IF(C145=4,"Apr",IF(C145=5,"May",IF(C145=6,"Jun",IF(C145=7,"Jul",IF(C145=8,"Aug",IF(C145=9,"Sep",IF(C145=10,"Oct",IF(C145=11,"Nov","-")))))))))))))</f>
        <v/>
      </c>
      <c r="D150" s="219"/>
      <c r="E150" s="220" t="str">
        <f>IF(C150="","",HLOOKUP(C150,$E$32:$P$34,2,FALSE))</f>
        <v/>
      </c>
      <c r="F150" s="220"/>
      <c r="G150" s="220" t="str">
        <f>IF(C150="","",HLOOKUP(C150,$E$32:$P$34,3,FALSE))</f>
        <v/>
      </c>
      <c r="H150" s="221"/>
      <c r="I150" s="108" t="str">
        <f>IF(E145="","",IFERROR(INDEX(rawdata_WRCC!$B$9:$Z$10001,MATCH(E145,rawdata_WRCC!$A$9:$A$10001,0),MATCH(C145,rawdata_WRCC!$B$8:$X$8,0)),""))</f>
        <v/>
      </c>
      <c r="J150" s="96"/>
      <c r="K150" s="222" t="str">
        <f>IF(ISNUMBER(J150),IF(J150&gt;G150,"Wet",IF(J150&lt;E150,"Dry","Normal")),IF(ISNUMBER(I150),IF(I150&gt;G150,"Wet",IF(I150&lt;E150,"Dry","Normal")),""))</f>
        <v/>
      </c>
      <c r="L150" s="222"/>
      <c r="M150" s="222" t="str">
        <f>IF(K150="","",IF(K150="Wet",3,IF(K150="Dry",1,IF(K150="Normal",2))))</f>
        <v/>
      </c>
      <c r="N150" s="222"/>
      <c r="O150" s="57">
        <v>3</v>
      </c>
      <c r="P150" s="57" t="str">
        <f>IF(M150="","",SUM(M150*O150,))</f>
        <v/>
      </c>
    </row>
    <row r="151" spans="2:16" s="23" customFormat="1" ht="11.1" customHeight="1" x14ac:dyDescent="0.2">
      <c r="B151" s="27" t="s">
        <v>90</v>
      </c>
      <c r="C151" s="218" t="str">
        <f>IF(C146="","",IF(C146=12,"Dec",IF(C146=1,"Jan",IF(C146=2,"Feb",IF(C146=3,"Mar",IF(C146=4,"Apr",IF(C146=5,"May",IF(C146=6,"Jun",IF(C146=7,"Jul",IF(C146=8,"Aug",IF(C146=9,"Sep",IF(C146=10,"Oct",IF(C146=11,"Nov","-")))))))))))))</f>
        <v/>
      </c>
      <c r="D151" s="219"/>
      <c r="E151" s="220" t="str">
        <f>IF(C151="","",HLOOKUP(C151,$E$32:$P$34,2,FALSE))</f>
        <v/>
      </c>
      <c r="F151" s="220"/>
      <c r="G151" s="220" t="str">
        <f>IF(C151="","",HLOOKUP(C151,$E$32:$P$34,3,FALSE))</f>
        <v/>
      </c>
      <c r="H151" s="221"/>
      <c r="I151" s="108" t="str">
        <f>IF(E146="","",IFERROR(INDEX(rawdata_WRCC!$B$9:$Z$10001,MATCH(E146,rawdata_WRCC!$A$9:$A$10001,0),MATCH(C146,rawdata_WRCC!$B$8:$X$8,0)),""))</f>
        <v/>
      </c>
      <c r="J151" s="96"/>
      <c r="K151" s="222" t="str">
        <f>IF(ISNUMBER(J151),IF(J151&gt;G151,"Wet",IF(J151&lt;E151,"Dry","Normal")),IF(ISNUMBER(I151),IF(I151&gt;G151,"Wet",IF(I151&lt;E151,"Dry","Normal")),""))</f>
        <v/>
      </c>
      <c r="L151" s="222"/>
      <c r="M151" s="222" t="str">
        <f>IF(K151="","",IF(K151="Wet",3,IF(K151="Dry",1,IF(K151="Normal",2))))</f>
        <v/>
      </c>
      <c r="N151" s="222"/>
      <c r="O151" s="57">
        <v>2</v>
      </c>
      <c r="P151" s="57" t="str">
        <f>IF(M151="","",SUM(M151*O151,))</f>
        <v/>
      </c>
    </row>
    <row r="152" spans="2:16" s="23" customFormat="1" ht="11.1" customHeight="1" x14ac:dyDescent="0.2">
      <c r="B152" s="27" t="s">
        <v>91</v>
      </c>
      <c r="C152" s="218" t="str">
        <f>IF(C147="","",IF(C147=12,"Dec",IF(C147=1,"Jan",IF(C147=2,"Feb",IF(C147=3,"Mar",IF(C147=4,"Apr",IF(C147=5,"May",IF(C147=6,"Jun",IF(C147=7,"Jul",IF(C147=8,"Aug",IF(C147=9,"Sep",IF(C147=10,"Oct",IF(C147=11,"Nov","-")))))))))))))</f>
        <v/>
      </c>
      <c r="D152" s="219"/>
      <c r="E152" s="220" t="str">
        <f>IF(C152="","",HLOOKUP(C152,$E$32:$P$34,2,FALSE))</f>
        <v/>
      </c>
      <c r="F152" s="220"/>
      <c r="G152" s="220" t="str">
        <f>IF(C152="","",HLOOKUP(C152,$E$32:$P$34,3,FALSE))</f>
        <v/>
      </c>
      <c r="H152" s="221"/>
      <c r="I152" s="108" t="str">
        <f>IF(E147="","",IFERROR(INDEX(rawdata_WRCC!$B$9:$Z$10001,MATCH(E147,rawdata_WRCC!$A$9:$A$10001,0),MATCH(C147,rawdata_WRCC!$B$8:$X$8,0)),""))</f>
        <v/>
      </c>
      <c r="J152" s="96"/>
      <c r="K152" s="222" t="str">
        <f>IF(ISNUMBER(J152),IF(J152&gt;G152,"Wet",IF(J152&lt;E152,"Dry","Normal")),IF(ISNUMBER(I152),IF(I152&gt;G152,"Wet",IF(I152&lt;E152,"Dry","Normal")),""))</f>
        <v/>
      </c>
      <c r="L152" s="222"/>
      <c r="M152" s="222" t="str">
        <f>IF(K152="","",IF(K152="Wet",3,IF(K152="Dry",1,IF(K152="Normal",2))))</f>
        <v/>
      </c>
      <c r="N152" s="222"/>
      <c r="O152" s="57">
        <v>1</v>
      </c>
      <c r="P152" s="57" t="str">
        <f>IF(M152="","",SUM(M152*O152,))</f>
        <v/>
      </c>
    </row>
    <row r="153" spans="2:16" s="23" customFormat="1" ht="11.1" customHeight="1" x14ac:dyDescent="0.2">
      <c r="O153" s="36" t="s">
        <v>92</v>
      </c>
      <c r="P153" s="43" t="str">
        <f>IF(COUNT(P150:P152)=3,SUM(P150:P152),"")</f>
        <v/>
      </c>
    </row>
    <row r="154" spans="2:16" s="3" customFormat="1" ht="12" customHeight="1" x14ac:dyDescent="0.25">
      <c r="B154" s="60" t="s">
        <v>93</v>
      </c>
      <c r="C154" s="217" t="str">
        <f>IF('Appendix A'!P153="","",IF('Appendix A'!P153&lt;10,"Drier than Normal",IF('Appendix A'!P153&gt;14,"Wetter than Normal","Normal Conditions")))</f>
        <v/>
      </c>
      <c r="D154" s="217"/>
      <c r="E154" s="217"/>
      <c r="F154" s="217"/>
      <c r="G154" s="217"/>
      <c r="H154" s="217"/>
      <c r="I154" s="217"/>
      <c r="J154" s="217"/>
      <c r="K154" s="217"/>
      <c r="L154" s="217"/>
      <c r="M154" s="217"/>
      <c r="N154" s="217"/>
      <c r="O154" s="217"/>
      <c r="P154" s="217"/>
    </row>
    <row r="155" spans="2:16" s="23" customFormat="1" ht="12" customHeight="1" x14ac:dyDescent="0.25">
      <c r="B155" s="24" t="s">
        <v>82</v>
      </c>
      <c r="C155" s="223" t="str">
        <f>IF('CO-CPA-32'!C25="","",'CO-CPA-32'!C25)</f>
        <v/>
      </c>
      <c r="D155" s="223"/>
      <c r="F155" s="224" t="s">
        <v>621</v>
      </c>
      <c r="G155" s="224"/>
      <c r="H155" s="225" t="str">
        <f>IF('CO-CPA-32'!B25="","",'CO-CPA-32'!B25)</f>
        <v/>
      </c>
      <c r="I155" s="225"/>
      <c r="J155" s="225"/>
      <c r="K155" s="225"/>
      <c r="L155" s="225"/>
      <c r="M155" s="225"/>
      <c r="N155" s="225"/>
    </row>
    <row r="156" spans="2:16" s="58" customFormat="1" ht="2.1" customHeight="1" x14ac:dyDescent="0.25">
      <c r="B156" s="58" t="str">
        <f>IF(C155="","",DATE(YEAR(C155),MONTH(C155)-1,DAY(C155)))</f>
        <v/>
      </c>
      <c r="C156" s="58" t="str">
        <f>IF(B156="","",MONTH(B156))</f>
        <v/>
      </c>
      <c r="E156" s="58" t="str">
        <f>IF(B156="","",YEAR(B156))</f>
        <v/>
      </c>
    </row>
    <row r="157" spans="2:16" s="58" customFormat="1" ht="2.1" customHeight="1" x14ac:dyDescent="0.25">
      <c r="B157" s="58" t="str">
        <f>IF(C155="","",DATE(YEAR(C155),MONTH(C155)-2,DAY(C155)))</f>
        <v/>
      </c>
      <c r="C157" s="58" t="str">
        <f>IF(B157="","",MONTH(B157))</f>
        <v/>
      </c>
      <c r="E157" s="58" t="str">
        <f>IF(B157="","",YEAR(B157))</f>
        <v/>
      </c>
    </row>
    <row r="158" spans="2:16" s="58" customFormat="1" ht="2.1" customHeight="1" x14ac:dyDescent="0.25">
      <c r="B158" s="58" t="str">
        <f>IF(C155="","",DATE(YEAR(C155),MONTH(C155)-3,DAY(C155)))</f>
        <v/>
      </c>
      <c r="C158" s="58" t="str">
        <f>IF(B158="","",MONTH(B158))</f>
        <v/>
      </c>
      <c r="E158" s="58" t="str">
        <f>IF(B158="","",YEAR(B158))</f>
        <v/>
      </c>
      <c r="I158" s="26"/>
    </row>
    <row r="159" spans="2:16" s="23" customFormat="1" ht="12" customHeight="1" x14ac:dyDescent="0.2">
      <c r="B159" s="25"/>
      <c r="C159" s="26" t="str">
        <f>IF(B159="","",MONTH(B159))</f>
        <v/>
      </c>
      <c r="E159" s="226" t="s">
        <v>94</v>
      </c>
      <c r="F159" s="227"/>
      <c r="G159" s="227"/>
      <c r="H159" s="228"/>
      <c r="I159" s="229" t="s">
        <v>715</v>
      </c>
      <c r="J159" s="230"/>
      <c r="K159" s="231" t="s">
        <v>729</v>
      </c>
      <c r="L159" s="231"/>
      <c r="M159" s="231" t="s">
        <v>86</v>
      </c>
      <c r="N159" s="231"/>
      <c r="O159" s="231" t="s">
        <v>87</v>
      </c>
      <c r="P159" s="231" t="s">
        <v>88</v>
      </c>
    </row>
    <row r="160" spans="2:16" s="23" customFormat="1" ht="12" customHeight="1" x14ac:dyDescent="0.2">
      <c r="B160" s="36"/>
      <c r="C160" s="226" t="s">
        <v>83</v>
      </c>
      <c r="D160" s="227"/>
      <c r="E160" s="232" t="s">
        <v>84</v>
      </c>
      <c r="F160" s="232"/>
      <c r="G160" s="232" t="s">
        <v>85</v>
      </c>
      <c r="H160" s="226"/>
      <c r="I160" s="59" t="s">
        <v>622</v>
      </c>
      <c r="J160" s="59" t="s">
        <v>623</v>
      </c>
      <c r="K160" s="231"/>
      <c r="L160" s="231"/>
      <c r="M160" s="231"/>
      <c r="N160" s="231"/>
      <c r="O160" s="231"/>
      <c r="P160" s="231"/>
    </row>
    <row r="161" spans="2:16" s="23" customFormat="1" ht="11.1" customHeight="1" x14ac:dyDescent="0.2">
      <c r="B161" s="27" t="s">
        <v>89</v>
      </c>
      <c r="C161" s="218" t="str">
        <f>IF(C156="","",IF(C156=12,"Dec",IF(C156=1,"Jan",IF(C156=2,"Feb",IF(C156=3,"Mar",IF(C156=4,"Apr",IF(C156=5,"May",IF(C156=6,"Jun",IF(C156=7,"Jul",IF(C156=8,"Aug",IF(C156=9,"Sep",IF(C156=10,"Oct",IF(C156=11,"Nov","-")))))))))))))</f>
        <v/>
      </c>
      <c r="D161" s="219"/>
      <c r="E161" s="220" t="str">
        <f>IF(C161="","",HLOOKUP(C161,$E$32:$P$34,2,FALSE))</f>
        <v/>
      </c>
      <c r="F161" s="220"/>
      <c r="G161" s="220" t="str">
        <f>IF(C161="","",HLOOKUP(C161,$E$32:$P$34,3,FALSE))</f>
        <v/>
      </c>
      <c r="H161" s="221"/>
      <c r="I161" s="108" t="str">
        <f>IF(E156="","",IFERROR(INDEX(rawdata_WRCC!$B$9:$Z$10001,MATCH(E156,rawdata_WRCC!$A$9:$A$10001,0),MATCH(C156,rawdata_WRCC!$B$8:$X$8,0)),""))</f>
        <v/>
      </c>
      <c r="J161" s="96"/>
      <c r="K161" s="222" t="str">
        <f>IF(ISNUMBER(J161),IF(J161&gt;G161,"Wet",IF(J161&lt;E161,"Dry","Normal")),IF(ISNUMBER(I161),IF(I161&gt;G161,"Wet",IF(I161&lt;E161,"Dry","Normal")),""))</f>
        <v/>
      </c>
      <c r="L161" s="222"/>
      <c r="M161" s="222" t="str">
        <f>IF(K161="","",IF(K161="Wet",3,IF(K161="Dry",1,IF(K161="Normal",2))))</f>
        <v/>
      </c>
      <c r="N161" s="222"/>
      <c r="O161" s="57">
        <v>3</v>
      </c>
      <c r="P161" s="57" t="str">
        <f>IF(M161="","",SUM(M161*O161,))</f>
        <v/>
      </c>
    </row>
    <row r="162" spans="2:16" s="23" customFormat="1" ht="11.1" customHeight="1" x14ac:dyDescent="0.2">
      <c r="B162" s="27" t="s">
        <v>90</v>
      </c>
      <c r="C162" s="218" t="str">
        <f>IF(C157="","",IF(C157=12,"Dec",IF(C157=1,"Jan",IF(C157=2,"Feb",IF(C157=3,"Mar",IF(C157=4,"Apr",IF(C157=5,"May",IF(C157=6,"Jun",IF(C157=7,"Jul",IF(C157=8,"Aug",IF(C157=9,"Sep",IF(C157=10,"Oct",IF(C157=11,"Nov","-")))))))))))))</f>
        <v/>
      </c>
      <c r="D162" s="219"/>
      <c r="E162" s="220" t="str">
        <f>IF(C162="","",HLOOKUP(C162,$E$32:$P$34,2,FALSE))</f>
        <v/>
      </c>
      <c r="F162" s="220"/>
      <c r="G162" s="220" t="str">
        <f>IF(C162="","",HLOOKUP(C162,$E$32:$P$34,3,FALSE))</f>
        <v/>
      </c>
      <c r="H162" s="221"/>
      <c r="I162" s="108" t="str">
        <f>IF(E157="","",IFERROR(INDEX(rawdata_WRCC!$B$9:$Z$10001,MATCH(E157,rawdata_WRCC!$A$9:$A$10001,0),MATCH(C157,rawdata_WRCC!$B$8:$X$8,0)),""))</f>
        <v/>
      </c>
      <c r="J162" s="96"/>
      <c r="K162" s="222" t="str">
        <f>IF(ISNUMBER(J162),IF(J162&gt;G162,"Wet",IF(J162&lt;E162,"Dry","Normal")),IF(ISNUMBER(I162),IF(I162&gt;G162,"Wet",IF(I162&lt;E162,"Dry","Normal")),""))</f>
        <v/>
      </c>
      <c r="L162" s="222"/>
      <c r="M162" s="222" t="str">
        <f>IF(K162="","",IF(K162="Wet",3,IF(K162="Dry",1,IF(K162="Normal",2))))</f>
        <v/>
      </c>
      <c r="N162" s="222"/>
      <c r="O162" s="57">
        <v>2</v>
      </c>
      <c r="P162" s="57" t="str">
        <f>IF(M162="","",SUM(M162*O162,))</f>
        <v/>
      </c>
    </row>
    <row r="163" spans="2:16" s="23" customFormat="1" ht="11.1" customHeight="1" x14ac:dyDescent="0.2">
      <c r="B163" s="27" t="s">
        <v>91</v>
      </c>
      <c r="C163" s="218" t="str">
        <f>IF(C158="","",IF(C158=12,"Dec",IF(C158=1,"Jan",IF(C158=2,"Feb",IF(C158=3,"Mar",IF(C158=4,"Apr",IF(C158=5,"May",IF(C158=6,"Jun",IF(C158=7,"Jul",IF(C158=8,"Aug",IF(C158=9,"Sep",IF(C158=10,"Oct",IF(C158=11,"Nov","-")))))))))))))</f>
        <v/>
      </c>
      <c r="D163" s="219"/>
      <c r="E163" s="220" t="str">
        <f>IF(C163="","",HLOOKUP(C163,$E$32:$P$34,2,FALSE))</f>
        <v/>
      </c>
      <c r="F163" s="220"/>
      <c r="G163" s="220" t="str">
        <f>IF(C163="","",HLOOKUP(C163,$E$32:$P$34,3,FALSE))</f>
        <v/>
      </c>
      <c r="H163" s="221"/>
      <c r="I163" s="108" t="str">
        <f>IF(E158="","",IFERROR(INDEX(rawdata_WRCC!$B$9:$Z$10001,MATCH(E158,rawdata_WRCC!$A$9:$A$10001,0),MATCH(C158,rawdata_WRCC!$B$8:$X$8,0)),""))</f>
        <v/>
      </c>
      <c r="J163" s="96"/>
      <c r="K163" s="222" t="str">
        <f>IF(ISNUMBER(J163),IF(J163&gt;G163,"Wet",IF(J163&lt;E163,"Dry","Normal")),IF(ISNUMBER(I163),IF(I163&gt;G163,"Wet",IF(I163&lt;E163,"Dry","Normal")),""))</f>
        <v/>
      </c>
      <c r="L163" s="222"/>
      <c r="M163" s="222" t="str">
        <f>IF(K163="","",IF(K163="Wet",3,IF(K163="Dry",1,IF(K163="Normal",2))))</f>
        <v/>
      </c>
      <c r="N163" s="222"/>
      <c r="O163" s="57">
        <v>1</v>
      </c>
      <c r="P163" s="57" t="str">
        <f>IF(M163="","",SUM(M163*O163,))</f>
        <v/>
      </c>
    </row>
    <row r="164" spans="2:16" s="23" customFormat="1" ht="12" customHeight="1" x14ac:dyDescent="0.2">
      <c r="O164" s="36" t="s">
        <v>92</v>
      </c>
      <c r="P164" s="43" t="str">
        <f>IF(COUNT(P161:P163)=3,SUM(P161:P163),"")</f>
        <v/>
      </c>
    </row>
    <row r="165" spans="2:16" s="3" customFormat="1" ht="12" customHeight="1" x14ac:dyDescent="0.25">
      <c r="B165" s="60" t="s">
        <v>93</v>
      </c>
      <c r="C165" s="217" t="str">
        <f>IF('Appendix A'!P164="","",IF('Appendix A'!P164&lt;10,"Drier than Normal",IF('Appendix A'!P164&gt;14,"Wetter than Normal","Normal Conditions")))</f>
        <v/>
      </c>
      <c r="D165" s="217"/>
      <c r="E165" s="217"/>
      <c r="F165" s="217"/>
      <c r="G165" s="217"/>
      <c r="H165" s="217"/>
      <c r="I165" s="217"/>
      <c r="J165" s="217"/>
      <c r="K165" s="217"/>
      <c r="L165" s="217"/>
      <c r="M165" s="217"/>
      <c r="N165" s="217"/>
      <c r="O165" s="217"/>
      <c r="P165" s="217"/>
    </row>
    <row r="166" spans="2:16" s="23" customFormat="1" ht="12" customHeight="1" x14ac:dyDescent="0.25">
      <c r="B166" s="24" t="s">
        <v>82</v>
      </c>
      <c r="C166" s="223" t="str">
        <f>IF('CO-CPA-32'!C26="","",'CO-CPA-32'!C26)</f>
        <v/>
      </c>
      <c r="D166" s="223"/>
      <c r="F166" s="224" t="s">
        <v>621</v>
      </c>
      <c r="G166" s="224"/>
      <c r="H166" s="225" t="str">
        <f>IF('CO-CPA-32'!B26="","",'CO-CPA-32'!B26)</f>
        <v/>
      </c>
      <c r="I166" s="225"/>
      <c r="J166" s="225"/>
      <c r="K166" s="225"/>
      <c r="L166" s="225"/>
      <c r="M166" s="225"/>
      <c r="N166" s="225"/>
    </row>
    <row r="167" spans="2:16" s="58" customFormat="1" ht="2.1" customHeight="1" x14ac:dyDescent="0.25">
      <c r="B167" s="58" t="str">
        <f>IF(C166="","",DATE(YEAR(C166),MONTH(C166)-1,DAY(C166)))</f>
        <v/>
      </c>
      <c r="C167" s="58" t="str">
        <f>IF(B167="","",MONTH(B167))</f>
        <v/>
      </c>
      <c r="E167" s="58" t="str">
        <f>IF(B167="","",YEAR(B167))</f>
        <v/>
      </c>
    </row>
    <row r="168" spans="2:16" s="58" customFormat="1" ht="2.1" customHeight="1" x14ac:dyDescent="0.25">
      <c r="B168" s="58" t="str">
        <f>IF(C166="","",DATE(YEAR(C166),MONTH(C166)-2,DAY(C166)))</f>
        <v/>
      </c>
      <c r="C168" s="58" t="str">
        <f>IF(B168="","",MONTH(B168))</f>
        <v/>
      </c>
      <c r="E168" s="58" t="str">
        <f>IF(B168="","",YEAR(B168))</f>
        <v/>
      </c>
    </row>
    <row r="169" spans="2:16" s="58" customFormat="1" ht="2.1" customHeight="1" x14ac:dyDescent="0.25">
      <c r="B169" s="58" t="str">
        <f>IF(C166="","",DATE(YEAR(C166),MONTH(C166)-3,DAY(C166)))</f>
        <v/>
      </c>
      <c r="C169" s="58" t="str">
        <f>IF(B169="","",MONTH(B169))</f>
        <v/>
      </c>
      <c r="E169" s="58" t="str">
        <f>IF(B169="","",YEAR(B169))</f>
        <v/>
      </c>
      <c r="I169" s="26"/>
    </row>
    <row r="170" spans="2:16" s="23" customFormat="1" ht="12" customHeight="1" x14ac:dyDescent="0.2">
      <c r="B170" s="25"/>
      <c r="C170" s="26" t="str">
        <f>IF(B170="","",MONTH(B170))</f>
        <v/>
      </c>
      <c r="E170" s="226" t="s">
        <v>94</v>
      </c>
      <c r="F170" s="227"/>
      <c r="G170" s="227"/>
      <c r="H170" s="228"/>
      <c r="I170" s="229" t="s">
        <v>715</v>
      </c>
      <c r="J170" s="230"/>
      <c r="K170" s="231" t="s">
        <v>729</v>
      </c>
      <c r="L170" s="231"/>
      <c r="M170" s="231" t="s">
        <v>86</v>
      </c>
      <c r="N170" s="231"/>
      <c r="O170" s="231" t="s">
        <v>87</v>
      </c>
      <c r="P170" s="231" t="s">
        <v>88</v>
      </c>
    </row>
    <row r="171" spans="2:16" s="23" customFormat="1" ht="12" customHeight="1" x14ac:dyDescent="0.2">
      <c r="B171" s="36"/>
      <c r="C171" s="226" t="s">
        <v>83</v>
      </c>
      <c r="D171" s="227"/>
      <c r="E171" s="232" t="s">
        <v>84</v>
      </c>
      <c r="F171" s="232"/>
      <c r="G171" s="232" t="s">
        <v>85</v>
      </c>
      <c r="H171" s="226"/>
      <c r="I171" s="59" t="s">
        <v>622</v>
      </c>
      <c r="J171" s="59" t="s">
        <v>623</v>
      </c>
      <c r="K171" s="231"/>
      <c r="L171" s="231"/>
      <c r="M171" s="231"/>
      <c r="N171" s="231"/>
      <c r="O171" s="231"/>
      <c r="P171" s="231"/>
    </row>
    <row r="172" spans="2:16" s="23" customFormat="1" ht="11.1" customHeight="1" x14ac:dyDescent="0.2">
      <c r="B172" s="27" t="s">
        <v>89</v>
      </c>
      <c r="C172" s="218" t="str">
        <f>IF(C167="","",IF(C167=12,"Dec",IF(C167=1,"Jan",IF(C167=2,"Feb",IF(C167=3,"Mar",IF(C167=4,"Apr",IF(C167=5,"May",IF(C167=6,"Jun",IF(C167=7,"Jul",IF(C167=8,"Aug",IF(C167=9,"Sep",IF(C167=10,"Oct",IF(C167=11,"Nov","-")))))))))))))</f>
        <v/>
      </c>
      <c r="D172" s="219"/>
      <c r="E172" s="220" t="str">
        <f>IF(C172="","",HLOOKUP(C172,$E$32:$P$34,2,FALSE))</f>
        <v/>
      </c>
      <c r="F172" s="220"/>
      <c r="G172" s="220" t="str">
        <f>IF(C172="","",HLOOKUP(C172,$E$32:$P$34,3,FALSE))</f>
        <v/>
      </c>
      <c r="H172" s="221"/>
      <c r="I172" s="108" t="str">
        <f>IF(E167="","",IFERROR(INDEX(rawdata_WRCC!$B$9:$Z$10001,MATCH(E167,rawdata_WRCC!$A$9:$A$10001,0),MATCH(C167,rawdata_WRCC!$B$8:$X$8,0)),""))</f>
        <v/>
      </c>
      <c r="J172" s="96"/>
      <c r="K172" s="222" t="str">
        <f>IF(ISNUMBER(J172),IF(J172&gt;G172,"Wet",IF(J172&lt;E172,"Dry","Normal")),IF(ISNUMBER(I172),IF(I172&gt;G172,"Wet",IF(I172&lt;E172,"Dry","Normal")),""))</f>
        <v/>
      </c>
      <c r="L172" s="222"/>
      <c r="M172" s="222" t="str">
        <f>IF(K172="","",IF(K172="Wet",3,IF(K172="Dry",1,IF(K172="Normal",2))))</f>
        <v/>
      </c>
      <c r="N172" s="222"/>
      <c r="O172" s="57">
        <v>3</v>
      </c>
      <c r="P172" s="57" t="str">
        <f>IF(M172="","",SUM(M172*O172,))</f>
        <v/>
      </c>
    </row>
    <row r="173" spans="2:16" s="23" customFormat="1" ht="11.1" customHeight="1" x14ac:dyDescent="0.2">
      <c r="B173" s="27" t="s">
        <v>90</v>
      </c>
      <c r="C173" s="218" t="str">
        <f>IF(C168="","",IF(C168=12,"Dec",IF(C168=1,"Jan",IF(C168=2,"Feb",IF(C168=3,"Mar",IF(C168=4,"Apr",IF(C168=5,"May",IF(C168=6,"Jun",IF(C168=7,"Jul",IF(C168=8,"Aug",IF(C168=9,"Sep",IF(C168=10,"Oct",IF(C168=11,"Nov","-")))))))))))))</f>
        <v/>
      </c>
      <c r="D173" s="219"/>
      <c r="E173" s="220" t="str">
        <f>IF(C173="","",HLOOKUP(C173,$E$32:$P$34,2,FALSE))</f>
        <v/>
      </c>
      <c r="F173" s="220"/>
      <c r="G173" s="220" t="str">
        <f>IF(C173="","",HLOOKUP(C173,$E$32:$P$34,3,FALSE))</f>
        <v/>
      </c>
      <c r="H173" s="221"/>
      <c r="I173" s="108" t="str">
        <f>IF(E168="","",IFERROR(INDEX(rawdata_WRCC!$B$9:$Z$10001,MATCH(E168,rawdata_WRCC!$A$9:$A$10001,0),MATCH(C168,rawdata_WRCC!$B$8:$X$8,0)),""))</f>
        <v/>
      </c>
      <c r="J173" s="96"/>
      <c r="K173" s="222" t="str">
        <f>IF(ISNUMBER(J173),IF(J173&gt;G173,"Wet",IF(J173&lt;E173,"Dry","Normal")),IF(ISNUMBER(I173),IF(I173&gt;G173,"Wet",IF(I173&lt;E173,"Dry","Normal")),""))</f>
        <v/>
      </c>
      <c r="L173" s="222"/>
      <c r="M173" s="222" t="str">
        <f>IF(K173="","",IF(K173="Wet",3,IF(K173="Dry",1,IF(K173="Normal",2))))</f>
        <v/>
      </c>
      <c r="N173" s="222"/>
      <c r="O173" s="57">
        <v>2</v>
      </c>
      <c r="P173" s="57" t="str">
        <f>IF(M173="","",SUM(M173*O173,))</f>
        <v/>
      </c>
    </row>
    <row r="174" spans="2:16" s="23" customFormat="1" ht="11.1" customHeight="1" x14ac:dyDescent="0.2">
      <c r="B174" s="27" t="s">
        <v>91</v>
      </c>
      <c r="C174" s="218" t="str">
        <f>IF(C169="","",IF(C169=12,"Dec",IF(C169=1,"Jan",IF(C169=2,"Feb",IF(C169=3,"Mar",IF(C169=4,"Apr",IF(C169=5,"May",IF(C169=6,"Jun",IF(C169=7,"Jul",IF(C169=8,"Aug",IF(C169=9,"Sep",IF(C169=10,"Oct",IF(C169=11,"Nov","-")))))))))))))</f>
        <v/>
      </c>
      <c r="D174" s="219"/>
      <c r="E174" s="220" t="str">
        <f>IF(C174="","",HLOOKUP(C174,$E$32:$P$34,2,FALSE))</f>
        <v/>
      </c>
      <c r="F174" s="220"/>
      <c r="G174" s="220" t="str">
        <f>IF(C174="","",HLOOKUP(C174,$E$32:$P$34,3,FALSE))</f>
        <v/>
      </c>
      <c r="H174" s="221"/>
      <c r="I174" s="108" t="str">
        <f>IF(E169="","",IFERROR(INDEX(rawdata_WRCC!$B$9:$Z$10001,MATCH(E169,rawdata_WRCC!$A$9:$A$10001,0),MATCH(C169,rawdata_WRCC!$B$8:$X$8,0)),""))</f>
        <v/>
      </c>
      <c r="J174" s="96"/>
      <c r="K174" s="222" t="str">
        <f>IF(ISNUMBER(J174),IF(J174&gt;G174,"Wet",IF(J174&lt;E174,"Dry","Normal")),IF(ISNUMBER(I174),IF(I174&gt;G174,"Wet",IF(I174&lt;E174,"Dry","Normal")),""))</f>
        <v/>
      </c>
      <c r="L174" s="222"/>
      <c r="M174" s="222" t="str">
        <f>IF(K174="","",IF(K174="Wet",3,IF(K174="Dry",1,IF(K174="Normal",2))))</f>
        <v/>
      </c>
      <c r="N174" s="222"/>
      <c r="O174" s="57">
        <v>1</v>
      </c>
      <c r="P174" s="57" t="str">
        <f>IF(M174="","",SUM(M174*O174,))</f>
        <v/>
      </c>
    </row>
    <row r="175" spans="2:16" s="23" customFormat="1" ht="12" customHeight="1" x14ac:dyDescent="0.2">
      <c r="O175" s="36" t="s">
        <v>92</v>
      </c>
      <c r="P175" s="43" t="str">
        <f>IF(COUNT(P172:P174)=3,SUM(P172:P174),"")</f>
        <v/>
      </c>
    </row>
    <row r="176" spans="2:16" s="3" customFormat="1" ht="12" customHeight="1" x14ac:dyDescent="0.25">
      <c r="B176" s="60" t="s">
        <v>93</v>
      </c>
      <c r="C176" s="217" t="str">
        <f>IF('Appendix A'!P175="","",IF('Appendix A'!P175&lt;10,"Drier than Normal",IF('Appendix A'!P175&gt;14,"Wetter than Normal","Normal Conditions")))</f>
        <v/>
      </c>
      <c r="D176" s="217"/>
      <c r="E176" s="217"/>
      <c r="F176" s="217"/>
      <c r="G176" s="217"/>
      <c r="H176" s="217"/>
      <c r="I176" s="217"/>
      <c r="J176" s="217"/>
      <c r="K176" s="217"/>
      <c r="L176" s="217"/>
      <c r="M176" s="217"/>
      <c r="N176" s="217"/>
      <c r="O176" s="217"/>
      <c r="P176" s="217"/>
    </row>
    <row r="177" spans="2:16" s="23" customFormat="1" ht="12" customHeight="1" x14ac:dyDescent="0.25">
      <c r="B177" s="24" t="s">
        <v>82</v>
      </c>
      <c r="C177" s="223" t="str">
        <f>IF('CO-CPA-32'!C27="","",'CO-CPA-32'!C27)</f>
        <v/>
      </c>
      <c r="D177" s="223"/>
      <c r="F177" s="224" t="s">
        <v>621</v>
      </c>
      <c r="G177" s="224"/>
      <c r="H177" s="225" t="str">
        <f>IF('CO-CPA-32'!B27="","",'CO-CPA-32'!B27)</f>
        <v/>
      </c>
      <c r="I177" s="225"/>
      <c r="J177" s="225"/>
      <c r="K177" s="225"/>
      <c r="L177" s="225"/>
      <c r="M177" s="225"/>
      <c r="N177" s="225"/>
    </row>
    <row r="178" spans="2:16" s="58" customFormat="1" ht="2.1" customHeight="1" x14ac:dyDescent="0.25">
      <c r="B178" s="58" t="str">
        <f>IF(C177="","",DATE(YEAR(C177),MONTH(C177)-1,DAY(C177)))</f>
        <v/>
      </c>
      <c r="C178" s="58" t="str">
        <f>IF(B178="","",MONTH(B178))</f>
        <v/>
      </c>
      <c r="E178" s="58" t="str">
        <f>IF(B178="","",YEAR(B178))</f>
        <v/>
      </c>
    </row>
    <row r="179" spans="2:16" s="58" customFormat="1" ht="2.1" customHeight="1" x14ac:dyDescent="0.25">
      <c r="B179" s="58" t="str">
        <f>IF(C177="","",DATE(YEAR(C177),MONTH(C177)-2,DAY(C177)))</f>
        <v/>
      </c>
      <c r="C179" s="58" t="str">
        <f>IF(B179="","",MONTH(B179))</f>
        <v/>
      </c>
      <c r="E179" s="58" t="str">
        <f>IF(B179="","",YEAR(B179))</f>
        <v/>
      </c>
    </row>
    <row r="180" spans="2:16" s="58" customFormat="1" ht="2.1" customHeight="1" x14ac:dyDescent="0.25">
      <c r="B180" s="58" t="str">
        <f>IF(C177="","",DATE(YEAR(C177),MONTH(C177)-3,DAY(C177)))</f>
        <v/>
      </c>
      <c r="C180" s="58" t="str">
        <f>IF(B180="","",MONTH(B180))</f>
        <v/>
      </c>
      <c r="E180" s="58" t="str">
        <f>IF(B180="","",YEAR(B180))</f>
        <v/>
      </c>
      <c r="I180" s="26"/>
    </row>
    <row r="181" spans="2:16" s="23" customFormat="1" ht="12" customHeight="1" x14ac:dyDescent="0.2">
      <c r="B181" s="25"/>
      <c r="C181" s="26" t="str">
        <f>IF(B181="","",MONTH(B181))</f>
        <v/>
      </c>
      <c r="E181" s="226" t="s">
        <v>94</v>
      </c>
      <c r="F181" s="227"/>
      <c r="G181" s="227"/>
      <c r="H181" s="228"/>
      <c r="I181" s="229" t="s">
        <v>715</v>
      </c>
      <c r="J181" s="230"/>
      <c r="K181" s="231" t="s">
        <v>729</v>
      </c>
      <c r="L181" s="231"/>
      <c r="M181" s="231" t="s">
        <v>86</v>
      </c>
      <c r="N181" s="231"/>
      <c r="O181" s="231" t="s">
        <v>87</v>
      </c>
      <c r="P181" s="231" t="s">
        <v>88</v>
      </c>
    </row>
    <row r="182" spans="2:16" s="23" customFormat="1" ht="12" customHeight="1" x14ac:dyDescent="0.2">
      <c r="B182" s="36"/>
      <c r="C182" s="226" t="s">
        <v>83</v>
      </c>
      <c r="D182" s="227"/>
      <c r="E182" s="232" t="s">
        <v>84</v>
      </c>
      <c r="F182" s="232"/>
      <c r="G182" s="232" t="s">
        <v>85</v>
      </c>
      <c r="H182" s="226"/>
      <c r="I182" s="59" t="s">
        <v>622</v>
      </c>
      <c r="J182" s="59" t="s">
        <v>623</v>
      </c>
      <c r="K182" s="231"/>
      <c r="L182" s="231"/>
      <c r="M182" s="231"/>
      <c r="N182" s="231"/>
      <c r="O182" s="231"/>
      <c r="P182" s="231"/>
    </row>
    <row r="183" spans="2:16" s="23" customFormat="1" ht="11.1" customHeight="1" x14ac:dyDescent="0.2">
      <c r="B183" s="27" t="s">
        <v>89</v>
      </c>
      <c r="C183" s="218" t="str">
        <f>IF(C178="","",IF(C178=12,"Dec",IF(C178=1,"Jan",IF(C178=2,"Feb",IF(C178=3,"Mar",IF(C178=4,"Apr",IF(C178=5,"May",IF(C178=6,"Jun",IF(C178=7,"Jul",IF(C178=8,"Aug",IF(C178=9,"Sep",IF(C178=10,"Oct",IF(C178=11,"Nov","-")))))))))))))</f>
        <v/>
      </c>
      <c r="D183" s="219"/>
      <c r="E183" s="220" t="str">
        <f>IF(C183="","",HLOOKUP(C183,$E$32:$P$34,2,FALSE))</f>
        <v/>
      </c>
      <c r="F183" s="220"/>
      <c r="G183" s="220" t="str">
        <f>IF(C183="","",HLOOKUP(C183,$E$32:$P$34,3,FALSE))</f>
        <v/>
      </c>
      <c r="H183" s="221"/>
      <c r="I183" s="108" t="str">
        <f>IF(E178="","",IFERROR(INDEX(rawdata_WRCC!$B$9:$Z$10001,MATCH(E178,rawdata_WRCC!$A$9:$A$10001,0),MATCH(C178,rawdata_WRCC!$B$8:$X$8,0)),""))</f>
        <v/>
      </c>
      <c r="J183" s="96"/>
      <c r="K183" s="222" t="str">
        <f>IF(ISNUMBER(J183),IF(J183&gt;G183,"Wet",IF(J183&lt;E183,"Dry","Normal")),IF(ISNUMBER(I183),IF(I183&gt;G183,"Wet",IF(I183&lt;E183,"Dry","Normal")),""))</f>
        <v/>
      </c>
      <c r="L183" s="222"/>
      <c r="M183" s="222" t="str">
        <f>IF(K183="","",IF(K183="Wet",3,IF(K183="Dry",1,IF(K183="Normal",2))))</f>
        <v/>
      </c>
      <c r="N183" s="222"/>
      <c r="O183" s="57">
        <v>3</v>
      </c>
      <c r="P183" s="57" t="str">
        <f>IF(M183="","",SUM(M183*O183,))</f>
        <v/>
      </c>
    </row>
    <row r="184" spans="2:16" s="23" customFormat="1" ht="11.1" customHeight="1" x14ac:dyDescent="0.2">
      <c r="B184" s="27" t="s">
        <v>90</v>
      </c>
      <c r="C184" s="218" t="str">
        <f>IF(C179="","",IF(C179=12,"Dec",IF(C179=1,"Jan",IF(C179=2,"Feb",IF(C179=3,"Mar",IF(C179=4,"Apr",IF(C179=5,"May",IF(C179=6,"Jun",IF(C179=7,"Jul",IF(C179=8,"Aug",IF(C179=9,"Sep",IF(C179=10,"Oct",IF(C179=11,"Nov","-")))))))))))))</f>
        <v/>
      </c>
      <c r="D184" s="219"/>
      <c r="E184" s="220" t="str">
        <f>IF(C184="","",HLOOKUP(C184,$E$32:$P$34,2,FALSE))</f>
        <v/>
      </c>
      <c r="F184" s="220"/>
      <c r="G184" s="220" t="str">
        <f>IF(C184="","",HLOOKUP(C184,$E$32:$P$34,3,FALSE))</f>
        <v/>
      </c>
      <c r="H184" s="221"/>
      <c r="I184" s="108" t="str">
        <f>IF(E179="","",IFERROR(INDEX(rawdata_WRCC!$B$9:$Z$10001,MATCH(E179,rawdata_WRCC!$A$9:$A$10001,0),MATCH(C179,rawdata_WRCC!$B$8:$X$8,0)),""))</f>
        <v/>
      </c>
      <c r="J184" s="96"/>
      <c r="K184" s="222" t="str">
        <f>IF(ISNUMBER(J184),IF(J184&gt;G184,"Wet",IF(J184&lt;E184,"Dry","Normal")),IF(ISNUMBER(I184),IF(I184&gt;G184,"Wet",IF(I184&lt;E184,"Dry","Normal")),""))</f>
        <v/>
      </c>
      <c r="L184" s="222"/>
      <c r="M184" s="222" t="str">
        <f>IF(K184="","",IF(K184="Wet",3,IF(K184="Dry",1,IF(K184="Normal",2))))</f>
        <v/>
      </c>
      <c r="N184" s="222"/>
      <c r="O184" s="57">
        <v>2</v>
      </c>
      <c r="P184" s="57" t="str">
        <f>IF(M184="","",SUM(M184*O184,))</f>
        <v/>
      </c>
    </row>
    <row r="185" spans="2:16" s="23" customFormat="1" ht="11.1" customHeight="1" x14ac:dyDescent="0.2">
      <c r="B185" s="27" t="s">
        <v>91</v>
      </c>
      <c r="C185" s="218" t="str">
        <f>IF(C180="","",IF(C180=12,"Dec",IF(C180=1,"Jan",IF(C180=2,"Feb",IF(C180=3,"Mar",IF(C180=4,"Apr",IF(C180=5,"May",IF(C180=6,"Jun",IF(C180=7,"Jul",IF(C180=8,"Aug",IF(C180=9,"Sep",IF(C180=10,"Oct",IF(C180=11,"Nov","-")))))))))))))</f>
        <v/>
      </c>
      <c r="D185" s="219"/>
      <c r="E185" s="220" t="str">
        <f>IF(C185="","",HLOOKUP(C185,$E$32:$P$34,2,FALSE))</f>
        <v/>
      </c>
      <c r="F185" s="220"/>
      <c r="G185" s="220" t="str">
        <f>IF(C185="","",HLOOKUP(C185,$E$32:$P$34,3,FALSE))</f>
        <v/>
      </c>
      <c r="H185" s="221"/>
      <c r="I185" s="108" t="str">
        <f>IF(E180="","",IFERROR(INDEX(rawdata_WRCC!$B$9:$Z$10001,MATCH(E180,rawdata_WRCC!$A$9:$A$10001,0),MATCH(C180,rawdata_WRCC!$B$8:$X$8,0)),""))</f>
        <v/>
      </c>
      <c r="J185" s="96"/>
      <c r="K185" s="222" t="str">
        <f>IF(ISNUMBER(J185),IF(J185&gt;G185,"Wet",IF(J185&lt;E185,"Dry","Normal")),IF(ISNUMBER(I185),IF(I185&gt;G185,"Wet",IF(I185&lt;E185,"Dry","Normal")),""))</f>
        <v/>
      </c>
      <c r="L185" s="222"/>
      <c r="M185" s="222" t="str">
        <f>IF(K185="","",IF(K185="Wet",3,IF(K185="Dry",1,IF(K185="Normal",2))))</f>
        <v/>
      </c>
      <c r="N185" s="222"/>
      <c r="O185" s="57">
        <v>1</v>
      </c>
      <c r="P185" s="57" t="str">
        <f>IF(M185="","",SUM(M185*O185,))</f>
        <v/>
      </c>
    </row>
    <row r="186" spans="2:16" s="23" customFormat="1" ht="12" customHeight="1" x14ac:dyDescent="0.2">
      <c r="O186" s="36" t="s">
        <v>92</v>
      </c>
      <c r="P186" s="43" t="str">
        <f>IF(COUNT(P183:P185)=3,SUM(P183:P185),"")</f>
        <v/>
      </c>
    </row>
    <row r="187" spans="2:16" s="3" customFormat="1" ht="12" customHeight="1" x14ac:dyDescent="0.25">
      <c r="B187" s="60" t="s">
        <v>93</v>
      </c>
      <c r="C187" s="217" t="str">
        <f>IF('Appendix A'!P186="","",IF('Appendix A'!P186&lt;10,"Drier than Normal",IF('Appendix A'!P186&gt;14,"Wetter than Normal","Normal Conditions")))</f>
        <v/>
      </c>
      <c r="D187" s="217"/>
      <c r="E187" s="217"/>
      <c r="F187" s="217"/>
      <c r="G187" s="217"/>
      <c r="H187" s="217"/>
      <c r="I187" s="217"/>
      <c r="J187" s="217"/>
      <c r="K187" s="217"/>
      <c r="L187" s="217"/>
      <c r="M187" s="217"/>
      <c r="N187" s="217"/>
      <c r="O187" s="217"/>
      <c r="P187" s="217"/>
    </row>
    <row r="188" spans="2:16" s="23" customFormat="1" ht="12" customHeight="1" x14ac:dyDescent="0.25">
      <c r="B188" s="24" t="s">
        <v>82</v>
      </c>
      <c r="C188" s="223" t="str">
        <f>IF('CO-CPA-32'!C28="","",'CO-CPA-32'!C28)</f>
        <v/>
      </c>
      <c r="D188" s="223"/>
      <c r="F188" s="224" t="s">
        <v>621</v>
      </c>
      <c r="G188" s="224"/>
      <c r="H188" s="225" t="str">
        <f>IF('CO-CPA-32'!B28="","",'CO-CPA-32'!B28)</f>
        <v/>
      </c>
      <c r="I188" s="225"/>
      <c r="J188" s="225"/>
      <c r="K188" s="225"/>
      <c r="L188" s="225"/>
      <c r="M188" s="225"/>
      <c r="N188" s="225"/>
    </row>
    <row r="189" spans="2:16" s="58" customFormat="1" ht="2.1" customHeight="1" x14ac:dyDescent="0.25">
      <c r="B189" s="58" t="str">
        <f>IF(C188="","",DATE(YEAR(C188),MONTH(C188)-1,DAY(C188)))</f>
        <v/>
      </c>
      <c r="C189" s="58" t="str">
        <f>IF(B189="","",MONTH(B189))</f>
        <v/>
      </c>
      <c r="E189" s="58" t="str">
        <f>IF(B189="","",YEAR(B189))</f>
        <v/>
      </c>
    </row>
    <row r="190" spans="2:16" s="58" customFormat="1" ht="2.1" customHeight="1" x14ac:dyDescent="0.25">
      <c r="B190" s="58" t="str">
        <f>IF(C188="","",DATE(YEAR(C188),MONTH(C188)-2,DAY(C188)))</f>
        <v/>
      </c>
      <c r="C190" s="58" t="str">
        <f>IF(B190="","",MONTH(B190))</f>
        <v/>
      </c>
      <c r="E190" s="58" t="str">
        <f>IF(B190="","",YEAR(B190))</f>
        <v/>
      </c>
    </row>
    <row r="191" spans="2:16" s="58" customFormat="1" ht="2.1" customHeight="1" x14ac:dyDescent="0.25">
      <c r="B191" s="58" t="str">
        <f>IF(C188="","",DATE(YEAR(C188),MONTH(C188)-3,DAY(C188)))</f>
        <v/>
      </c>
      <c r="C191" s="58" t="str">
        <f>IF(B191="","",MONTH(B191))</f>
        <v/>
      </c>
      <c r="E191" s="58" t="str">
        <f>IF(B191="","",YEAR(B191))</f>
        <v/>
      </c>
      <c r="I191" s="26"/>
    </row>
    <row r="192" spans="2:16" s="23" customFormat="1" ht="12" customHeight="1" x14ac:dyDescent="0.2">
      <c r="B192" s="25"/>
      <c r="C192" s="26" t="str">
        <f>IF(B192="","",MONTH(B192))</f>
        <v/>
      </c>
      <c r="E192" s="226" t="s">
        <v>94</v>
      </c>
      <c r="F192" s="227"/>
      <c r="G192" s="227"/>
      <c r="H192" s="228"/>
      <c r="I192" s="229" t="s">
        <v>715</v>
      </c>
      <c r="J192" s="230"/>
      <c r="K192" s="231" t="s">
        <v>729</v>
      </c>
      <c r="L192" s="231"/>
      <c r="M192" s="231" t="s">
        <v>86</v>
      </c>
      <c r="N192" s="231"/>
      <c r="O192" s="231" t="s">
        <v>87</v>
      </c>
      <c r="P192" s="231" t="s">
        <v>88</v>
      </c>
    </row>
    <row r="193" spans="2:16" s="23" customFormat="1" ht="12" customHeight="1" x14ac:dyDescent="0.2">
      <c r="B193" s="36"/>
      <c r="C193" s="226" t="s">
        <v>83</v>
      </c>
      <c r="D193" s="227"/>
      <c r="E193" s="232" t="s">
        <v>84</v>
      </c>
      <c r="F193" s="232"/>
      <c r="G193" s="232" t="s">
        <v>85</v>
      </c>
      <c r="H193" s="226"/>
      <c r="I193" s="59" t="s">
        <v>622</v>
      </c>
      <c r="J193" s="59" t="s">
        <v>623</v>
      </c>
      <c r="K193" s="231"/>
      <c r="L193" s="231"/>
      <c r="M193" s="231"/>
      <c r="N193" s="231"/>
      <c r="O193" s="231"/>
      <c r="P193" s="231"/>
    </row>
    <row r="194" spans="2:16" s="23" customFormat="1" ht="11.1" customHeight="1" x14ac:dyDescent="0.2">
      <c r="B194" s="27" t="s">
        <v>89</v>
      </c>
      <c r="C194" s="218" t="str">
        <f>IF(C189="","",IF(C189=12,"Dec",IF(C189=1,"Jan",IF(C189=2,"Feb",IF(C189=3,"Mar",IF(C189=4,"Apr",IF(C189=5,"May",IF(C189=6,"Jun",IF(C189=7,"Jul",IF(C189=8,"Aug",IF(C189=9,"Sep",IF(C189=10,"Oct",IF(C189=11,"Nov","-")))))))))))))</f>
        <v/>
      </c>
      <c r="D194" s="219"/>
      <c r="E194" s="220" t="str">
        <f>IF(C194="","",HLOOKUP(C194,$E$32:$P$34,2,FALSE))</f>
        <v/>
      </c>
      <c r="F194" s="220"/>
      <c r="G194" s="220" t="str">
        <f>IF(C194="","",HLOOKUP(C194,$E$32:$P$34,3,FALSE))</f>
        <v/>
      </c>
      <c r="H194" s="221"/>
      <c r="I194" s="108" t="str">
        <f>IF(E189="","",IFERROR(INDEX(rawdata_WRCC!$B$9:$Z$10001,MATCH(E189,rawdata_WRCC!$A$9:$A$10001,0),MATCH(C189,rawdata_WRCC!$B$8:$X$8,0)),""))</f>
        <v/>
      </c>
      <c r="J194" s="96"/>
      <c r="K194" s="222" t="str">
        <f>IF(ISNUMBER(J194),IF(J194&gt;G194,"Wet",IF(J194&lt;E194,"Dry","Normal")),IF(ISNUMBER(I194),IF(I194&gt;G194,"Wet",IF(I194&lt;E194,"Dry","Normal")),""))</f>
        <v/>
      </c>
      <c r="L194" s="222"/>
      <c r="M194" s="222" t="str">
        <f>IF(K194="","",IF(K194="Wet",3,IF(K194="Dry",1,IF(K194="Normal",2))))</f>
        <v/>
      </c>
      <c r="N194" s="222"/>
      <c r="O194" s="57">
        <v>3</v>
      </c>
      <c r="P194" s="57" t="str">
        <f>IF(M194="","",SUM(M194*O194,))</f>
        <v/>
      </c>
    </row>
    <row r="195" spans="2:16" s="23" customFormat="1" ht="11.1" customHeight="1" x14ac:dyDescent="0.2">
      <c r="B195" s="27" t="s">
        <v>90</v>
      </c>
      <c r="C195" s="218" t="str">
        <f>IF(C190="","",IF(C190=12,"Dec",IF(C190=1,"Jan",IF(C190=2,"Feb",IF(C190=3,"Mar",IF(C190=4,"Apr",IF(C190=5,"May",IF(C190=6,"Jun",IF(C190=7,"Jul",IF(C190=8,"Aug",IF(C190=9,"Sep",IF(C190=10,"Oct",IF(C190=11,"Nov","-")))))))))))))</f>
        <v/>
      </c>
      <c r="D195" s="219"/>
      <c r="E195" s="220" t="str">
        <f>IF(C195="","",HLOOKUP(C195,$E$32:$P$34,2,FALSE))</f>
        <v/>
      </c>
      <c r="F195" s="220"/>
      <c r="G195" s="220" t="str">
        <f>IF(C195="","",HLOOKUP(C195,$E$32:$P$34,3,FALSE))</f>
        <v/>
      </c>
      <c r="H195" s="221"/>
      <c r="I195" s="108" t="str">
        <f>IF(E190="","",IFERROR(INDEX(rawdata_WRCC!$B$9:$Z$10001,MATCH(E190,rawdata_WRCC!$A$9:$A$10001,0),MATCH(C190,rawdata_WRCC!$B$8:$X$8,0)),""))</f>
        <v/>
      </c>
      <c r="J195" s="96"/>
      <c r="K195" s="222" t="str">
        <f>IF(ISNUMBER(J195),IF(J195&gt;G195,"Wet",IF(J195&lt;E195,"Dry","Normal")),IF(ISNUMBER(I195),IF(I195&gt;G195,"Wet",IF(I195&lt;E195,"Dry","Normal")),""))</f>
        <v/>
      </c>
      <c r="L195" s="222"/>
      <c r="M195" s="222" t="str">
        <f>IF(K195="","",IF(K195="Wet",3,IF(K195="Dry",1,IF(K195="Normal",2))))</f>
        <v/>
      </c>
      <c r="N195" s="222"/>
      <c r="O195" s="57">
        <v>2</v>
      </c>
      <c r="P195" s="57" t="str">
        <f>IF(M195="","",SUM(M195*O195,))</f>
        <v/>
      </c>
    </row>
    <row r="196" spans="2:16" s="23" customFormat="1" ht="11.1" customHeight="1" x14ac:dyDescent="0.2">
      <c r="B196" s="27" t="s">
        <v>91</v>
      </c>
      <c r="C196" s="218" t="str">
        <f>IF(C191="","",IF(C191=12,"Dec",IF(C191=1,"Jan",IF(C191=2,"Feb",IF(C191=3,"Mar",IF(C191=4,"Apr",IF(C191=5,"May",IF(C191=6,"Jun",IF(C191=7,"Jul",IF(C191=8,"Aug",IF(C191=9,"Sep",IF(C191=10,"Oct",IF(C191=11,"Nov","-")))))))))))))</f>
        <v/>
      </c>
      <c r="D196" s="219"/>
      <c r="E196" s="220" t="str">
        <f>IF(C196="","",HLOOKUP(C196,$E$32:$P$34,2,FALSE))</f>
        <v/>
      </c>
      <c r="F196" s="220"/>
      <c r="G196" s="220" t="str">
        <f>IF(C196="","",HLOOKUP(C196,$E$32:$P$34,3,FALSE))</f>
        <v/>
      </c>
      <c r="H196" s="221"/>
      <c r="I196" s="108" t="str">
        <f>IF(E191="","",IFERROR(INDEX(rawdata_WRCC!$B$9:$Z$10001,MATCH(E191,rawdata_WRCC!$A$9:$A$10001,0),MATCH(C191,rawdata_WRCC!$B$8:$X$8,0)),""))</f>
        <v/>
      </c>
      <c r="J196" s="96"/>
      <c r="K196" s="222" t="str">
        <f>IF(ISNUMBER(J196),IF(J196&gt;G196,"Wet",IF(J196&lt;E196,"Dry","Normal")),IF(ISNUMBER(I196),IF(I196&gt;G196,"Wet",IF(I196&lt;E196,"Dry","Normal")),""))</f>
        <v/>
      </c>
      <c r="L196" s="222"/>
      <c r="M196" s="222" t="str">
        <f>IF(K196="","",IF(K196="Wet",3,IF(K196="Dry",1,IF(K196="Normal",2))))</f>
        <v/>
      </c>
      <c r="N196" s="222"/>
      <c r="O196" s="57">
        <v>1</v>
      </c>
      <c r="P196" s="57" t="str">
        <f>IF(M196="","",SUM(M196*O196,))</f>
        <v/>
      </c>
    </row>
    <row r="197" spans="2:16" s="23" customFormat="1" ht="12" customHeight="1" x14ac:dyDescent="0.2">
      <c r="J197" s="99"/>
      <c r="O197" s="36" t="s">
        <v>92</v>
      </c>
      <c r="P197" s="43" t="str">
        <f>IF(COUNT(P194:P196)=3,SUM(P194:P196),"")</f>
        <v/>
      </c>
    </row>
    <row r="198" spans="2:16" s="3" customFormat="1" ht="12" customHeight="1" x14ac:dyDescent="0.25">
      <c r="B198" s="60" t="s">
        <v>93</v>
      </c>
      <c r="C198" s="217" t="str">
        <f>IF('Appendix A'!P197="","",IF('Appendix A'!P197&lt;10,"Drier than Normal",IF('Appendix A'!P197&gt;14,"Wetter than Normal","Normal Conditions")))</f>
        <v/>
      </c>
      <c r="D198" s="217"/>
      <c r="E198" s="217"/>
      <c r="F198" s="217"/>
      <c r="G198" s="217"/>
      <c r="H198" s="217"/>
      <c r="I198" s="217"/>
      <c r="J198" s="217"/>
      <c r="K198" s="217"/>
      <c r="L198" s="217"/>
      <c r="M198" s="217"/>
      <c r="N198" s="217"/>
      <c r="O198" s="217"/>
      <c r="P198" s="217"/>
    </row>
    <row r="199" spans="2:16" s="23" customFormat="1" ht="12" customHeight="1" x14ac:dyDescent="0.25">
      <c r="B199" s="24" t="s">
        <v>82</v>
      </c>
      <c r="C199" s="223" t="str">
        <f>IF('CO-CPA-32'!C29="","",'CO-CPA-32'!C29)</f>
        <v/>
      </c>
      <c r="D199" s="223"/>
      <c r="F199" s="224" t="s">
        <v>621</v>
      </c>
      <c r="G199" s="224"/>
      <c r="H199" s="225" t="str">
        <f>IF('CO-CPA-32'!B29="","",'CO-CPA-32'!B29)</f>
        <v/>
      </c>
      <c r="I199" s="225"/>
      <c r="J199" s="225"/>
      <c r="K199" s="225"/>
      <c r="L199" s="225"/>
      <c r="M199" s="225"/>
      <c r="N199" s="225"/>
    </row>
    <row r="200" spans="2:16" s="58" customFormat="1" ht="2.1" customHeight="1" x14ac:dyDescent="0.25">
      <c r="B200" s="58" t="str">
        <f>IF(C199="","",DATE(YEAR(C199),MONTH(C199)-1,DAY(C199)))</f>
        <v/>
      </c>
      <c r="C200" s="58" t="str">
        <f>IF(B200="","",MONTH(B200))</f>
        <v/>
      </c>
      <c r="E200" s="58" t="str">
        <f>IF(B200="","",YEAR(B200))</f>
        <v/>
      </c>
    </row>
    <row r="201" spans="2:16" s="58" customFormat="1" ht="2.1" customHeight="1" x14ac:dyDescent="0.25">
      <c r="B201" s="58" t="str">
        <f>IF(C199="","",DATE(YEAR(C199),MONTH(C199)-2,DAY(C199)))</f>
        <v/>
      </c>
      <c r="C201" s="58" t="str">
        <f>IF(B201="","",MONTH(B201))</f>
        <v/>
      </c>
      <c r="E201" s="58" t="str">
        <f>IF(B201="","",YEAR(B201))</f>
        <v/>
      </c>
    </row>
    <row r="202" spans="2:16" s="58" customFormat="1" ht="2.1" customHeight="1" x14ac:dyDescent="0.25">
      <c r="B202" s="58" t="str">
        <f>IF(C199="","",DATE(YEAR(C199),MONTH(C199)-3,DAY(C199)))</f>
        <v/>
      </c>
      <c r="C202" s="58" t="str">
        <f>IF(B202="","",MONTH(B202))</f>
        <v/>
      </c>
      <c r="E202" s="58" t="str">
        <f>IF(B202="","",YEAR(B202))</f>
        <v/>
      </c>
      <c r="I202" s="26"/>
    </row>
    <row r="203" spans="2:16" s="23" customFormat="1" ht="12" customHeight="1" x14ac:dyDescent="0.2">
      <c r="B203" s="25"/>
      <c r="C203" s="111" t="str">
        <f>IF(B203="","",MONTH(B203))</f>
        <v/>
      </c>
      <c r="E203" s="226" t="s">
        <v>94</v>
      </c>
      <c r="F203" s="227"/>
      <c r="G203" s="227"/>
      <c r="H203" s="228"/>
      <c r="I203" s="229" t="s">
        <v>715</v>
      </c>
      <c r="J203" s="230"/>
      <c r="K203" s="231" t="s">
        <v>729</v>
      </c>
      <c r="L203" s="231"/>
      <c r="M203" s="231" t="s">
        <v>86</v>
      </c>
      <c r="N203" s="231"/>
      <c r="O203" s="231" t="s">
        <v>87</v>
      </c>
      <c r="P203" s="231" t="s">
        <v>88</v>
      </c>
    </row>
    <row r="204" spans="2:16" s="23" customFormat="1" ht="12" customHeight="1" x14ac:dyDescent="0.2">
      <c r="B204" s="36"/>
      <c r="C204" s="226" t="s">
        <v>83</v>
      </c>
      <c r="D204" s="227"/>
      <c r="E204" s="232" t="s">
        <v>84</v>
      </c>
      <c r="F204" s="232"/>
      <c r="G204" s="232" t="s">
        <v>85</v>
      </c>
      <c r="H204" s="226"/>
      <c r="I204" s="59" t="s">
        <v>622</v>
      </c>
      <c r="J204" s="59" t="s">
        <v>623</v>
      </c>
      <c r="K204" s="231"/>
      <c r="L204" s="231"/>
      <c r="M204" s="231"/>
      <c r="N204" s="231"/>
      <c r="O204" s="231"/>
      <c r="P204" s="231"/>
    </row>
    <row r="205" spans="2:16" s="23" customFormat="1" ht="11.1" customHeight="1" x14ac:dyDescent="0.2">
      <c r="B205" s="27" t="s">
        <v>89</v>
      </c>
      <c r="C205" s="218" t="str">
        <f>IF(C200="","",IF(C200=12,"Dec",IF(C200=1,"Jan",IF(C200=2,"Feb",IF(C200=3,"Mar",IF(C200=4,"Apr",IF(C200=5,"May",IF(C200=6,"Jun",IF(C200=7,"Jul",IF(C200=8,"Aug",IF(C200=9,"Sep",IF(C200=10,"Oct",IF(C200=11,"Nov","-")))))))))))))</f>
        <v/>
      </c>
      <c r="D205" s="219"/>
      <c r="E205" s="220" t="str">
        <f>IF(C205="","",HLOOKUP(C205,$E$32:$P$34,2,FALSE))</f>
        <v/>
      </c>
      <c r="F205" s="220"/>
      <c r="G205" s="220" t="str">
        <f>IF(C205="","",HLOOKUP(C205,$E$32:$P$34,3,FALSE))</f>
        <v/>
      </c>
      <c r="H205" s="221"/>
      <c r="I205" s="108" t="str">
        <f>IF(E200="","",IFERROR(INDEX(rawdata_WRCC!$B$9:$Z$10001,MATCH(E200,rawdata_WRCC!$A$9:$A$10001,0),MATCH(C200,rawdata_WRCC!$B$8:$X$8,0)),""))</f>
        <v/>
      </c>
      <c r="J205" s="96"/>
      <c r="K205" s="222" t="str">
        <f>IF(ISNUMBER(J205),IF(J205&gt;G205,"Wet",IF(J205&lt;E205,"Dry","Normal")),IF(ISNUMBER(I205),IF(I205&gt;G205,"Wet",IF(I205&lt;E205,"Dry","Normal")),""))</f>
        <v/>
      </c>
      <c r="L205" s="222"/>
      <c r="M205" s="222" t="str">
        <f>IF(K205="","",IF(K205="Wet",3,IF(K205="Dry",1,IF(K205="Normal",2))))</f>
        <v/>
      </c>
      <c r="N205" s="222"/>
      <c r="O205" s="57">
        <v>3</v>
      </c>
      <c r="P205" s="57" t="str">
        <f>IF(M205="","",SUM(M205*O205,))</f>
        <v/>
      </c>
    </row>
    <row r="206" spans="2:16" s="23" customFormat="1" ht="11.1" customHeight="1" x14ac:dyDescent="0.2">
      <c r="B206" s="27" t="s">
        <v>90</v>
      </c>
      <c r="C206" s="218" t="str">
        <f>IF(C201="","",IF(C201=12,"Dec",IF(C201=1,"Jan",IF(C201=2,"Feb",IF(C201=3,"Mar",IF(C201=4,"Apr",IF(C201=5,"May",IF(C201=6,"Jun",IF(C201=7,"Jul",IF(C201=8,"Aug",IF(C201=9,"Sep",IF(C201=10,"Oct",IF(C201=11,"Nov","-")))))))))))))</f>
        <v/>
      </c>
      <c r="D206" s="219"/>
      <c r="E206" s="220" t="str">
        <f>IF(C206="","",HLOOKUP(C206,$E$32:$P$34,2,FALSE))</f>
        <v/>
      </c>
      <c r="F206" s="220"/>
      <c r="G206" s="220" t="str">
        <f>IF(C206="","",HLOOKUP(C206,$E$32:$P$34,3,FALSE))</f>
        <v/>
      </c>
      <c r="H206" s="221"/>
      <c r="I206" s="108" t="str">
        <f>IF(E201="","",IFERROR(INDEX(rawdata_WRCC!$B$9:$Z$10001,MATCH(E201,rawdata_WRCC!$A$9:$A$10001,0),MATCH(C201,rawdata_WRCC!$B$8:$X$8,0)),""))</f>
        <v/>
      </c>
      <c r="J206" s="96"/>
      <c r="K206" s="222" t="str">
        <f>IF(ISNUMBER(J206),IF(J206&gt;G206,"Wet",IF(J206&lt;E206,"Dry","Normal")),IF(ISNUMBER(I206),IF(I206&gt;G206,"Wet",IF(I206&lt;E206,"Dry","Normal")),""))</f>
        <v/>
      </c>
      <c r="L206" s="222"/>
      <c r="M206" s="222" t="str">
        <f>IF(K206="","",IF(K206="Wet",3,IF(K206="Dry",1,IF(K206="Normal",2))))</f>
        <v/>
      </c>
      <c r="N206" s="222"/>
      <c r="O206" s="57">
        <v>2</v>
      </c>
      <c r="P206" s="57" t="str">
        <f>IF(M206="","",SUM(M206*O206,))</f>
        <v/>
      </c>
    </row>
    <row r="207" spans="2:16" s="23" customFormat="1" ht="11.1" customHeight="1" x14ac:dyDescent="0.2">
      <c r="B207" s="27" t="s">
        <v>91</v>
      </c>
      <c r="C207" s="218" t="str">
        <f>IF(C202="","",IF(C202=12,"Dec",IF(C202=1,"Jan",IF(C202=2,"Feb",IF(C202=3,"Mar",IF(C202=4,"Apr",IF(C202=5,"May",IF(C202=6,"Jun",IF(C202=7,"Jul",IF(C202=8,"Aug",IF(C202=9,"Sep",IF(C202=10,"Oct",IF(C202=11,"Nov","-")))))))))))))</f>
        <v/>
      </c>
      <c r="D207" s="219"/>
      <c r="E207" s="220" t="str">
        <f>IF(C207="","",HLOOKUP(C207,$E$32:$P$34,2,FALSE))</f>
        <v/>
      </c>
      <c r="F207" s="220"/>
      <c r="G207" s="220" t="str">
        <f>IF(C207="","",HLOOKUP(C207,$E$32:$P$34,3,FALSE))</f>
        <v/>
      </c>
      <c r="H207" s="221"/>
      <c r="I207" s="108" t="str">
        <f>IF(E202="","",IFERROR(INDEX(rawdata_WRCC!$B$9:$Z$10001,MATCH(E202,rawdata_WRCC!$A$9:$A$10001,0),MATCH(C202,rawdata_WRCC!$B$8:$X$8,0)),""))</f>
        <v/>
      </c>
      <c r="J207" s="96"/>
      <c r="K207" s="222" t="str">
        <f>IF(ISNUMBER(J207),IF(J207&gt;G207,"Wet",IF(J207&lt;E207,"Dry","Normal")),IF(ISNUMBER(I207),IF(I207&gt;G207,"Wet",IF(I207&lt;E207,"Dry","Normal")),""))</f>
        <v/>
      </c>
      <c r="L207" s="222"/>
      <c r="M207" s="222" t="str">
        <f>IF(K207="","",IF(K207="Wet",3,IF(K207="Dry",1,IF(K207="Normal",2))))</f>
        <v/>
      </c>
      <c r="N207" s="222"/>
      <c r="O207" s="57">
        <v>1</v>
      </c>
      <c r="P207" s="57" t="str">
        <f>IF(M207="","",SUM(M207*O207,))</f>
        <v/>
      </c>
    </row>
    <row r="208" spans="2:16" s="23" customFormat="1" ht="12" customHeight="1" x14ac:dyDescent="0.2">
      <c r="O208" s="36" t="s">
        <v>92</v>
      </c>
      <c r="P208" s="43" t="str">
        <f>IF(COUNT(P205:P207)=3,SUM(P205:P207),"")</f>
        <v/>
      </c>
    </row>
    <row r="209" spans="2:16" s="3" customFormat="1" ht="12" customHeight="1" x14ac:dyDescent="0.25">
      <c r="B209" s="60" t="s">
        <v>93</v>
      </c>
      <c r="C209" s="217" t="str">
        <f>IF('Appendix A'!P208="","",IF('Appendix A'!P208&lt;10,"Drier than Normal",IF('Appendix A'!P208&gt;14,"Wetter than Normal","Normal Conditions")))</f>
        <v/>
      </c>
      <c r="D209" s="217"/>
      <c r="E209" s="217"/>
      <c r="F209" s="217"/>
      <c r="G209" s="217"/>
      <c r="H209" s="217"/>
      <c r="I209" s="217"/>
      <c r="J209" s="217"/>
      <c r="K209" s="217"/>
      <c r="L209" s="217"/>
      <c r="M209" s="217"/>
      <c r="N209" s="217"/>
      <c r="O209" s="217"/>
      <c r="P209" s="217"/>
    </row>
    <row r="210" spans="2:16" s="3" customFormat="1" x14ac:dyDescent="0.25"/>
    <row r="211" spans="2:16" s="3" customFormat="1" x14ac:dyDescent="0.25">
      <c r="C211" s="132"/>
      <c r="D211" s="132"/>
      <c r="E211" s="132"/>
      <c r="F211" s="132"/>
    </row>
    <row r="212" spans="2:16" s="3" customFormat="1" x14ac:dyDescent="0.25">
      <c r="C212" s="132"/>
      <c r="D212" s="132"/>
      <c r="E212" s="132"/>
      <c r="F212" s="132"/>
    </row>
    <row r="213" spans="2:16" s="3" customFormat="1" x14ac:dyDescent="0.25"/>
    <row r="214" spans="2:16" s="145" customFormat="1" ht="30" x14ac:dyDescent="0.25">
      <c r="B214" s="143" t="s">
        <v>82</v>
      </c>
      <c r="C214" s="258" t="str">
        <f>IF('CO-CPA-32'!C8="","",'CO-CPA-32'!C8)</f>
        <v/>
      </c>
      <c r="D214" s="258"/>
      <c r="E214" s="144"/>
      <c r="F214" s="259"/>
      <c r="G214" s="259"/>
      <c r="H214" s="260"/>
      <c r="I214" s="260"/>
      <c r="J214" s="260"/>
      <c r="K214" s="260"/>
      <c r="L214" s="260"/>
      <c r="M214" s="260"/>
      <c r="N214" s="260"/>
      <c r="O214" s="144"/>
      <c r="P214" s="144"/>
    </row>
    <row r="215" spans="2:16" s="145" customFormat="1" ht="2.1" customHeight="1" x14ac:dyDescent="0.25">
      <c r="B215" s="146" t="str">
        <f>IF(C214="","",DATE(YEAR(C214),MONTH(C214)-1,DAY(C214)))</f>
        <v/>
      </c>
      <c r="C215" s="146" t="str">
        <f>IF(B215="","",MONTH(B215))</f>
        <v/>
      </c>
      <c r="D215" s="146"/>
      <c r="E215" s="146" t="str">
        <f>IF(B215="","",YEAR(B215))</f>
        <v/>
      </c>
      <c r="F215" s="146"/>
      <c r="G215" s="146"/>
      <c r="H215" s="146"/>
      <c r="I215" s="146"/>
      <c r="J215" s="146"/>
      <c r="K215" s="146"/>
      <c r="L215" s="146"/>
      <c r="M215" s="146"/>
      <c r="N215" s="146"/>
      <c r="O215" s="146"/>
      <c r="P215" s="146"/>
    </row>
    <row r="216" spans="2:16" s="145" customFormat="1" ht="2.1" customHeight="1" x14ac:dyDescent="0.25">
      <c r="B216" s="146" t="str">
        <f>IF(C214="","",DATE(YEAR(C214),MONTH(C214)-2,DAY(C214)))</f>
        <v/>
      </c>
      <c r="C216" s="146" t="str">
        <f>IF(B216="","",MONTH(B216))</f>
        <v/>
      </c>
      <c r="D216" s="146"/>
      <c r="E216" s="146" t="str">
        <f>IF(B216="","",YEAR(B216))</f>
        <v/>
      </c>
      <c r="F216" s="146"/>
      <c r="G216" s="146"/>
      <c r="H216" s="146"/>
      <c r="I216" s="146"/>
      <c r="J216" s="146"/>
      <c r="K216" s="146"/>
      <c r="L216" s="146"/>
      <c r="M216" s="146"/>
      <c r="N216" s="146"/>
      <c r="O216" s="146"/>
      <c r="P216" s="146"/>
    </row>
    <row r="217" spans="2:16" s="145" customFormat="1" ht="2.1" customHeight="1" x14ac:dyDescent="0.25">
      <c r="B217" s="146" t="str">
        <f>IF(C214="","",DATE(YEAR(C214),MONTH(C214)-3,DAY(C214)))</f>
        <v/>
      </c>
      <c r="C217" s="146" t="str">
        <f>IF(B217="","",MONTH(B217))</f>
        <v/>
      </c>
      <c r="D217" s="146"/>
      <c r="E217" s="146" t="str">
        <f>IF(B217="","",YEAR(B217))</f>
        <v/>
      </c>
      <c r="F217" s="146"/>
      <c r="G217" s="146"/>
      <c r="H217" s="146"/>
      <c r="I217" s="147"/>
      <c r="J217" s="146"/>
      <c r="K217" s="146"/>
      <c r="L217" s="146"/>
      <c r="M217" s="146"/>
      <c r="N217" s="146"/>
      <c r="O217" s="146"/>
      <c r="P217" s="146"/>
    </row>
    <row r="218" spans="2:16" s="145" customFormat="1" ht="15.75" x14ac:dyDescent="0.25">
      <c r="B218" s="148"/>
      <c r="C218" s="147" t="str">
        <f>IF(B218="","",MONTH(B218))</f>
        <v/>
      </c>
      <c r="D218" s="144"/>
      <c r="E218" s="238" t="s">
        <v>10098</v>
      </c>
      <c r="F218" s="238"/>
      <c r="G218" s="238"/>
      <c r="H218" s="238"/>
      <c r="I218" s="261" t="s">
        <v>10099</v>
      </c>
      <c r="J218" s="261"/>
      <c r="K218" s="237" t="s">
        <v>10100</v>
      </c>
      <c r="L218" s="237"/>
      <c r="M218" s="237" t="s">
        <v>10101</v>
      </c>
      <c r="N218" s="237"/>
      <c r="O218" s="237" t="s">
        <v>10102</v>
      </c>
      <c r="P218" s="237" t="s">
        <v>10103</v>
      </c>
    </row>
    <row r="219" spans="2:16" s="145" customFormat="1" x14ac:dyDescent="0.25">
      <c r="B219" s="149"/>
      <c r="C219" s="238" t="s">
        <v>83</v>
      </c>
      <c r="D219" s="238"/>
      <c r="E219" s="238" t="s">
        <v>84</v>
      </c>
      <c r="F219" s="238"/>
      <c r="G219" s="238" t="s">
        <v>85</v>
      </c>
      <c r="H219" s="238"/>
      <c r="I219" s="150" t="s">
        <v>622</v>
      </c>
      <c r="J219" s="150" t="s">
        <v>623</v>
      </c>
      <c r="K219" s="237"/>
      <c r="L219" s="237"/>
      <c r="M219" s="237"/>
      <c r="N219" s="237"/>
      <c r="O219" s="237"/>
      <c r="P219" s="237"/>
    </row>
    <row r="220" spans="2:16" s="145" customFormat="1" x14ac:dyDescent="0.25">
      <c r="B220" s="151" t="s">
        <v>89</v>
      </c>
      <c r="C220" s="256" t="str">
        <f>IF(C215="","",IF(C215=12,"Dec",IF(C215=1,"Jan",IF(C215=2,"Feb",IF(C215=3,"Mar",IF(C215=4,"Apr",IF(C215=5,"May",IF(C215=6,"Jun",IF(C215=7,"Jul",IF(C215=8,"Aug",IF(C215=9,"Sep",IF(C215=10,"Oct",IF(C215=11,"Nov","-")))))))))))))</f>
        <v/>
      </c>
      <c r="D220" s="256"/>
      <c r="E220" s="257" t="str">
        <f>IF(C220="","",HLOOKUP(C220,$E$32:$P$34,2,FALSE))</f>
        <v/>
      </c>
      <c r="F220" s="257"/>
      <c r="G220" s="257" t="str">
        <f>IF(C220="","",HLOOKUP(C220,$E$32:$P$34,3,FALSE))</f>
        <v/>
      </c>
      <c r="H220" s="257"/>
      <c r="I220" s="152" t="str">
        <f>IF(E215="","",IFERROR(INDEX(rawdata_WRCC!$B$9:$Z$10001,MATCH(E215,rawdata_WRCC!$A$9:$A$10001,0),MATCH(C215,rawdata_WRCC!$B$8:$X$8,0)),""))</f>
        <v/>
      </c>
      <c r="J220" s="153"/>
      <c r="K220" s="256" t="str">
        <f>IF(ISNUMBER(J220),IF(J220&gt;G220,"Wet",IF(J220&lt;E220,"Dry","Normal")),IF(ISNUMBER(I220),IF(I220&gt;G220,"Wet",IF(I220&lt;E220,"Dry","Normal")),""))</f>
        <v/>
      </c>
      <c r="L220" s="256"/>
      <c r="M220" s="256" t="str">
        <f>IF(K220="","",IF(K220="Wet",3,IF(K220="Dry",1,IF(K220="Normal",2))))</f>
        <v/>
      </c>
      <c r="N220" s="256"/>
      <c r="O220" s="154">
        <v>3</v>
      </c>
      <c r="P220" s="154" t="str">
        <f>IF(M220="","",SUM(M220*O220,))</f>
        <v/>
      </c>
    </row>
    <row r="221" spans="2:16" s="145" customFormat="1" x14ac:dyDescent="0.25">
      <c r="B221" s="151" t="s">
        <v>90</v>
      </c>
      <c r="C221" s="256" t="str">
        <f>IF(C216="","",IF(C216=12,"Dec",IF(C216=1,"Jan",IF(C216=2,"Feb",IF(C216=3,"Mar",IF(C216=4,"Apr",IF(C216=5,"May",IF(C216=6,"Jun",IF(C216=7,"Jul",IF(C216=8,"Aug",IF(C216=9,"Sep",IF(C216=10,"Oct",IF(C216=11,"Nov","-")))))))))))))</f>
        <v/>
      </c>
      <c r="D221" s="256"/>
      <c r="E221" s="257" t="str">
        <f>IF(C221="","",HLOOKUP(C221,$E$32:$P$34,2,FALSE))</f>
        <v/>
      </c>
      <c r="F221" s="257"/>
      <c r="G221" s="257" t="str">
        <f>IF(C221="","",HLOOKUP(C221,$E$32:$P$34,3,FALSE))</f>
        <v/>
      </c>
      <c r="H221" s="257"/>
      <c r="I221" s="152" t="str">
        <f>IF(E216="","",IFERROR(INDEX(rawdata_WRCC!$B$9:$Z$10001,MATCH(E216,rawdata_WRCC!$A$9:$A$10001,0),MATCH(C216,rawdata_WRCC!$B$8:$X$8,0)),""))</f>
        <v/>
      </c>
      <c r="J221" s="153"/>
      <c r="K221" s="256" t="str">
        <f>IF(ISNUMBER(J221),IF(J221&gt;G221,"Wet",IF(J221&lt;E221,"Dry","Normal")),IF(ISNUMBER(I221),IF(I221&gt;G221,"Wet",IF(I221&lt;E221,"Dry","Normal")),""))</f>
        <v/>
      </c>
      <c r="L221" s="256"/>
      <c r="M221" s="256" t="str">
        <f>IF(K221="","",IF(K221="Wet",3,IF(K221="Dry",1,IF(K221="Normal",2))))</f>
        <v/>
      </c>
      <c r="N221" s="256"/>
      <c r="O221" s="154">
        <v>2</v>
      </c>
      <c r="P221" s="154" t="str">
        <f>IF(M221="","",SUM(M221*O221,))</f>
        <v/>
      </c>
    </row>
    <row r="222" spans="2:16" s="145" customFormat="1" x14ac:dyDescent="0.25">
      <c r="B222" s="151" t="s">
        <v>91</v>
      </c>
      <c r="C222" s="256" t="str">
        <f>IF(C217="","",IF(C217=12,"Dec",IF(C217=1,"Jan",IF(C217=2,"Feb",IF(C217=3,"Mar",IF(C217=4,"Apr",IF(C217=5,"May",IF(C217=6,"Jun",IF(C217=7,"Jul",IF(C217=8,"Aug",IF(C217=9,"Sep",IF(C217=10,"Oct",IF(C217=11,"Nov","-")))))))))))))</f>
        <v/>
      </c>
      <c r="D222" s="256"/>
      <c r="E222" s="257" t="str">
        <f>IF(C222="","",HLOOKUP(C222,$E$32:$P$34,2,FALSE))</f>
        <v/>
      </c>
      <c r="F222" s="257"/>
      <c r="G222" s="257" t="str">
        <f>IF(C222="","",HLOOKUP(C222,$E$32:$P$34,3,FALSE))</f>
        <v/>
      </c>
      <c r="H222" s="257"/>
      <c r="I222" s="152" t="str">
        <f>IF(E217="","",IFERROR(INDEX(rawdata_WRCC!$B$9:$Z$10001,MATCH(E217,rawdata_WRCC!$A$9:$A$10001,0),MATCH(C217,rawdata_WRCC!$B$8:$X$8,0)),""))</f>
        <v/>
      </c>
      <c r="J222" s="153"/>
      <c r="K222" s="256" t="str">
        <f>IF(ISNUMBER(J222),IF(J222&gt;G222,"Wet",IF(J222&lt;E222,"Dry","Normal")),IF(ISNUMBER(I222),IF(I222&gt;G222,"Wet",IF(I222&lt;E222,"Dry","Normal")),""))</f>
        <v/>
      </c>
      <c r="L222" s="256"/>
      <c r="M222" s="256" t="str">
        <f>IF(K222="","",IF(K222="Wet",3,IF(K222="Dry",1,IF(K222="Normal",2))))</f>
        <v/>
      </c>
      <c r="N222" s="256"/>
      <c r="O222" s="154">
        <v>1</v>
      </c>
      <c r="P222" s="154" t="str">
        <f>IF(M222="","",SUM(M222*O222,))</f>
        <v/>
      </c>
    </row>
    <row r="223" spans="2:16" s="145" customFormat="1" x14ac:dyDescent="0.25">
      <c r="B223" s="144"/>
      <c r="C223" s="144"/>
      <c r="D223" s="144"/>
      <c r="E223" s="144"/>
      <c r="F223" s="144"/>
      <c r="G223" s="144"/>
      <c r="H223" s="144"/>
      <c r="I223" s="144"/>
      <c r="J223" s="144"/>
      <c r="K223" s="144"/>
      <c r="L223" s="144"/>
      <c r="M223" s="144"/>
      <c r="N223" s="144"/>
      <c r="O223" s="149" t="s">
        <v>92</v>
      </c>
      <c r="P223" s="154" t="str">
        <f>IF(COUNT(P220:P222)=3,SUM(P220:P222),"")</f>
        <v/>
      </c>
    </row>
    <row r="224" spans="2:16" s="155" customFormat="1" x14ac:dyDescent="0.25"/>
    <row r="225" s="17" customFormat="1" x14ac:dyDescent="0.25"/>
    <row r="226" s="17"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sheetData>
  <sheetProtection algorithmName="SHA-512" hashValue="SAwzTYGHyoRaR6zIonT8m6ChY/o8LG7S9O7v1VGqBUbAUWJO92jkB23C+IJ1wHwU5cIU+aH1Fp2Xyek3XaJcSw==" saltValue="sszqE62msxjk6hgVKE4umQ==" spinCount="100000" sheet="1" objects="1" scenarios="1"/>
  <mergeCells count="449">
    <mergeCell ref="C39:P39"/>
    <mergeCell ref="R40:U40"/>
    <mergeCell ref="C222:D222"/>
    <mergeCell ref="E222:F222"/>
    <mergeCell ref="G222:H222"/>
    <mergeCell ref="K222:L222"/>
    <mergeCell ref="M222:N222"/>
    <mergeCell ref="C220:D220"/>
    <mergeCell ref="E220:F220"/>
    <mergeCell ref="G220:H220"/>
    <mergeCell ref="K220:L220"/>
    <mergeCell ref="M220:N220"/>
    <mergeCell ref="C221:D221"/>
    <mergeCell ref="E221:F221"/>
    <mergeCell ref="G221:H221"/>
    <mergeCell ref="K221:L221"/>
    <mergeCell ref="M221:N221"/>
    <mergeCell ref="C214:D214"/>
    <mergeCell ref="F214:G214"/>
    <mergeCell ref="H214:N214"/>
    <mergeCell ref="E218:H218"/>
    <mergeCell ref="I218:J218"/>
    <mergeCell ref="K218:L219"/>
    <mergeCell ref="M218:N219"/>
    <mergeCell ref="O218:O219"/>
    <mergeCell ref="D1:P1"/>
    <mergeCell ref="D2:P2"/>
    <mergeCell ref="C17:F17"/>
    <mergeCell ref="C18:E18"/>
    <mergeCell ref="C16:K16"/>
    <mergeCell ref="C15:K15"/>
    <mergeCell ref="I17:K17"/>
    <mergeCell ref="C43:D43"/>
    <mergeCell ref="F43:G43"/>
    <mergeCell ref="H43:N43"/>
    <mergeCell ref="B5:P5"/>
    <mergeCell ref="B7:P7"/>
    <mergeCell ref="B41:P41"/>
    <mergeCell ref="B11:P11"/>
    <mergeCell ref="B12:P12"/>
    <mergeCell ref="C36:P36"/>
    <mergeCell ref="J38:L38"/>
    <mergeCell ref="B9:P9"/>
    <mergeCell ref="B8:P8"/>
    <mergeCell ref="A19:D19"/>
    <mergeCell ref="B33:D33"/>
    <mergeCell ref="B34:D34"/>
    <mergeCell ref="C54:D54"/>
    <mergeCell ref="F54:G54"/>
    <mergeCell ref="H54:N54"/>
    <mergeCell ref="M16:P18"/>
    <mergeCell ref="P218:P219"/>
    <mergeCell ref="C219:D219"/>
    <mergeCell ref="E219:F219"/>
    <mergeCell ref="G219:H219"/>
    <mergeCell ref="K58:L59"/>
    <mergeCell ref="M58:N59"/>
    <mergeCell ref="O58:O59"/>
    <mergeCell ref="O47:O48"/>
    <mergeCell ref="P47:P48"/>
    <mergeCell ref="C53:P53"/>
    <mergeCell ref="I19:K19"/>
    <mergeCell ref="C48:D48"/>
    <mergeCell ref="C49:D49"/>
    <mergeCell ref="C50:D50"/>
    <mergeCell ref="C51:D51"/>
    <mergeCell ref="E48:F48"/>
    <mergeCell ref="K47:L48"/>
    <mergeCell ref="P58:P59"/>
    <mergeCell ref="C59:D59"/>
    <mergeCell ref="E59:F59"/>
    <mergeCell ref="G19:H19"/>
    <mergeCell ref="E19:F19"/>
    <mergeCell ref="C60:D60"/>
    <mergeCell ref="E60:F60"/>
    <mergeCell ref="G48:H48"/>
    <mergeCell ref="G49:H49"/>
    <mergeCell ref="G50:H50"/>
    <mergeCell ref="G51:H51"/>
    <mergeCell ref="M47:N48"/>
    <mergeCell ref="K49:L49"/>
    <mergeCell ref="K50:L50"/>
    <mergeCell ref="K51:L51"/>
    <mergeCell ref="E47:H47"/>
    <mergeCell ref="I47:J47"/>
    <mergeCell ref="E49:F49"/>
    <mergeCell ref="M49:N49"/>
    <mergeCell ref="M50:N50"/>
    <mergeCell ref="M51:N51"/>
    <mergeCell ref="E50:F50"/>
    <mergeCell ref="E51:F51"/>
    <mergeCell ref="G60:H60"/>
    <mergeCell ref="K60:L60"/>
    <mergeCell ref="M60:N60"/>
    <mergeCell ref="G59:H59"/>
    <mergeCell ref="E58:H58"/>
    <mergeCell ref="I58:J58"/>
    <mergeCell ref="C64:P64"/>
    <mergeCell ref="C62:D62"/>
    <mergeCell ref="E62:F62"/>
    <mergeCell ref="G62:H62"/>
    <mergeCell ref="K62:L62"/>
    <mergeCell ref="M62:N62"/>
    <mergeCell ref="C61:D61"/>
    <mergeCell ref="E61:F61"/>
    <mergeCell ref="G61:H61"/>
    <mergeCell ref="K61:L61"/>
    <mergeCell ref="M61:N61"/>
    <mergeCell ref="M73:N73"/>
    <mergeCell ref="C72:D72"/>
    <mergeCell ref="E72:F72"/>
    <mergeCell ref="G72:H72"/>
    <mergeCell ref="K72:L72"/>
    <mergeCell ref="M72:N72"/>
    <mergeCell ref="C71:D71"/>
    <mergeCell ref="E71:F71"/>
    <mergeCell ref="G71:H71"/>
    <mergeCell ref="K71:L71"/>
    <mergeCell ref="M71:N71"/>
    <mergeCell ref="C76:D76"/>
    <mergeCell ref="F76:G76"/>
    <mergeCell ref="H76:N76"/>
    <mergeCell ref="E80:H80"/>
    <mergeCell ref="I80:J80"/>
    <mergeCell ref="K80:L81"/>
    <mergeCell ref="M80:N81"/>
    <mergeCell ref="C75:P75"/>
    <mergeCell ref="C65:D65"/>
    <mergeCell ref="F65:G65"/>
    <mergeCell ref="H65:N65"/>
    <mergeCell ref="E69:H69"/>
    <mergeCell ref="I69:J69"/>
    <mergeCell ref="K69:L70"/>
    <mergeCell ref="M69:N70"/>
    <mergeCell ref="O69:O70"/>
    <mergeCell ref="P69:P70"/>
    <mergeCell ref="C70:D70"/>
    <mergeCell ref="E70:F70"/>
    <mergeCell ref="G70:H70"/>
    <mergeCell ref="C73:D73"/>
    <mergeCell ref="E73:F73"/>
    <mergeCell ref="G73:H73"/>
    <mergeCell ref="K73:L73"/>
    <mergeCell ref="C82:D82"/>
    <mergeCell ref="E82:F82"/>
    <mergeCell ref="G82:H82"/>
    <mergeCell ref="K82:L82"/>
    <mergeCell ref="M82:N82"/>
    <mergeCell ref="O80:O81"/>
    <mergeCell ref="P80:P81"/>
    <mergeCell ref="C81:D81"/>
    <mergeCell ref="E81:F81"/>
    <mergeCell ref="G81:H81"/>
    <mergeCell ref="C84:D84"/>
    <mergeCell ref="E84:F84"/>
    <mergeCell ref="G84:H84"/>
    <mergeCell ref="K84:L84"/>
    <mergeCell ref="M84:N84"/>
    <mergeCell ref="C83:D83"/>
    <mergeCell ref="E83:F83"/>
    <mergeCell ref="G83:H83"/>
    <mergeCell ref="K83:L83"/>
    <mergeCell ref="M83:N83"/>
    <mergeCell ref="C93:D93"/>
    <mergeCell ref="E93:F93"/>
    <mergeCell ref="G93:H93"/>
    <mergeCell ref="K93:L93"/>
    <mergeCell ref="M93:N93"/>
    <mergeCell ref="C86:P86"/>
    <mergeCell ref="C87:D87"/>
    <mergeCell ref="F87:G87"/>
    <mergeCell ref="H87:N87"/>
    <mergeCell ref="E91:H91"/>
    <mergeCell ref="I91:J91"/>
    <mergeCell ref="K91:L92"/>
    <mergeCell ref="M91:N92"/>
    <mergeCell ref="O91:O92"/>
    <mergeCell ref="P91:P92"/>
    <mergeCell ref="C92:D92"/>
    <mergeCell ref="E92:F92"/>
    <mergeCell ref="G92:H92"/>
    <mergeCell ref="C95:D95"/>
    <mergeCell ref="E95:F95"/>
    <mergeCell ref="G95:H95"/>
    <mergeCell ref="K95:L95"/>
    <mergeCell ref="M95:N95"/>
    <mergeCell ref="C94:D94"/>
    <mergeCell ref="E94:F94"/>
    <mergeCell ref="G94:H94"/>
    <mergeCell ref="K94:L94"/>
    <mergeCell ref="M94:N94"/>
    <mergeCell ref="C117:D117"/>
    <mergeCell ref="E117:F117"/>
    <mergeCell ref="G117:H117"/>
    <mergeCell ref="K117:L117"/>
    <mergeCell ref="M117:N117"/>
    <mergeCell ref="C97:P97"/>
    <mergeCell ref="C111:D111"/>
    <mergeCell ref="F111:G111"/>
    <mergeCell ref="H111:N111"/>
    <mergeCell ref="E115:H115"/>
    <mergeCell ref="I115:J115"/>
    <mergeCell ref="K115:L116"/>
    <mergeCell ref="M115:N116"/>
    <mergeCell ref="O115:O116"/>
    <mergeCell ref="P115:P116"/>
    <mergeCell ref="C116:D116"/>
    <mergeCell ref="E116:F116"/>
    <mergeCell ref="G116:H116"/>
    <mergeCell ref="B106:P106"/>
    <mergeCell ref="B107:P107"/>
    <mergeCell ref="B108:P108"/>
    <mergeCell ref="C119:D119"/>
    <mergeCell ref="E119:F119"/>
    <mergeCell ref="G119:H119"/>
    <mergeCell ref="K119:L119"/>
    <mergeCell ref="M119:N119"/>
    <mergeCell ref="C118:D118"/>
    <mergeCell ref="E118:F118"/>
    <mergeCell ref="G118:H118"/>
    <mergeCell ref="K118:L118"/>
    <mergeCell ref="M118:N118"/>
    <mergeCell ref="C128:D128"/>
    <mergeCell ref="E128:F128"/>
    <mergeCell ref="G128:H128"/>
    <mergeCell ref="K128:L128"/>
    <mergeCell ref="M128:N128"/>
    <mergeCell ref="C121:P121"/>
    <mergeCell ref="C122:D122"/>
    <mergeCell ref="F122:G122"/>
    <mergeCell ref="H122:N122"/>
    <mergeCell ref="E126:H126"/>
    <mergeCell ref="I126:J126"/>
    <mergeCell ref="K126:L127"/>
    <mergeCell ref="M126:N127"/>
    <mergeCell ref="O126:O127"/>
    <mergeCell ref="P126:P127"/>
    <mergeCell ref="C127:D127"/>
    <mergeCell ref="E127:F127"/>
    <mergeCell ref="G127:H127"/>
    <mergeCell ref="C130:D130"/>
    <mergeCell ref="E130:F130"/>
    <mergeCell ref="G130:H130"/>
    <mergeCell ref="K130:L130"/>
    <mergeCell ref="M130:N130"/>
    <mergeCell ref="C129:D129"/>
    <mergeCell ref="E129:F129"/>
    <mergeCell ref="G129:H129"/>
    <mergeCell ref="K129:L129"/>
    <mergeCell ref="M129:N129"/>
    <mergeCell ref="C139:D139"/>
    <mergeCell ref="E139:F139"/>
    <mergeCell ref="G139:H139"/>
    <mergeCell ref="K139:L139"/>
    <mergeCell ref="M139:N139"/>
    <mergeCell ref="C132:P132"/>
    <mergeCell ref="C133:D133"/>
    <mergeCell ref="F133:G133"/>
    <mergeCell ref="H133:N133"/>
    <mergeCell ref="E137:H137"/>
    <mergeCell ref="I137:J137"/>
    <mergeCell ref="K137:L138"/>
    <mergeCell ref="M137:N138"/>
    <mergeCell ref="O137:O138"/>
    <mergeCell ref="P137:P138"/>
    <mergeCell ref="C138:D138"/>
    <mergeCell ref="E138:F138"/>
    <mergeCell ref="G138:H138"/>
    <mergeCell ref="C141:D141"/>
    <mergeCell ref="E141:F141"/>
    <mergeCell ref="G141:H141"/>
    <mergeCell ref="K141:L141"/>
    <mergeCell ref="M141:N141"/>
    <mergeCell ref="C140:D140"/>
    <mergeCell ref="E140:F140"/>
    <mergeCell ref="G140:H140"/>
    <mergeCell ref="K140:L140"/>
    <mergeCell ref="M140:N140"/>
    <mergeCell ref="C150:D150"/>
    <mergeCell ref="E150:F150"/>
    <mergeCell ref="G150:H150"/>
    <mergeCell ref="K150:L150"/>
    <mergeCell ref="M150:N150"/>
    <mergeCell ref="C143:P143"/>
    <mergeCell ref="C144:D144"/>
    <mergeCell ref="F144:G144"/>
    <mergeCell ref="H144:N144"/>
    <mergeCell ref="E148:H148"/>
    <mergeCell ref="I148:J148"/>
    <mergeCell ref="K148:L149"/>
    <mergeCell ref="M148:N149"/>
    <mergeCell ref="O148:O149"/>
    <mergeCell ref="P148:P149"/>
    <mergeCell ref="C149:D149"/>
    <mergeCell ref="E149:F149"/>
    <mergeCell ref="G149:H149"/>
    <mergeCell ref="C152:D152"/>
    <mergeCell ref="E152:F152"/>
    <mergeCell ref="G152:H152"/>
    <mergeCell ref="K152:L152"/>
    <mergeCell ref="M152:N152"/>
    <mergeCell ref="C151:D151"/>
    <mergeCell ref="E151:F151"/>
    <mergeCell ref="G151:H151"/>
    <mergeCell ref="K151:L151"/>
    <mergeCell ref="M151:N151"/>
    <mergeCell ref="C161:D161"/>
    <mergeCell ref="E161:F161"/>
    <mergeCell ref="G161:H161"/>
    <mergeCell ref="K161:L161"/>
    <mergeCell ref="M161:N161"/>
    <mergeCell ref="C154:P154"/>
    <mergeCell ref="C155:D155"/>
    <mergeCell ref="F155:G155"/>
    <mergeCell ref="H155:N155"/>
    <mergeCell ref="E159:H159"/>
    <mergeCell ref="I159:J159"/>
    <mergeCell ref="K159:L160"/>
    <mergeCell ref="M159:N160"/>
    <mergeCell ref="O159:O160"/>
    <mergeCell ref="P159:P160"/>
    <mergeCell ref="C160:D160"/>
    <mergeCell ref="E160:F160"/>
    <mergeCell ref="G160:H160"/>
    <mergeCell ref="C163:D163"/>
    <mergeCell ref="E163:F163"/>
    <mergeCell ref="G163:H163"/>
    <mergeCell ref="K163:L163"/>
    <mergeCell ref="M163:N163"/>
    <mergeCell ref="C162:D162"/>
    <mergeCell ref="E162:F162"/>
    <mergeCell ref="G162:H162"/>
    <mergeCell ref="K162:L162"/>
    <mergeCell ref="M162:N162"/>
    <mergeCell ref="C172:D172"/>
    <mergeCell ref="E172:F172"/>
    <mergeCell ref="G172:H172"/>
    <mergeCell ref="K172:L172"/>
    <mergeCell ref="M172:N172"/>
    <mergeCell ref="C165:P165"/>
    <mergeCell ref="C166:D166"/>
    <mergeCell ref="F166:G166"/>
    <mergeCell ref="H166:N166"/>
    <mergeCell ref="E170:H170"/>
    <mergeCell ref="I170:J170"/>
    <mergeCell ref="K170:L171"/>
    <mergeCell ref="M170:N171"/>
    <mergeCell ref="O170:O171"/>
    <mergeCell ref="P170:P171"/>
    <mergeCell ref="C171:D171"/>
    <mergeCell ref="E171:F171"/>
    <mergeCell ref="G171:H171"/>
    <mergeCell ref="C174:D174"/>
    <mergeCell ref="E174:F174"/>
    <mergeCell ref="G174:H174"/>
    <mergeCell ref="K174:L174"/>
    <mergeCell ref="M174:N174"/>
    <mergeCell ref="C173:D173"/>
    <mergeCell ref="E173:F173"/>
    <mergeCell ref="G173:H173"/>
    <mergeCell ref="K173:L173"/>
    <mergeCell ref="M173:N173"/>
    <mergeCell ref="C183:D183"/>
    <mergeCell ref="E183:F183"/>
    <mergeCell ref="G183:H183"/>
    <mergeCell ref="K183:L183"/>
    <mergeCell ref="M183:N183"/>
    <mergeCell ref="C176:P176"/>
    <mergeCell ref="C177:D177"/>
    <mergeCell ref="F177:G177"/>
    <mergeCell ref="H177:N177"/>
    <mergeCell ref="E181:H181"/>
    <mergeCell ref="I181:J181"/>
    <mergeCell ref="K181:L182"/>
    <mergeCell ref="M181:N182"/>
    <mergeCell ref="O181:O182"/>
    <mergeCell ref="P181:P182"/>
    <mergeCell ref="C182:D182"/>
    <mergeCell ref="E182:F182"/>
    <mergeCell ref="G182:H182"/>
    <mergeCell ref="C185:D185"/>
    <mergeCell ref="E185:F185"/>
    <mergeCell ref="G185:H185"/>
    <mergeCell ref="K185:L185"/>
    <mergeCell ref="M185:N185"/>
    <mergeCell ref="C184:D184"/>
    <mergeCell ref="E184:F184"/>
    <mergeCell ref="G184:H184"/>
    <mergeCell ref="K184:L184"/>
    <mergeCell ref="M184:N184"/>
    <mergeCell ref="C187:P187"/>
    <mergeCell ref="C188:D188"/>
    <mergeCell ref="F188:G188"/>
    <mergeCell ref="H188:N188"/>
    <mergeCell ref="E192:H192"/>
    <mergeCell ref="I192:J192"/>
    <mergeCell ref="K192:L193"/>
    <mergeCell ref="M192:N193"/>
    <mergeCell ref="O192:O193"/>
    <mergeCell ref="P192:P193"/>
    <mergeCell ref="C193:D193"/>
    <mergeCell ref="E193:F193"/>
    <mergeCell ref="G193:H193"/>
    <mergeCell ref="C195:D195"/>
    <mergeCell ref="E195:F195"/>
    <mergeCell ref="G195:H195"/>
    <mergeCell ref="K195:L195"/>
    <mergeCell ref="M195:N195"/>
    <mergeCell ref="C194:D194"/>
    <mergeCell ref="E194:F194"/>
    <mergeCell ref="G194:H194"/>
    <mergeCell ref="K194:L194"/>
    <mergeCell ref="M194:N194"/>
    <mergeCell ref="K203:L204"/>
    <mergeCell ref="M203:N204"/>
    <mergeCell ref="O203:O204"/>
    <mergeCell ref="P203:P204"/>
    <mergeCell ref="C204:D204"/>
    <mergeCell ref="E204:F204"/>
    <mergeCell ref="G204:H204"/>
    <mergeCell ref="C196:D196"/>
    <mergeCell ref="E196:F196"/>
    <mergeCell ref="G196:H196"/>
    <mergeCell ref="K196:L196"/>
    <mergeCell ref="M196:N196"/>
    <mergeCell ref="R4:AF4"/>
    <mergeCell ref="R5:AF5"/>
    <mergeCell ref="C209:P209"/>
    <mergeCell ref="C207:D207"/>
    <mergeCell ref="E207:F207"/>
    <mergeCell ref="G207:H207"/>
    <mergeCell ref="K207:L207"/>
    <mergeCell ref="M207:N207"/>
    <mergeCell ref="C206:D206"/>
    <mergeCell ref="E206:F206"/>
    <mergeCell ref="G206:H206"/>
    <mergeCell ref="K206:L206"/>
    <mergeCell ref="M206:N206"/>
    <mergeCell ref="C205:D205"/>
    <mergeCell ref="E205:F205"/>
    <mergeCell ref="G205:H205"/>
    <mergeCell ref="K205:L205"/>
    <mergeCell ref="M205:N205"/>
    <mergeCell ref="C198:P198"/>
    <mergeCell ref="C199:D199"/>
    <mergeCell ref="F199:G199"/>
    <mergeCell ref="H199:N199"/>
    <mergeCell ref="E203:H203"/>
    <mergeCell ref="I203:J203"/>
  </mergeCells>
  <phoneticPr fontId="24" type="noConversion"/>
  <dataValidations count="1">
    <dataValidation type="list" allowBlank="1" showInputMessage="1" showErrorMessage="1" sqref="C16:D16">
      <formula1>INDIRECT($C$15)</formula1>
    </dataValidation>
  </dataValidations>
  <hyperlinks>
    <hyperlink ref="B8:N8" r:id="rId1" display="    Western Regional Climate Center: online at http://www.wrcc.dri.edu/summary/coF.html"/>
    <hyperlink ref="R4:AF4" r:id="rId2" display="      Colorado's Decision Support Systems: http://cdss.state.co.us/onlineTools/Pages/ClimateStation.aspx"/>
    <hyperlink ref="R5:AF5" r:id="rId3" display="      Western Regional Climate Center (RAWS): http://www.raws.dri.edu/coF.html"/>
  </hyperlinks>
  <pageMargins left="0.75" right="0.75" top="0.75" bottom="1" header="0.3" footer="0.5"/>
  <pageSetup scale="96" fitToHeight="0" orientation="portrait" r:id="rId4"/>
  <headerFooter differentFirst="1">
    <oddHeader>&amp;R&amp;9CO-CPA-32, Appendix A, pg.  &amp;P</oddHeader>
    <oddFooter>&amp;LFOTG, Section III
Legislated Programs&amp;RNRCS, CO
January 2015</oddFooter>
    <firstFooter>&amp;LFOTG, Section III
Legislated Programs&amp;RNRCS, CO
January 2016</firstFooter>
  </headerFooter>
  <rowBreaks count="3" manualBreakCount="3">
    <brk id="40" max="16383" man="1"/>
    <brk id="110" max="16383" man="1"/>
    <brk id="187" max="16383" man="1"/>
  </rowBreaks>
  <drawing r:id="rId5"/>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P121"/>
  <sheetViews>
    <sheetView showGridLines="0" workbookViewId="0">
      <selection activeCell="R10" sqref="R10"/>
    </sheetView>
  </sheetViews>
  <sheetFormatPr defaultColWidth="8.85546875" defaultRowHeight="15" x14ac:dyDescent="0.25"/>
  <cols>
    <col min="1" max="1" width="5.7109375" style="4" customWidth="1"/>
    <col min="2" max="2" width="9.28515625" style="4" customWidth="1"/>
    <col min="3" max="11" width="6.7109375" style="4" customWidth="1"/>
    <col min="12" max="12" width="12.28515625" style="4" customWidth="1"/>
    <col min="13" max="13" width="6.7109375" style="4" customWidth="1"/>
    <col min="14" max="16384" width="8.85546875" style="4"/>
  </cols>
  <sheetData>
    <row r="1" spans="2:16" ht="14.1" customHeight="1" x14ac:dyDescent="0.25">
      <c r="D1" s="62"/>
      <c r="E1" s="241" t="s">
        <v>0</v>
      </c>
      <c r="F1" s="241"/>
      <c r="G1" s="241"/>
      <c r="H1" s="241"/>
      <c r="I1" s="241"/>
      <c r="J1" s="241"/>
      <c r="K1" s="241"/>
      <c r="L1" s="241"/>
      <c r="M1" s="241"/>
      <c r="N1" s="6"/>
      <c r="O1" s="6"/>
      <c r="P1" s="6"/>
    </row>
    <row r="2" spans="2:16" ht="15" customHeight="1" x14ac:dyDescent="0.25">
      <c r="D2" s="63"/>
      <c r="E2" s="264" t="s">
        <v>707</v>
      </c>
      <c r="F2" s="264"/>
      <c r="G2" s="264"/>
      <c r="H2" s="264"/>
      <c r="I2" s="264"/>
      <c r="J2" s="264"/>
      <c r="K2" s="264"/>
      <c r="L2" s="264"/>
      <c r="M2" s="264"/>
    </row>
    <row r="3" spans="2:16" ht="18.75" customHeight="1" x14ac:dyDescent="0.25">
      <c r="B3" s="66" t="s">
        <v>630</v>
      </c>
      <c r="C3" s="67"/>
      <c r="D3" s="67"/>
      <c r="E3" s="67"/>
      <c r="F3" s="67"/>
      <c r="G3" s="67"/>
      <c r="H3" s="67"/>
      <c r="I3" s="67"/>
      <c r="J3" s="67"/>
      <c r="K3" s="67"/>
      <c r="L3" s="67"/>
      <c r="M3" s="67"/>
    </row>
    <row r="4" spans="2:16" s="17" customFormat="1" ht="11.1" customHeight="1" x14ac:dyDescent="0.25">
      <c r="B4" s="20" t="s">
        <v>45</v>
      </c>
    </row>
    <row r="5" spans="2:16" s="17" customFormat="1" ht="49.5" customHeight="1" x14ac:dyDescent="0.25">
      <c r="B5" s="265" t="s">
        <v>10114</v>
      </c>
      <c r="C5" s="265"/>
      <c r="D5" s="265"/>
      <c r="E5" s="265"/>
      <c r="F5" s="265"/>
      <c r="G5" s="265"/>
      <c r="H5" s="265"/>
      <c r="I5" s="265"/>
      <c r="J5" s="265"/>
      <c r="K5" s="265"/>
      <c r="L5" s="265"/>
      <c r="M5" s="265"/>
    </row>
    <row r="6" spans="2:16" s="3" customFormat="1" ht="6" customHeight="1" x14ac:dyDescent="0.25">
      <c r="B6" s="68"/>
    </row>
    <row r="7" spans="2:16" s="3" customFormat="1" ht="15" customHeight="1" x14ac:dyDescent="0.25">
      <c r="B7" s="250" t="s">
        <v>721</v>
      </c>
      <c r="C7" s="250"/>
      <c r="D7" s="250"/>
      <c r="E7" s="250"/>
      <c r="F7" s="250"/>
      <c r="G7" s="250"/>
      <c r="H7" s="250"/>
      <c r="I7" s="250"/>
      <c r="J7" s="250"/>
      <c r="K7" s="250"/>
      <c r="L7" s="250"/>
      <c r="M7" s="250"/>
    </row>
    <row r="8" spans="2:16" s="3" customFormat="1" ht="47.25" customHeight="1" x14ac:dyDescent="0.25">
      <c r="B8" s="262" t="s">
        <v>10115</v>
      </c>
      <c r="C8" s="262"/>
      <c r="D8" s="262"/>
      <c r="E8" s="262"/>
      <c r="F8" s="262"/>
      <c r="G8" s="262"/>
      <c r="H8" s="262"/>
      <c r="I8" s="262"/>
      <c r="J8" s="262"/>
      <c r="K8" s="262"/>
      <c r="L8" s="262"/>
      <c r="M8" s="262"/>
    </row>
    <row r="9" spans="2:16" s="3" customFormat="1" ht="6" customHeight="1" x14ac:dyDescent="0.25">
      <c r="B9" s="68"/>
    </row>
    <row r="10" spans="2:16" s="3" customFormat="1" ht="62.25" customHeight="1" x14ac:dyDescent="0.25">
      <c r="B10" s="262" t="s">
        <v>720</v>
      </c>
      <c r="C10" s="262"/>
      <c r="D10" s="262"/>
      <c r="E10" s="262"/>
      <c r="F10" s="262"/>
      <c r="G10" s="262"/>
      <c r="H10" s="262"/>
      <c r="I10" s="262"/>
      <c r="J10" s="262"/>
      <c r="K10" s="262"/>
      <c r="L10" s="262"/>
      <c r="M10" s="262"/>
    </row>
    <row r="11" spans="2:16" s="3" customFormat="1" ht="6" customHeight="1" x14ac:dyDescent="0.25">
      <c r="B11" s="68"/>
    </row>
    <row r="12" spans="2:16" s="3" customFormat="1" ht="46.5" customHeight="1" x14ac:dyDescent="0.25">
      <c r="B12" s="262" t="s">
        <v>717</v>
      </c>
      <c r="C12" s="262"/>
      <c r="D12" s="262"/>
      <c r="E12" s="262"/>
      <c r="F12" s="262"/>
      <c r="G12" s="262"/>
      <c r="H12" s="262"/>
      <c r="I12" s="262"/>
      <c r="J12" s="262"/>
      <c r="K12" s="262"/>
      <c r="L12" s="262"/>
      <c r="M12" s="262"/>
    </row>
    <row r="13" spans="2:16" s="3" customFormat="1" ht="12" customHeight="1" x14ac:dyDescent="0.25">
      <c r="B13" s="68"/>
    </row>
    <row r="14" spans="2:16" s="3" customFormat="1" ht="15" customHeight="1" x14ac:dyDescent="0.25">
      <c r="B14" s="266" t="s">
        <v>631</v>
      </c>
      <c r="C14" s="266"/>
      <c r="D14" s="266"/>
      <c r="E14" s="266"/>
      <c r="F14" s="266"/>
      <c r="G14" s="266"/>
      <c r="H14" s="266"/>
      <c r="I14" s="266"/>
      <c r="J14" s="266"/>
      <c r="K14" s="266"/>
      <c r="L14" s="266"/>
      <c r="M14" s="266"/>
    </row>
    <row r="15" spans="2:16" s="3" customFormat="1" ht="46.5" customHeight="1" x14ac:dyDescent="0.25">
      <c r="B15" s="262" t="s">
        <v>10108</v>
      </c>
      <c r="C15" s="262"/>
      <c r="D15" s="262"/>
      <c r="E15" s="262"/>
      <c r="F15" s="262"/>
      <c r="G15" s="262"/>
      <c r="H15" s="262"/>
      <c r="I15" s="262"/>
      <c r="J15" s="262"/>
      <c r="K15" s="262"/>
      <c r="L15" s="262"/>
      <c r="M15" s="262"/>
    </row>
    <row r="16" spans="2:16" s="3" customFormat="1" ht="6" customHeight="1" x14ac:dyDescent="0.25">
      <c r="B16" s="68"/>
    </row>
    <row r="17" spans="2:13" s="3" customFormat="1" ht="31.5" customHeight="1" x14ac:dyDescent="0.25">
      <c r="B17" s="262" t="s">
        <v>632</v>
      </c>
      <c r="C17" s="262"/>
      <c r="D17" s="262"/>
      <c r="E17" s="262"/>
      <c r="F17" s="262"/>
      <c r="G17" s="262"/>
      <c r="H17" s="262"/>
      <c r="I17" s="262"/>
      <c r="J17" s="262"/>
      <c r="K17" s="262"/>
      <c r="L17" s="262"/>
      <c r="M17" s="262"/>
    </row>
    <row r="18" spans="2:13" s="3" customFormat="1" ht="46.5" customHeight="1" x14ac:dyDescent="0.25">
      <c r="B18" s="262" t="s">
        <v>708</v>
      </c>
      <c r="C18" s="262"/>
      <c r="D18" s="262"/>
      <c r="E18" s="262"/>
      <c r="F18" s="262"/>
      <c r="G18" s="262"/>
      <c r="H18" s="262"/>
      <c r="I18" s="262"/>
      <c r="J18" s="262"/>
      <c r="K18" s="262"/>
      <c r="L18" s="262"/>
      <c r="M18" s="262"/>
    </row>
    <row r="19" spans="2:13" s="3" customFormat="1" ht="6" customHeight="1" x14ac:dyDescent="0.25">
      <c r="B19" s="69"/>
      <c r="C19" s="70"/>
      <c r="D19" s="70"/>
      <c r="E19" s="70"/>
      <c r="F19" s="70"/>
      <c r="G19" s="70"/>
      <c r="H19" s="70"/>
      <c r="I19" s="70"/>
      <c r="J19" s="70"/>
      <c r="K19" s="70"/>
      <c r="L19" s="70"/>
      <c r="M19" s="71"/>
    </row>
    <row r="20" spans="2:13" s="3" customFormat="1" ht="45" customHeight="1" x14ac:dyDescent="0.25">
      <c r="B20" s="262" t="s">
        <v>10112</v>
      </c>
      <c r="C20" s="262"/>
      <c r="D20" s="262"/>
      <c r="E20" s="262"/>
      <c r="F20" s="262"/>
      <c r="G20" s="262"/>
      <c r="H20" s="262"/>
      <c r="I20" s="262"/>
      <c r="J20" s="262"/>
      <c r="K20" s="262"/>
      <c r="L20" s="262"/>
      <c r="M20" s="262"/>
    </row>
    <row r="21" spans="2:13" s="3" customFormat="1" ht="32.25" customHeight="1" x14ac:dyDescent="0.25">
      <c r="B21" s="267" t="s">
        <v>723</v>
      </c>
      <c r="C21" s="268"/>
      <c r="D21" s="268"/>
      <c r="E21" s="268"/>
      <c r="F21" s="268"/>
      <c r="G21" s="268"/>
      <c r="H21" s="268"/>
      <c r="I21" s="268"/>
      <c r="J21" s="268"/>
      <c r="K21" s="268"/>
      <c r="L21" s="268"/>
      <c r="M21" s="268"/>
    </row>
    <row r="22" spans="2:13" s="3" customFormat="1" ht="15" customHeight="1" x14ac:dyDescent="0.25">
      <c r="B22" s="269" t="s">
        <v>722</v>
      </c>
      <c r="C22" s="269"/>
      <c r="D22" s="269"/>
      <c r="E22" s="269"/>
      <c r="F22" s="269"/>
      <c r="G22" s="269"/>
      <c r="H22" s="269"/>
      <c r="I22" s="269"/>
      <c r="J22" s="269"/>
      <c r="K22" s="269"/>
      <c r="L22" s="269"/>
      <c r="M22" s="269"/>
    </row>
    <row r="23" spans="2:13" s="3" customFormat="1" ht="12" customHeight="1" x14ac:dyDescent="0.25">
      <c r="B23" s="68"/>
    </row>
    <row r="24" spans="2:13" s="3" customFormat="1" ht="15.75" customHeight="1" x14ac:dyDescent="0.25">
      <c r="B24" s="263" t="s">
        <v>9092</v>
      </c>
      <c r="C24" s="263"/>
      <c r="D24" s="263"/>
      <c r="E24" s="263"/>
      <c r="F24" s="263"/>
      <c r="G24" s="263"/>
      <c r="H24" s="263"/>
      <c r="I24" s="263"/>
      <c r="J24" s="263"/>
      <c r="K24" s="263"/>
      <c r="L24" s="263"/>
      <c r="M24" s="263"/>
    </row>
    <row r="25" spans="2:13" s="3" customFormat="1" ht="47.25" customHeight="1" x14ac:dyDescent="0.25">
      <c r="B25" s="252" t="s">
        <v>9093</v>
      </c>
      <c r="C25" s="252"/>
      <c r="D25" s="252"/>
      <c r="E25" s="252"/>
      <c r="F25" s="252"/>
      <c r="G25" s="252"/>
      <c r="H25" s="252"/>
      <c r="I25" s="252"/>
      <c r="J25" s="252"/>
      <c r="K25" s="252"/>
      <c r="L25" s="252"/>
      <c r="M25" s="252"/>
    </row>
    <row r="26" spans="2:13" s="3" customFormat="1" ht="18" customHeight="1" x14ac:dyDescent="0.25">
      <c r="B26" s="269" t="s">
        <v>9094</v>
      </c>
      <c r="C26" s="269"/>
      <c r="D26" s="269"/>
      <c r="E26" s="269"/>
      <c r="F26" s="269"/>
      <c r="G26" s="269"/>
      <c r="H26" s="269"/>
      <c r="I26" s="269"/>
      <c r="J26" s="269"/>
      <c r="K26" s="269"/>
      <c r="L26" s="269"/>
      <c r="M26" s="269"/>
    </row>
    <row r="27" spans="2:13" s="3" customFormat="1" ht="12" customHeight="1" x14ac:dyDescent="0.25">
      <c r="B27" s="68"/>
    </row>
    <row r="28" spans="2:13" s="3" customFormat="1" ht="15" customHeight="1" x14ac:dyDescent="0.25">
      <c r="B28" s="263" t="s">
        <v>9089</v>
      </c>
      <c r="C28" s="263"/>
      <c r="D28" s="263"/>
      <c r="E28" s="263"/>
      <c r="F28" s="263"/>
      <c r="G28" s="263"/>
      <c r="H28" s="263"/>
      <c r="I28" s="263"/>
      <c r="J28" s="263"/>
      <c r="K28" s="263"/>
      <c r="L28" s="263"/>
      <c r="M28" s="263"/>
    </row>
    <row r="29" spans="2:13" s="3" customFormat="1" ht="45" customHeight="1" x14ac:dyDescent="0.25">
      <c r="B29" s="267" t="s">
        <v>718</v>
      </c>
      <c r="C29" s="268"/>
      <c r="D29" s="268"/>
      <c r="E29" s="268"/>
      <c r="F29" s="268"/>
      <c r="G29" s="268"/>
      <c r="H29" s="268"/>
      <c r="I29" s="268"/>
      <c r="J29" s="268"/>
      <c r="K29" s="268"/>
      <c r="L29" s="268"/>
      <c r="M29" s="268"/>
    </row>
    <row r="30" spans="2:13" s="3" customFormat="1" ht="6" customHeight="1" x14ac:dyDescent="0.25">
      <c r="B30" s="82"/>
      <c r="C30" s="83"/>
      <c r="D30" s="83"/>
      <c r="E30" s="83"/>
      <c r="F30" s="83"/>
      <c r="G30" s="83"/>
      <c r="H30" s="83"/>
      <c r="I30" s="83"/>
      <c r="J30" s="83"/>
      <c r="K30" s="83"/>
      <c r="L30" s="83"/>
      <c r="M30" s="83"/>
    </row>
    <row r="31" spans="2:13" s="3" customFormat="1" ht="14.25" customHeight="1" x14ac:dyDescent="0.25">
      <c r="B31" s="269" t="s">
        <v>724</v>
      </c>
      <c r="C31" s="269"/>
      <c r="D31" s="269"/>
      <c r="E31" s="269"/>
      <c r="F31" s="269"/>
      <c r="G31" s="269"/>
      <c r="H31" s="269"/>
      <c r="I31" s="269"/>
      <c r="J31" s="269"/>
      <c r="K31" s="269"/>
      <c r="L31" s="269"/>
      <c r="M31" s="269"/>
    </row>
    <row r="32" spans="2:13" s="3" customFormat="1" ht="12" customHeight="1" x14ac:dyDescent="0.25"/>
    <row r="33" spans="2:13" s="3" customFormat="1" ht="15" customHeight="1" x14ac:dyDescent="0.25">
      <c r="B33" s="270" t="s">
        <v>9090</v>
      </c>
      <c r="C33" s="270"/>
      <c r="D33" s="270"/>
      <c r="E33" s="270"/>
      <c r="F33" s="270"/>
      <c r="G33" s="270"/>
      <c r="H33" s="270"/>
      <c r="I33" s="270"/>
      <c r="J33" s="270"/>
      <c r="K33" s="270"/>
      <c r="L33" s="270"/>
      <c r="M33" s="270"/>
    </row>
    <row r="34" spans="2:13" s="3" customFormat="1" ht="44.25" customHeight="1" x14ac:dyDescent="0.25">
      <c r="B34" s="262" t="s">
        <v>633</v>
      </c>
      <c r="C34" s="262"/>
      <c r="D34" s="262"/>
      <c r="E34" s="262"/>
      <c r="F34" s="262"/>
      <c r="G34" s="262"/>
      <c r="H34" s="262"/>
      <c r="I34" s="262"/>
      <c r="J34" s="262"/>
      <c r="K34" s="262"/>
      <c r="L34" s="262"/>
      <c r="M34" s="262"/>
    </row>
    <row r="35" spans="2:13" s="3" customFormat="1" ht="6" customHeight="1" x14ac:dyDescent="0.25">
      <c r="B35" s="68"/>
    </row>
    <row r="36" spans="2:13" s="3" customFormat="1" ht="60.75" customHeight="1" x14ac:dyDescent="0.25">
      <c r="B36" s="271" t="s">
        <v>709</v>
      </c>
      <c r="C36" s="262"/>
      <c r="D36" s="262"/>
      <c r="E36" s="262"/>
      <c r="F36" s="262"/>
      <c r="G36" s="262"/>
      <c r="H36" s="262"/>
      <c r="I36" s="262"/>
      <c r="J36" s="262"/>
      <c r="K36" s="262"/>
      <c r="L36" s="262"/>
      <c r="M36" s="262"/>
    </row>
    <row r="37" spans="2:13" s="3" customFormat="1" ht="6" customHeight="1" x14ac:dyDescent="0.25">
      <c r="B37" s="68"/>
    </row>
    <row r="38" spans="2:13" s="3" customFormat="1" ht="45.75" customHeight="1" x14ac:dyDescent="0.25">
      <c r="B38" s="271" t="s">
        <v>10116</v>
      </c>
      <c r="C38" s="262"/>
      <c r="D38" s="262"/>
      <c r="E38" s="262"/>
      <c r="F38" s="262"/>
      <c r="G38" s="262"/>
      <c r="H38" s="262"/>
      <c r="I38" s="262"/>
      <c r="J38" s="262"/>
      <c r="K38" s="262"/>
      <c r="L38" s="262"/>
      <c r="M38" s="262"/>
    </row>
    <row r="39" spans="2:13" s="3" customFormat="1" ht="6" customHeight="1" x14ac:dyDescent="0.25">
      <c r="B39" s="68"/>
    </row>
    <row r="40" spans="2:13" s="3" customFormat="1" ht="30.75" customHeight="1" x14ac:dyDescent="0.25">
      <c r="B40" s="262" t="s">
        <v>710</v>
      </c>
      <c r="C40" s="262"/>
      <c r="D40" s="262"/>
      <c r="E40" s="262"/>
      <c r="F40" s="262"/>
      <c r="G40" s="262"/>
      <c r="H40" s="262"/>
      <c r="I40" s="262"/>
      <c r="J40" s="262"/>
      <c r="K40" s="262"/>
      <c r="L40" s="262"/>
      <c r="M40" s="262"/>
    </row>
    <row r="41" spans="2:13" s="3" customFormat="1" ht="6" customHeight="1" x14ac:dyDescent="0.25">
      <c r="B41" s="68"/>
    </row>
    <row r="42" spans="2:13" s="3" customFormat="1" ht="30" customHeight="1" x14ac:dyDescent="0.25">
      <c r="C42" s="272" t="s">
        <v>714</v>
      </c>
      <c r="D42" s="272"/>
      <c r="E42" s="272"/>
      <c r="F42" s="272"/>
      <c r="G42" s="272"/>
      <c r="H42" s="272"/>
      <c r="I42" s="272"/>
      <c r="J42" s="272"/>
      <c r="K42" s="272"/>
      <c r="L42" s="272"/>
      <c r="M42" s="272"/>
    </row>
    <row r="43" spans="2:13" s="3" customFormat="1" ht="45" customHeight="1" x14ac:dyDescent="0.25">
      <c r="C43" s="272" t="s">
        <v>634</v>
      </c>
      <c r="D43" s="272"/>
      <c r="E43" s="272"/>
      <c r="F43" s="272"/>
      <c r="G43" s="272"/>
      <c r="H43" s="272"/>
      <c r="I43" s="272"/>
      <c r="J43" s="272"/>
      <c r="K43" s="272"/>
      <c r="L43" s="272"/>
      <c r="M43" s="272"/>
    </row>
    <row r="44" spans="2:13" s="3" customFormat="1" ht="31.5" customHeight="1" x14ac:dyDescent="0.25">
      <c r="C44" s="272" t="s">
        <v>635</v>
      </c>
      <c r="D44" s="272"/>
      <c r="E44" s="272"/>
      <c r="F44" s="272"/>
      <c r="G44" s="272"/>
      <c r="H44" s="272"/>
      <c r="I44" s="272"/>
      <c r="J44" s="272"/>
      <c r="K44" s="272"/>
      <c r="L44" s="272"/>
      <c r="M44" s="272"/>
    </row>
    <row r="45" spans="2:13" s="3" customFormat="1" ht="59.25" customHeight="1" x14ac:dyDescent="0.25">
      <c r="C45" s="272" t="s">
        <v>713</v>
      </c>
      <c r="D45" s="272"/>
      <c r="E45" s="272"/>
      <c r="F45" s="272"/>
      <c r="G45" s="272"/>
      <c r="H45" s="272"/>
      <c r="I45" s="272"/>
      <c r="J45" s="272"/>
      <c r="K45" s="272"/>
      <c r="L45" s="272"/>
      <c r="M45" s="272"/>
    </row>
    <row r="46" spans="2:13" s="3" customFormat="1" ht="15.75" customHeight="1" x14ac:dyDescent="0.25">
      <c r="C46" s="250" t="s">
        <v>636</v>
      </c>
      <c r="D46" s="250"/>
      <c r="E46" s="250"/>
      <c r="F46" s="250"/>
      <c r="G46" s="250"/>
      <c r="H46" s="250"/>
      <c r="I46" s="250"/>
      <c r="J46" s="250"/>
      <c r="K46" s="250"/>
      <c r="L46" s="250"/>
      <c r="M46" s="250"/>
    </row>
    <row r="47" spans="2:13" s="3" customFormat="1" ht="6" customHeight="1" x14ac:dyDescent="0.25">
      <c r="C47" s="73"/>
      <c r="D47" s="73"/>
      <c r="E47" s="73"/>
      <c r="F47" s="73"/>
      <c r="G47" s="73"/>
      <c r="H47" s="73"/>
      <c r="I47" s="73"/>
      <c r="J47" s="73"/>
      <c r="K47" s="73"/>
      <c r="L47" s="73"/>
      <c r="M47" s="73"/>
    </row>
    <row r="48" spans="2:13" s="3" customFormat="1" ht="15.75" customHeight="1" x14ac:dyDescent="0.25">
      <c r="B48" s="269" t="s">
        <v>725</v>
      </c>
      <c r="C48" s="269"/>
      <c r="D48" s="269"/>
      <c r="E48" s="269"/>
      <c r="F48" s="269"/>
      <c r="G48" s="269"/>
      <c r="H48" s="269"/>
      <c r="I48" s="269"/>
      <c r="J48" s="269"/>
      <c r="K48" s="269"/>
      <c r="L48" s="269"/>
      <c r="M48" s="269"/>
    </row>
    <row r="49" spans="2:13" s="3" customFormat="1" ht="12" customHeight="1" x14ac:dyDescent="0.25">
      <c r="B49" s="68"/>
      <c r="C49" s="75"/>
      <c r="D49" s="75"/>
      <c r="E49" s="75"/>
      <c r="F49" s="75"/>
      <c r="G49" s="75"/>
      <c r="H49" s="75"/>
      <c r="I49" s="75"/>
      <c r="J49" s="75"/>
      <c r="K49" s="75"/>
      <c r="L49" s="75"/>
      <c r="M49" s="75"/>
    </row>
    <row r="50" spans="2:13" s="3" customFormat="1" ht="16.5" customHeight="1" x14ac:dyDescent="0.25">
      <c r="B50" s="263" t="s">
        <v>9091</v>
      </c>
      <c r="C50" s="263"/>
      <c r="D50" s="263"/>
      <c r="E50" s="263"/>
      <c r="F50" s="263"/>
      <c r="G50" s="263"/>
      <c r="H50" s="263"/>
      <c r="I50" s="263"/>
      <c r="J50" s="263"/>
      <c r="K50" s="263"/>
      <c r="L50" s="263"/>
      <c r="M50" s="263"/>
    </row>
    <row r="51" spans="2:13" s="3" customFormat="1" ht="15.75" customHeight="1" x14ac:dyDescent="0.25">
      <c r="B51" s="250" t="s">
        <v>637</v>
      </c>
      <c r="C51" s="250"/>
      <c r="D51" s="250"/>
      <c r="E51" s="250"/>
      <c r="F51" s="250"/>
      <c r="G51" s="250"/>
      <c r="H51" s="250"/>
      <c r="I51" s="250"/>
      <c r="J51" s="250"/>
      <c r="K51" s="250"/>
      <c r="L51" s="250"/>
      <c r="M51" s="250"/>
    </row>
    <row r="52" spans="2:13" s="3" customFormat="1" ht="6" customHeight="1" x14ac:dyDescent="0.25">
      <c r="B52" s="68"/>
    </row>
    <row r="53" spans="2:13" s="3" customFormat="1" ht="62.25" customHeight="1" x14ac:dyDescent="0.25">
      <c r="B53" s="262" t="s">
        <v>711</v>
      </c>
      <c r="C53" s="262"/>
      <c r="D53" s="262"/>
      <c r="E53" s="262"/>
      <c r="F53" s="262"/>
      <c r="G53" s="262"/>
      <c r="H53" s="262"/>
      <c r="I53" s="262"/>
      <c r="J53" s="262"/>
      <c r="K53" s="262"/>
      <c r="L53" s="262"/>
      <c r="M53" s="262"/>
    </row>
    <row r="54" spans="2:13" s="3" customFormat="1" ht="6" customHeight="1" x14ac:dyDescent="0.25">
      <c r="B54" s="68"/>
    </row>
    <row r="55" spans="2:13" s="3" customFormat="1" ht="47.25" customHeight="1" x14ac:dyDescent="0.25">
      <c r="B55" s="262" t="s">
        <v>719</v>
      </c>
      <c r="C55" s="262"/>
      <c r="D55" s="262"/>
      <c r="E55" s="262"/>
      <c r="F55" s="262"/>
      <c r="G55" s="262"/>
      <c r="H55" s="262"/>
      <c r="I55" s="262"/>
      <c r="J55" s="262"/>
      <c r="K55" s="262"/>
      <c r="L55" s="262"/>
      <c r="M55" s="262"/>
    </row>
    <row r="56" spans="2:13" s="3" customFormat="1" ht="11.1" customHeight="1" x14ac:dyDescent="0.25">
      <c r="B56" s="68"/>
    </row>
    <row r="57" spans="2:13" s="3" customFormat="1" ht="15" customHeight="1" x14ac:dyDescent="0.25">
      <c r="B57" s="72" t="s">
        <v>638</v>
      </c>
    </row>
    <row r="58" spans="2:13" s="10" customFormat="1" ht="12" x14ac:dyDescent="0.2">
      <c r="B58" s="76" t="s">
        <v>712</v>
      </c>
      <c r="C58" s="76">
        <v>2004</v>
      </c>
      <c r="D58" s="76">
        <v>2005</v>
      </c>
      <c r="E58" s="76">
        <v>2006</v>
      </c>
      <c r="F58" s="76">
        <v>2009</v>
      </c>
      <c r="G58" s="76">
        <v>2011</v>
      </c>
      <c r="H58" s="76">
        <v>2013</v>
      </c>
      <c r="I58" s="80">
        <v>2015</v>
      </c>
      <c r="J58" s="80">
        <v>2016</v>
      </c>
    </row>
    <row r="59" spans="2:13" ht="9.9499999999999993" customHeight="1" x14ac:dyDescent="0.25">
      <c r="B59" s="81" t="s">
        <v>639</v>
      </c>
      <c r="C59" s="77" t="s">
        <v>640</v>
      </c>
      <c r="D59" s="77" t="s">
        <v>640</v>
      </c>
      <c r="E59" s="77" t="s">
        <v>640</v>
      </c>
      <c r="F59" s="77" t="s">
        <v>640</v>
      </c>
      <c r="G59" s="77" t="s">
        <v>640</v>
      </c>
      <c r="H59" s="77" t="s">
        <v>640</v>
      </c>
      <c r="I59" s="77" t="s">
        <v>640</v>
      </c>
      <c r="J59" s="78"/>
    </row>
    <row r="60" spans="2:13" ht="9.9499999999999993" customHeight="1" x14ac:dyDescent="0.25">
      <c r="B60" s="81" t="s">
        <v>641</v>
      </c>
      <c r="C60" s="79"/>
      <c r="D60" s="77" t="s">
        <v>640</v>
      </c>
      <c r="E60" s="77" t="s">
        <v>640</v>
      </c>
      <c r="F60" s="77" t="s">
        <v>640</v>
      </c>
      <c r="G60" s="77" t="s">
        <v>640</v>
      </c>
      <c r="H60" s="77" t="s">
        <v>640</v>
      </c>
      <c r="I60" s="77" t="s">
        <v>640</v>
      </c>
      <c r="J60" s="78"/>
    </row>
    <row r="61" spans="2:13" ht="9.9499999999999993" customHeight="1" x14ac:dyDescent="0.25">
      <c r="B61" s="81" t="s">
        <v>642</v>
      </c>
      <c r="C61" s="77" t="s">
        <v>640</v>
      </c>
      <c r="D61" s="77" t="s">
        <v>640</v>
      </c>
      <c r="E61" s="77" t="s">
        <v>640</v>
      </c>
      <c r="F61" s="77" t="s">
        <v>640</v>
      </c>
      <c r="G61" s="77" t="s">
        <v>640</v>
      </c>
      <c r="H61" s="77" t="s">
        <v>640</v>
      </c>
      <c r="I61" s="77" t="s">
        <v>640</v>
      </c>
      <c r="J61" s="78"/>
    </row>
    <row r="62" spans="2:13" ht="9.9499999999999993" customHeight="1" x14ac:dyDescent="0.25">
      <c r="B62" s="81" t="s">
        <v>643</v>
      </c>
      <c r="C62" s="79"/>
      <c r="D62" s="77" t="s">
        <v>640</v>
      </c>
      <c r="E62" s="77" t="s">
        <v>640</v>
      </c>
      <c r="F62" s="77" t="s">
        <v>640</v>
      </c>
      <c r="G62" s="77" t="s">
        <v>640</v>
      </c>
      <c r="H62" s="77" t="s">
        <v>640</v>
      </c>
      <c r="I62" s="77" t="s">
        <v>640</v>
      </c>
      <c r="J62" s="78"/>
    </row>
    <row r="63" spans="2:13" ht="9.9499999999999993" customHeight="1" x14ac:dyDescent="0.25">
      <c r="B63" s="81" t="s">
        <v>644</v>
      </c>
      <c r="C63" s="77" t="s">
        <v>640</v>
      </c>
      <c r="D63" s="77" t="s">
        <v>640</v>
      </c>
      <c r="E63" s="77" t="s">
        <v>640</v>
      </c>
      <c r="F63" s="77" t="s">
        <v>640</v>
      </c>
      <c r="G63" s="77" t="s">
        <v>640</v>
      </c>
      <c r="H63" s="77" t="s">
        <v>640</v>
      </c>
      <c r="I63" s="77" t="s">
        <v>640</v>
      </c>
      <c r="J63" s="78"/>
    </row>
    <row r="64" spans="2:13" ht="9.9499999999999993" customHeight="1" x14ac:dyDescent="0.25">
      <c r="B64" s="81" t="s">
        <v>645</v>
      </c>
      <c r="C64" s="77" t="s">
        <v>640</v>
      </c>
      <c r="D64" s="77" t="s">
        <v>640</v>
      </c>
      <c r="E64" s="77" t="s">
        <v>640</v>
      </c>
      <c r="F64" s="77" t="s">
        <v>640</v>
      </c>
      <c r="G64" s="77" t="s">
        <v>640</v>
      </c>
      <c r="H64" s="77" t="s">
        <v>640</v>
      </c>
      <c r="I64" s="77" t="s">
        <v>640</v>
      </c>
      <c r="J64" s="78"/>
    </row>
    <row r="65" spans="2:10" ht="9.9499999999999993" customHeight="1" x14ac:dyDescent="0.25">
      <c r="B65" s="81" t="s">
        <v>646</v>
      </c>
      <c r="C65" s="77" t="s">
        <v>640</v>
      </c>
      <c r="D65" s="77" t="s">
        <v>640</v>
      </c>
      <c r="E65" s="77" t="s">
        <v>640</v>
      </c>
      <c r="F65" s="77" t="s">
        <v>640</v>
      </c>
      <c r="G65" s="77" t="s">
        <v>640</v>
      </c>
      <c r="H65" s="77" t="s">
        <v>640</v>
      </c>
      <c r="I65" s="77" t="s">
        <v>640</v>
      </c>
      <c r="J65" s="78"/>
    </row>
    <row r="66" spans="2:10" ht="9.9499999999999993" customHeight="1" x14ac:dyDescent="0.25">
      <c r="B66" s="81" t="s">
        <v>647</v>
      </c>
      <c r="C66" s="77" t="s">
        <v>640</v>
      </c>
      <c r="D66" s="77" t="s">
        <v>640</v>
      </c>
      <c r="E66" s="77" t="s">
        <v>640</v>
      </c>
      <c r="F66" s="77" t="s">
        <v>640</v>
      </c>
      <c r="G66" s="77" t="s">
        <v>640</v>
      </c>
      <c r="H66" s="77" t="s">
        <v>640</v>
      </c>
      <c r="I66" s="77" t="s">
        <v>640</v>
      </c>
      <c r="J66" s="78"/>
    </row>
    <row r="67" spans="2:10" ht="9.9499999999999993" customHeight="1" x14ac:dyDescent="0.25">
      <c r="B67" s="81" t="s">
        <v>648</v>
      </c>
      <c r="C67" s="77" t="s">
        <v>640</v>
      </c>
      <c r="D67" s="77" t="s">
        <v>640</v>
      </c>
      <c r="E67" s="77" t="s">
        <v>640</v>
      </c>
      <c r="F67" s="77" t="s">
        <v>640</v>
      </c>
      <c r="G67" s="77" t="s">
        <v>640</v>
      </c>
      <c r="H67" s="77" t="s">
        <v>640</v>
      </c>
      <c r="I67" s="77" t="s">
        <v>640</v>
      </c>
      <c r="J67" s="78"/>
    </row>
    <row r="68" spans="2:10" ht="9.9499999999999993" customHeight="1" x14ac:dyDescent="0.25">
      <c r="B68" s="81" t="s">
        <v>649</v>
      </c>
      <c r="C68" s="79"/>
      <c r="D68" s="77" t="s">
        <v>640</v>
      </c>
      <c r="E68" s="79"/>
      <c r="F68" s="77" t="s">
        <v>640</v>
      </c>
      <c r="G68" s="77" t="s">
        <v>640</v>
      </c>
      <c r="H68" s="77" t="s">
        <v>640</v>
      </c>
      <c r="I68" s="77" t="s">
        <v>640</v>
      </c>
      <c r="J68" s="78"/>
    </row>
    <row r="69" spans="2:10" ht="9.9499999999999993" customHeight="1" x14ac:dyDescent="0.25">
      <c r="B69" s="81" t="s">
        <v>650</v>
      </c>
      <c r="C69" s="79"/>
      <c r="D69" s="77" t="s">
        <v>640</v>
      </c>
      <c r="E69" s="77" t="s">
        <v>640</v>
      </c>
      <c r="F69" s="77" t="s">
        <v>640</v>
      </c>
      <c r="G69" s="77" t="s">
        <v>640</v>
      </c>
      <c r="H69" s="77" t="s">
        <v>640</v>
      </c>
      <c r="I69" s="77" t="s">
        <v>640</v>
      </c>
      <c r="J69" s="78"/>
    </row>
    <row r="70" spans="2:10" ht="9.9499999999999993" customHeight="1" x14ac:dyDescent="0.25">
      <c r="B70" s="81" t="s">
        <v>651</v>
      </c>
      <c r="C70" s="79"/>
      <c r="D70" s="77" t="s">
        <v>640</v>
      </c>
      <c r="E70" s="77" t="s">
        <v>640</v>
      </c>
      <c r="F70" s="77" t="s">
        <v>640</v>
      </c>
      <c r="G70" s="77" t="s">
        <v>640</v>
      </c>
      <c r="H70" s="77" t="s">
        <v>640</v>
      </c>
      <c r="I70" s="77" t="s">
        <v>640</v>
      </c>
      <c r="J70" s="78"/>
    </row>
    <row r="71" spans="2:10" ht="9.9499999999999993" customHeight="1" x14ac:dyDescent="0.25">
      <c r="B71" s="81" t="s">
        <v>652</v>
      </c>
      <c r="C71" s="77" t="s">
        <v>640</v>
      </c>
      <c r="D71" s="77" t="s">
        <v>640</v>
      </c>
      <c r="E71" s="77" t="s">
        <v>640</v>
      </c>
      <c r="F71" s="77" t="s">
        <v>640</v>
      </c>
      <c r="G71" s="77" t="s">
        <v>640</v>
      </c>
      <c r="H71" s="77" t="s">
        <v>640</v>
      </c>
      <c r="I71" s="77" t="s">
        <v>640</v>
      </c>
      <c r="J71" s="78"/>
    </row>
    <row r="72" spans="2:10" ht="9.9499999999999993" customHeight="1" x14ac:dyDescent="0.25">
      <c r="B72" s="81" t="s">
        <v>653</v>
      </c>
      <c r="C72" s="77" t="s">
        <v>640</v>
      </c>
      <c r="D72" s="77" t="s">
        <v>640</v>
      </c>
      <c r="E72" s="77" t="s">
        <v>640</v>
      </c>
      <c r="F72" s="77" t="s">
        <v>640</v>
      </c>
      <c r="G72" s="77" t="s">
        <v>640</v>
      </c>
      <c r="H72" s="77" t="s">
        <v>640</v>
      </c>
      <c r="I72" s="77" t="s">
        <v>640</v>
      </c>
      <c r="J72" s="78"/>
    </row>
    <row r="73" spans="2:10" ht="9.9499999999999993" customHeight="1" x14ac:dyDescent="0.25">
      <c r="B73" s="81" t="s">
        <v>654</v>
      </c>
      <c r="C73" s="79"/>
      <c r="D73" s="77" t="s">
        <v>640</v>
      </c>
      <c r="E73" s="77" t="s">
        <v>640</v>
      </c>
      <c r="F73" s="77" t="s">
        <v>640</v>
      </c>
      <c r="G73" s="77" t="s">
        <v>640</v>
      </c>
      <c r="H73" s="77" t="s">
        <v>640</v>
      </c>
      <c r="I73" s="77" t="s">
        <v>640</v>
      </c>
      <c r="J73" s="78"/>
    </row>
    <row r="74" spans="2:10" ht="9.9499999999999993" customHeight="1" x14ac:dyDescent="0.25">
      <c r="B74" s="81" t="s">
        <v>655</v>
      </c>
      <c r="C74" s="77" t="s">
        <v>640</v>
      </c>
      <c r="D74" s="77" t="s">
        <v>640</v>
      </c>
      <c r="E74" s="77" t="s">
        <v>640</v>
      </c>
      <c r="F74" s="77" t="s">
        <v>640</v>
      </c>
      <c r="G74" s="77" t="s">
        <v>640</v>
      </c>
      <c r="H74" s="77" t="s">
        <v>640</v>
      </c>
      <c r="I74" s="77" t="s">
        <v>640</v>
      </c>
      <c r="J74" s="78"/>
    </row>
    <row r="75" spans="2:10" ht="9.9499999999999993" customHeight="1" x14ac:dyDescent="0.25">
      <c r="B75" s="81" t="s">
        <v>656</v>
      </c>
      <c r="C75" s="79"/>
      <c r="D75" s="77" t="s">
        <v>640</v>
      </c>
      <c r="E75" s="77" t="s">
        <v>640</v>
      </c>
      <c r="F75" s="77" t="s">
        <v>640</v>
      </c>
      <c r="G75" s="77" t="s">
        <v>640</v>
      </c>
      <c r="H75" s="77" t="s">
        <v>640</v>
      </c>
      <c r="I75" s="77" t="s">
        <v>640</v>
      </c>
      <c r="J75" s="78"/>
    </row>
    <row r="76" spans="2:10" ht="9.9499999999999993" customHeight="1" x14ac:dyDescent="0.25">
      <c r="B76" s="81" t="s">
        <v>657</v>
      </c>
      <c r="C76" s="77" t="s">
        <v>640</v>
      </c>
      <c r="D76" s="77" t="s">
        <v>640</v>
      </c>
      <c r="E76" s="77" t="s">
        <v>640</v>
      </c>
      <c r="F76" s="77" t="s">
        <v>640</v>
      </c>
      <c r="G76" s="77" t="s">
        <v>640</v>
      </c>
      <c r="H76" s="77" t="s">
        <v>640</v>
      </c>
      <c r="I76" s="77" t="s">
        <v>640</v>
      </c>
      <c r="J76" s="78"/>
    </row>
    <row r="77" spans="2:10" ht="9.9499999999999993" customHeight="1" x14ac:dyDescent="0.25">
      <c r="B77" s="81" t="s">
        <v>658</v>
      </c>
      <c r="C77" s="79"/>
      <c r="D77" s="77" t="s">
        <v>640</v>
      </c>
      <c r="E77" s="77" t="s">
        <v>640</v>
      </c>
      <c r="F77" s="77" t="s">
        <v>640</v>
      </c>
      <c r="G77" s="77" t="s">
        <v>640</v>
      </c>
      <c r="H77" s="77" t="s">
        <v>640</v>
      </c>
      <c r="I77" s="77" t="s">
        <v>640</v>
      </c>
      <c r="J77" s="78"/>
    </row>
    <row r="78" spans="2:10" ht="9.9499999999999993" customHeight="1" x14ac:dyDescent="0.25">
      <c r="B78" s="81" t="s">
        <v>659</v>
      </c>
      <c r="C78" s="77" t="s">
        <v>640</v>
      </c>
      <c r="D78" s="77" t="s">
        <v>640</v>
      </c>
      <c r="E78" s="77" t="s">
        <v>640</v>
      </c>
      <c r="F78" s="77" t="s">
        <v>640</v>
      </c>
      <c r="G78" s="77" t="s">
        <v>640</v>
      </c>
      <c r="H78" s="77" t="s">
        <v>640</v>
      </c>
      <c r="I78" s="77" t="s">
        <v>640</v>
      </c>
      <c r="J78" s="78"/>
    </row>
    <row r="79" spans="2:10" ht="9.9499999999999993" customHeight="1" x14ac:dyDescent="0.25">
      <c r="B79" s="81" t="s">
        <v>660</v>
      </c>
      <c r="C79" s="77" t="s">
        <v>640</v>
      </c>
      <c r="D79" s="77" t="s">
        <v>640</v>
      </c>
      <c r="E79" s="77" t="s">
        <v>640</v>
      </c>
      <c r="F79" s="77" t="s">
        <v>640</v>
      </c>
      <c r="G79" s="77" t="s">
        <v>640</v>
      </c>
      <c r="H79" s="77" t="s">
        <v>640</v>
      </c>
      <c r="I79" s="77" t="s">
        <v>640</v>
      </c>
      <c r="J79" s="78"/>
    </row>
    <row r="80" spans="2:10" ht="9.9499999999999993" customHeight="1" x14ac:dyDescent="0.25">
      <c r="B80" s="81" t="s">
        <v>661</v>
      </c>
      <c r="C80" s="77" t="s">
        <v>640</v>
      </c>
      <c r="D80" s="77" t="s">
        <v>640</v>
      </c>
      <c r="E80" s="77" t="s">
        <v>640</v>
      </c>
      <c r="F80" s="77" t="s">
        <v>640</v>
      </c>
      <c r="G80" s="77" t="s">
        <v>640</v>
      </c>
      <c r="H80" s="77" t="s">
        <v>640</v>
      </c>
      <c r="I80" s="77" t="s">
        <v>640</v>
      </c>
      <c r="J80" s="78"/>
    </row>
    <row r="81" spans="2:10" ht="9.9499999999999993" customHeight="1" x14ac:dyDescent="0.25">
      <c r="B81" s="81" t="s">
        <v>662</v>
      </c>
      <c r="C81" s="79"/>
      <c r="D81" s="77" t="s">
        <v>640</v>
      </c>
      <c r="E81" s="77" t="s">
        <v>640</v>
      </c>
      <c r="F81" s="77" t="s">
        <v>640</v>
      </c>
      <c r="G81" s="77" t="s">
        <v>640</v>
      </c>
      <c r="H81" s="77" t="s">
        <v>640</v>
      </c>
      <c r="I81" s="77" t="s">
        <v>640</v>
      </c>
      <c r="J81" s="78"/>
    </row>
    <row r="82" spans="2:10" ht="9.9499999999999993" customHeight="1" x14ac:dyDescent="0.25">
      <c r="B82" s="81" t="s">
        <v>663</v>
      </c>
      <c r="C82" s="79"/>
      <c r="D82" s="77" t="s">
        <v>640</v>
      </c>
      <c r="E82" s="79"/>
      <c r="F82" s="77" t="s">
        <v>640</v>
      </c>
      <c r="G82" s="77" t="s">
        <v>640</v>
      </c>
      <c r="H82" s="77" t="s">
        <v>640</v>
      </c>
      <c r="I82" s="77" t="s">
        <v>640</v>
      </c>
      <c r="J82" s="78"/>
    </row>
    <row r="83" spans="2:10" ht="9.9499999999999993" customHeight="1" x14ac:dyDescent="0.25">
      <c r="B83" s="81" t="s">
        <v>664</v>
      </c>
      <c r="C83" s="79"/>
      <c r="D83" s="77" t="s">
        <v>640</v>
      </c>
      <c r="E83" s="79"/>
      <c r="F83" s="77" t="s">
        <v>640</v>
      </c>
      <c r="G83" s="77" t="s">
        <v>640</v>
      </c>
      <c r="H83" s="77" t="s">
        <v>640</v>
      </c>
      <c r="I83" s="77" t="s">
        <v>640</v>
      </c>
      <c r="J83" s="78"/>
    </row>
    <row r="84" spans="2:10" ht="9.9499999999999993" customHeight="1" x14ac:dyDescent="0.25">
      <c r="B84" s="81" t="s">
        <v>665</v>
      </c>
      <c r="C84" s="79"/>
      <c r="D84" s="77" t="s">
        <v>640</v>
      </c>
      <c r="E84" s="77" t="s">
        <v>640</v>
      </c>
      <c r="F84" s="77" t="s">
        <v>640</v>
      </c>
      <c r="G84" s="77" t="s">
        <v>640</v>
      </c>
      <c r="H84" s="77" t="s">
        <v>640</v>
      </c>
      <c r="I84" s="77" t="s">
        <v>640</v>
      </c>
      <c r="J84" s="78"/>
    </row>
    <row r="85" spans="2:10" ht="9.9499999999999993" customHeight="1" x14ac:dyDescent="0.25">
      <c r="B85" s="81" t="s">
        <v>666</v>
      </c>
      <c r="C85" s="79"/>
      <c r="D85" s="77" t="s">
        <v>640</v>
      </c>
      <c r="E85" s="79"/>
      <c r="F85" s="77" t="s">
        <v>640</v>
      </c>
      <c r="G85" s="77" t="s">
        <v>640</v>
      </c>
      <c r="H85" s="77" t="s">
        <v>640</v>
      </c>
      <c r="I85" s="77" t="s">
        <v>640</v>
      </c>
      <c r="J85" s="78"/>
    </row>
    <row r="86" spans="2:10" ht="9.9499999999999993" customHeight="1" x14ac:dyDescent="0.25">
      <c r="B86" s="81" t="s">
        <v>667</v>
      </c>
      <c r="C86" s="77" t="s">
        <v>640</v>
      </c>
      <c r="D86" s="77" t="s">
        <v>640</v>
      </c>
      <c r="E86" s="77" t="s">
        <v>640</v>
      </c>
      <c r="F86" s="77" t="s">
        <v>640</v>
      </c>
      <c r="G86" s="77" t="s">
        <v>640</v>
      </c>
      <c r="H86" s="77" t="s">
        <v>640</v>
      </c>
      <c r="I86" s="77" t="s">
        <v>640</v>
      </c>
      <c r="J86" s="78"/>
    </row>
    <row r="87" spans="2:10" ht="9.9499999999999993" customHeight="1" x14ac:dyDescent="0.25">
      <c r="B87" s="81" t="s">
        <v>668</v>
      </c>
      <c r="C87" s="79"/>
      <c r="D87" s="77" t="s">
        <v>640</v>
      </c>
      <c r="E87" s="79"/>
      <c r="F87" s="77" t="s">
        <v>640</v>
      </c>
      <c r="G87" s="77" t="s">
        <v>640</v>
      </c>
      <c r="H87" s="77" t="s">
        <v>640</v>
      </c>
      <c r="I87" s="77" t="s">
        <v>640</v>
      </c>
      <c r="J87" s="78"/>
    </row>
    <row r="88" spans="2:10" ht="9.9499999999999993" customHeight="1" x14ac:dyDescent="0.25">
      <c r="B88" s="81" t="s">
        <v>669</v>
      </c>
      <c r="C88" s="77" t="s">
        <v>640</v>
      </c>
      <c r="D88" s="77" t="s">
        <v>640</v>
      </c>
      <c r="E88" s="79"/>
      <c r="F88" s="77" t="s">
        <v>640</v>
      </c>
      <c r="G88" s="77" t="s">
        <v>640</v>
      </c>
      <c r="H88" s="77" t="s">
        <v>640</v>
      </c>
      <c r="I88" s="77" t="s">
        <v>640</v>
      </c>
      <c r="J88" s="78"/>
    </row>
    <row r="89" spans="2:10" ht="9.9499999999999993" customHeight="1" x14ac:dyDescent="0.25">
      <c r="B89" s="81" t="s">
        <v>670</v>
      </c>
      <c r="C89" s="77" t="s">
        <v>640</v>
      </c>
      <c r="D89" s="77" t="s">
        <v>640</v>
      </c>
      <c r="E89" s="77" t="s">
        <v>640</v>
      </c>
      <c r="F89" s="77" t="s">
        <v>640</v>
      </c>
      <c r="G89" s="77" t="s">
        <v>640</v>
      </c>
      <c r="H89" s="77" t="s">
        <v>640</v>
      </c>
      <c r="I89" s="77" t="s">
        <v>640</v>
      </c>
      <c r="J89" s="78"/>
    </row>
    <row r="90" spans="2:10" ht="9.9499999999999993" customHeight="1" x14ac:dyDescent="0.25">
      <c r="B90" s="81" t="s">
        <v>671</v>
      </c>
      <c r="C90" s="77" t="s">
        <v>640</v>
      </c>
      <c r="D90" s="77" t="s">
        <v>640</v>
      </c>
      <c r="E90" s="77" t="s">
        <v>640</v>
      </c>
      <c r="F90" s="77" t="s">
        <v>640</v>
      </c>
      <c r="G90" s="77" t="s">
        <v>640</v>
      </c>
      <c r="H90" s="77" t="s">
        <v>640</v>
      </c>
      <c r="I90" s="77" t="s">
        <v>640</v>
      </c>
      <c r="J90" s="78"/>
    </row>
    <row r="91" spans="2:10" ht="9.9499999999999993" customHeight="1" x14ac:dyDescent="0.25">
      <c r="B91" s="81" t="s">
        <v>672</v>
      </c>
      <c r="C91" s="79"/>
      <c r="D91" s="77" t="s">
        <v>640</v>
      </c>
      <c r="E91" s="77" t="s">
        <v>640</v>
      </c>
      <c r="F91" s="77" t="s">
        <v>640</v>
      </c>
      <c r="G91" s="77" t="s">
        <v>640</v>
      </c>
      <c r="H91" s="77" t="s">
        <v>640</v>
      </c>
      <c r="I91" s="77" t="s">
        <v>640</v>
      </c>
      <c r="J91" s="78"/>
    </row>
    <row r="92" spans="2:10" ht="9.9499999999999993" customHeight="1" x14ac:dyDescent="0.25">
      <c r="B92" s="81" t="s">
        <v>673</v>
      </c>
      <c r="C92" s="77" t="s">
        <v>640</v>
      </c>
      <c r="D92" s="77" t="s">
        <v>640</v>
      </c>
      <c r="E92" s="77" t="s">
        <v>640</v>
      </c>
      <c r="F92" s="77" t="s">
        <v>640</v>
      </c>
      <c r="G92" s="77" t="s">
        <v>640</v>
      </c>
      <c r="H92" s="77" t="s">
        <v>640</v>
      </c>
      <c r="I92" s="77" t="s">
        <v>640</v>
      </c>
      <c r="J92" s="78"/>
    </row>
    <row r="93" spans="2:10" ht="9.9499999999999993" customHeight="1" x14ac:dyDescent="0.25">
      <c r="B93" s="81" t="s">
        <v>674</v>
      </c>
      <c r="C93" s="77" t="s">
        <v>640</v>
      </c>
      <c r="D93" s="77" t="s">
        <v>640</v>
      </c>
      <c r="E93" s="77" t="s">
        <v>640</v>
      </c>
      <c r="F93" s="77" t="s">
        <v>640</v>
      </c>
      <c r="G93" s="77" t="s">
        <v>640</v>
      </c>
      <c r="H93" s="77" t="s">
        <v>640</v>
      </c>
      <c r="I93" s="77" t="s">
        <v>640</v>
      </c>
      <c r="J93" s="78"/>
    </row>
    <row r="94" spans="2:10" ht="9.9499999999999993" customHeight="1" x14ac:dyDescent="0.25">
      <c r="B94" s="81" t="s">
        <v>675</v>
      </c>
      <c r="C94" s="77" t="s">
        <v>640</v>
      </c>
      <c r="D94" s="77" t="s">
        <v>640</v>
      </c>
      <c r="E94" s="77" t="s">
        <v>640</v>
      </c>
      <c r="F94" s="77" t="s">
        <v>640</v>
      </c>
      <c r="G94" s="77" t="s">
        <v>640</v>
      </c>
      <c r="H94" s="77" t="s">
        <v>640</v>
      </c>
      <c r="I94" s="77" t="s">
        <v>640</v>
      </c>
      <c r="J94" s="78"/>
    </row>
    <row r="95" spans="2:10" ht="9.9499999999999993" customHeight="1" x14ac:dyDescent="0.25">
      <c r="B95" s="81" t="s">
        <v>676</v>
      </c>
      <c r="C95" s="77" t="s">
        <v>640</v>
      </c>
      <c r="D95" s="77" t="s">
        <v>640</v>
      </c>
      <c r="E95" s="77" t="s">
        <v>640</v>
      </c>
      <c r="F95" s="77" t="s">
        <v>640</v>
      </c>
      <c r="G95" s="77" t="s">
        <v>640</v>
      </c>
      <c r="H95" s="77" t="s">
        <v>640</v>
      </c>
      <c r="I95" s="77" t="s">
        <v>640</v>
      </c>
      <c r="J95" s="78"/>
    </row>
    <row r="96" spans="2:10" ht="9.9499999999999993" customHeight="1" x14ac:dyDescent="0.25">
      <c r="B96" s="81" t="s">
        <v>677</v>
      </c>
      <c r="C96" s="77" t="s">
        <v>640</v>
      </c>
      <c r="D96" s="77" t="s">
        <v>640</v>
      </c>
      <c r="E96" s="77" t="s">
        <v>640</v>
      </c>
      <c r="F96" s="77" t="s">
        <v>640</v>
      </c>
      <c r="G96" s="77" t="s">
        <v>640</v>
      </c>
      <c r="H96" s="77" t="s">
        <v>640</v>
      </c>
      <c r="I96" s="77" t="s">
        <v>640</v>
      </c>
      <c r="J96" s="78"/>
    </row>
    <row r="97" spans="2:10" ht="9.9499999999999993" customHeight="1" x14ac:dyDescent="0.25">
      <c r="B97" s="81" t="s">
        <v>678</v>
      </c>
      <c r="C97" s="79"/>
      <c r="D97" s="77" t="s">
        <v>640</v>
      </c>
      <c r="E97" s="77" t="s">
        <v>640</v>
      </c>
      <c r="F97" s="77" t="s">
        <v>640</v>
      </c>
      <c r="G97" s="77" t="s">
        <v>640</v>
      </c>
      <c r="H97" s="77" t="s">
        <v>640</v>
      </c>
      <c r="I97" s="77" t="s">
        <v>640</v>
      </c>
      <c r="J97" s="78"/>
    </row>
    <row r="98" spans="2:10" ht="9.9499999999999993" customHeight="1" x14ac:dyDescent="0.25">
      <c r="B98" s="81" t="s">
        <v>679</v>
      </c>
      <c r="C98" s="79"/>
      <c r="D98" s="77" t="s">
        <v>640</v>
      </c>
      <c r="E98" s="79"/>
      <c r="F98" s="77" t="s">
        <v>640</v>
      </c>
      <c r="G98" s="77" t="s">
        <v>640</v>
      </c>
      <c r="H98" s="77" t="s">
        <v>640</v>
      </c>
      <c r="I98" s="77" t="s">
        <v>640</v>
      </c>
      <c r="J98" s="78"/>
    </row>
    <row r="99" spans="2:10" ht="9.9499999999999993" customHeight="1" x14ac:dyDescent="0.25">
      <c r="B99" s="81" t="s">
        <v>680</v>
      </c>
      <c r="C99" s="79"/>
      <c r="D99" s="77" t="s">
        <v>640</v>
      </c>
      <c r="E99" s="77" t="s">
        <v>640</v>
      </c>
      <c r="F99" s="77" t="s">
        <v>640</v>
      </c>
      <c r="G99" s="77" t="s">
        <v>640</v>
      </c>
      <c r="H99" s="77" t="s">
        <v>640</v>
      </c>
      <c r="I99" s="77" t="s">
        <v>640</v>
      </c>
      <c r="J99" s="78"/>
    </row>
    <row r="100" spans="2:10" ht="9.9499999999999993" customHeight="1" x14ac:dyDescent="0.25">
      <c r="B100" s="81" t="s">
        <v>681</v>
      </c>
      <c r="C100" s="79"/>
      <c r="D100" s="77" t="s">
        <v>640</v>
      </c>
      <c r="E100" s="77" t="s">
        <v>640</v>
      </c>
      <c r="F100" s="77" t="s">
        <v>640</v>
      </c>
      <c r="G100" s="77" t="s">
        <v>640</v>
      </c>
      <c r="H100" s="77" t="s">
        <v>640</v>
      </c>
      <c r="I100" s="77" t="s">
        <v>640</v>
      </c>
      <c r="J100" s="78"/>
    </row>
    <row r="101" spans="2:10" ht="9.9499999999999993" customHeight="1" x14ac:dyDescent="0.25">
      <c r="B101" s="81" t="s">
        <v>682</v>
      </c>
      <c r="C101" s="79"/>
      <c r="D101" s="77" t="s">
        <v>640</v>
      </c>
      <c r="E101" s="77" t="s">
        <v>640</v>
      </c>
      <c r="F101" s="77" t="s">
        <v>640</v>
      </c>
      <c r="G101" s="77" t="s">
        <v>640</v>
      </c>
      <c r="H101" s="77" t="s">
        <v>640</v>
      </c>
      <c r="I101" s="77" t="s">
        <v>640</v>
      </c>
      <c r="J101" s="78"/>
    </row>
    <row r="102" spans="2:10" ht="9.9499999999999993" customHeight="1" x14ac:dyDescent="0.25">
      <c r="B102" s="81" t="s">
        <v>683</v>
      </c>
      <c r="C102" s="77" t="s">
        <v>640</v>
      </c>
      <c r="D102" s="77" t="s">
        <v>640</v>
      </c>
      <c r="E102" s="77" t="s">
        <v>640</v>
      </c>
      <c r="F102" s="77" t="s">
        <v>640</v>
      </c>
      <c r="G102" s="77" t="s">
        <v>640</v>
      </c>
      <c r="H102" s="77" t="s">
        <v>640</v>
      </c>
      <c r="I102" s="77" t="s">
        <v>640</v>
      </c>
      <c r="J102" s="78"/>
    </row>
    <row r="103" spans="2:10" ht="9.9499999999999993" customHeight="1" x14ac:dyDescent="0.25">
      <c r="B103" s="81" t="s">
        <v>684</v>
      </c>
      <c r="C103" s="77" t="s">
        <v>640</v>
      </c>
      <c r="D103" s="77" t="s">
        <v>640</v>
      </c>
      <c r="E103" s="77" t="s">
        <v>640</v>
      </c>
      <c r="F103" s="77" t="s">
        <v>640</v>
      </c>
      <c r="G103" s="77" t="s">
        <v>640</v>
      </c>
      <c r="H103" s="77" t="s">
        <v>640</v>
      </c>
      <c r="I103" s="77" t="s">
        <v>640</v>
      </c>
      <c r="J103" s="78"/>
    </row>
    <row r="104" spans="2:10" ht="9.9499999999999993" customHeight="1" x14ac:dyDescent="0.25">
      <c r="B104" s="81" t="s">
        <v>685</v>
      </c>
      <c r="C104" s="79"/>
      <c r="D104" s="77" t="s">
        <v>640</v>
      </c>
      <c r="E104" s="77" t="s">
        <v>640</v>
      </c>
      <c r="F104" s="77" t="s">
        <v>640</v>
      </c>
      <c r="G104" s="77" t="s">
        <v>640</v>
      </c>
      <c r="H104" s="77" t="s">
        <v>640</v>
      </c>
      <c r="I104" s="77" t="s">
        <v>640</v>
      </c>
      <c r="J104" s="78"/>
    </row>
    <row r="105" spans="2:10" ht="9.9499999999999993" customHeight="1" x14ac:dyDescent="0.25">
      <c r="B105" s="81" t="s">
        <v>686</v>
      </c>
      <c r="C105" s="77" t="s">
        <v>640</v>
      </c>
      <c r="D105" s="77" t="s">
        <v>640</v>
      </c>
      <c r="E105" s="79"/>
      <c r="F105" s="77" t="s">
        <v>640</v>
      </c>
      <c r="G105" s="77" t="s">
        <v>640</v>
      </c>
      <c r="H105" s="77" t="s">
        <v>640</v>
      </c>
      <c r="I105" s="77" t="s">
        <v>640</v>
      </c>
      <c r="J105" s="78"/>
    </row>
    <row r="106" spans="2:10" ht="9.9499999999999993" customHeight="1" x14ac:dyDescent="0.25">
      <c r="B106" s="81" t="s">
        <v>687</v>
      </c>
      <c r="C106" s="77" t="s">
        <v>640</v>
      </c>
      <c r="D106" s="77" t="s">
        <v>640</v>
      </c>
      <c r="E106" s="77" t="s">
        <v>640</v>
      </c>
      <c r="F106" s="77" t="s">
        <v>640</v>
      </c>
      <c r="G106" s="77" t="s">
        <v>640</v>
      </c>
      <c r="H106" s="77" t="s">
        <v>640</v>
      </c>
      <c r="I106" s="77" t="s">
        <v>640</v>
      </c>
      <c r="J106" s="78"/>
    </row>
    <row r="107" spans="2:10" ht="9.9499999999999993" customHeight="1" x14ac:dyDescent="0.25">
      <c r="B107" s="81" t="s">
        <v>688</v>
      </c>
      <c r="C107" s="79"/>
      <c r="D107" s="77" t="s">
        <v>640</v>
      </c>
      <c r="E107" s="77" t="s">
        <v>640</v>
      </c>
      <c r="F107" s="77" t="s">
        <v>640</v>
      </c>
      <c r="G107" s="77" t="s">
        <v>640</v>
      </c>
      <c r="H107" s="77" t="s">
        <v>640</v>
      </c>
      <c r="I107" s="77" t="s">
        <v>640</v>
      </c>
      <c r="J107" s="78"/>
    </row>
    <row r="108" spans="2:10" ht="9.9499999999999993" customHeight="1" x14ac:dyDescent="0.25">
      <c r="B108" s="81" t="s">
        <v>689</v>
      </c>
      <c r="C108" s="77" t="s">
        <v>640</v>
      </c>
      <c r="D108" s="77" t="s">
        <v>640</v>
      </c>
      <c r="E108" s="77" t="s">
        <v>640</v>
      </c>
      <c r="F108" s="77" t="s">
        <v>640</v>
      </c>
      <c r="G108" s="77" t="s">
        <v>640</v>
      </c>
      <c r="H108" s="77" t="s">
        <v>640</v>
      </c>
      <c r="I108" s="77" t="s">
        <v>640</v>
      </c>
      <c r="J108" s="78"/>
    </row>
    <row r="109" spans="2:10" ht="9.9499999999999993" customHeight="1" x14ac:dyDescent="0.25">
      <c r="B109" s="81" t="s">
        <v>690</v>
      </c>
      <c r="C109" s="77" t="s">
        <v>640</v>
      </c>
      <c r="D109" s="77" t="s">
        <v>640</v>
      </c>
      <c r="E109" s="77" t="s">
        <v>640</v>
      </c>
      <c r="F109" s="77" t="s">
        <v>640</v>
      </c>
      <c r="G109" s="77" t="s">
        <v>640</v>
      </c>
      <c r="H109" s="77" t="s">
        <v>640</v>
      </c>
      <c r="I109" s="77" t="s">
        <v>640</v>
      </c>
      <c r="J109" s="78"/>
    </row>
    <row r="110" spans="2:10" ht="9.9499999999999993" customHeight="1" x14ac:dyDescent="0.25">
      <c r="B110" s="81" t="s">
        <v>691</v>
      </c>
      <c r="C110" s="79"/>
      <c r="D110" s="77" t="s">
        <v>640</v>
      </c>
      <c r="E110" s="77" t="s">
        <v>640</v>
      </c>
      <c r="F110" s="77" t="s">
        <v>640</v>
      </c>
      <c r="G110" s="77" t="s">
        <v>640</v>
      </c>
      <c r="H110" s="77" t="s">
        <v>640</v>
      </c>
      <c r="I110" s="77" t="s">
        <v>640</v>
      </c>
      <c r="J110" s="78"/>
    </row>
    <row r="111" spans="2:10" ht="9.9499999999999993" customHeight="1" x14ac:dyDescent="0.25">
      <c r="B111" s="81" t="s">
        <v>692</v>
      </c>
      <c r="C111" s="79"/>
      <c r="D111" s="77" t="s">
        <v>640</v>
      </c>
      <c r="E111" s="77" t="s">
        <v>640</v>
      </c>
      <c r="F111" s="77" t="s">
        <v>640</v>
      </c>
      <c r="G111" s="77" t="s">
        <v>640</v>
      </c>
      <c r="H111" s="77" t="s">
        <v>640</v>
      </c>
      <c r="I111" s="77" t="s">
        <v>640</v>
      </c>
      <c r="J111" s="78"/>
    </row>
    <row r="112" spans="2:10" ht="9.9499999999999993" customHeight="1" x14ac:dyDescent="0.25">
      <c r="B112" s="81" t="s">
        <v>693</v>
      </c>
      <c r="C112" s="79"/>
      <c r="D112" s="77" t="s">
        <v>640</v>
      </c>
      <c r="E112" s="77" t="s">
        <v>640</v>
      </c>
      <c r="F112" s="77" t="s">
        <v>640</v>
      </c>
      <c r="G112" s="77" t="s">
        <v>640</v>
      </c>
      <c r="H112" s="77" t="s">
        <v>640</v>
      </c>
      <c r="I112" s="77" t="s">
        <v>640</v>
      </c>
      <c r="J112" s="78"/>
    </row>
    <row r="113" spans="2:10" ht="9.9499999999999993" customHeight="1" x14ac:dyDescent="0.25">
      <c r="B113" s="81" t="s">
        <v>694</v>
      </c>
      <c r="C113" s="79"/>
      <c r="D113" s="77" t="s">
        <v>640</v>
      </c>
      <c r="E113" s="77" t="s">
        <v>640</v>
      </c>
      <c r="F113" s="77" t="s">
        <v>640</v>
      </c>
      <c r="G113" s="77" t="s">
        <v>640</v>
      </c>
      <c r="H113" s="77" t="s">
        <v>640</v>
      </c>
      <c r="I113" s="77" t="s">
        <v>640</v>
      </c>
      <c r="J113" s="78"/>
    </row>
    <row r="114" spans="2:10" ht="9.9499999999999993" customHeight="1" x14ac:dyDescent="0.25">
      <c r="B114" s="81" t="s">
        <v>695</v>
      </c>
      <c r="C114" s="79"/>
      <c r="D114" s="77" t="s">
        <v>640</v>
      </c>
      <c r="E114" s="79"/>
      <c r="F114" s="77" t="s">
        <v>640</v>
      </c>
      <c r="G114" s="77" t="s">
        <v>640</v>
      </c>
      <c r="H114" s="77" t="s">
        <v>640</v>
      </c>
      <c r="I114" s="77" t="s">
        <v>640</v>
      </c>
      <c r="J114" s="78"/>
    </row>
    <row r="115" spans="2:10" ht="9.9499999999999993" customHeight="1" x14ac:dyDescent="0.25">
      <c r="B115" s="81" t="s">
        <v>696</v>
      </c>
      <c r="C115" s="79"/>
      <c r="D115" s="77" t="s">
        <v>640</v>
      </c>
      <c r="E115" s="77" t="s">
        <v>640</v>
      </c>
      <c r="F115" s="77" t="s">
        <v>640</v>
      </c>
      <c r="G115" s="77" t="s">
        <v>640</v>
      </c>
      <c r="H115" s="77" t="s">
        <v>640</v>
      </c>
      <c r="I115" s="77" t="s">
        <v>640</v>
      </c>
      <c r="J115" s="78"/>
    </row>
    <row r="116" spans="2:10" ht="9.9499999999999993" customHeight="1" x14ac:dyDescent="0.25">
      <c r="B116" s="81" t="s">
        <v>697</v>
      </c>
      <c r="C116" s="77" t="s">
        <v>640</v>
      </c>
      <c r="D116" s="77" t="s">
        <v>640</v>
      </c>
      <c r="E116" s="77" t="s">
        <v>640</v>
      </c>
      <c r="F116" s="77" t="s">
        <v>640</v>
      </c>
      <c r="G116" s="77" t="s">
        <v>640</v>
      </c>
      <c r="H116" s="77" t="s">
        <v>640</v>
      </c>
      <c r="I116" s="77" t="s">
        <v>640</v>
      </c>
      <c r="J116" s="78"/>
    </row>
    <row r="117" spans="2:10" ht="9.9499999999999993" customHeight="1" x14ac:dyDescent="0.25">
      <c r="B117" s="81" t="s">
        <v>698</v>
      </c>
      <c r="C117" s="79"/>
      <c r="D117" s="77" t="s">
        <v>640</v>
      </c>
      <c r="E117" s="79"/>
      <c r="F117" s="77" t="s">
        <v>640</v>
      </c>
      <c r="G117" s="77" t="s">
        <v>640</v>
      </c>
      <c r="H117" s="77" t="s">
        <v>640</v>
      </c>
      <c r="I117" s="77" t="s">
        <v>640</v>
      </c>
      <c r="J117" s="78"/>
    </row>
    <row r="118" spans="2:10" ht="9.9499999999999993" customHeight="1" x14ac:dyDescent="0.25">
      <c r="B118" s="81" t="s">
        <v>699</v>
      </c>
      <c r="C118" s="77" t="s">
        <v>640</v>
      </c>
      <c r="D118" s="77" t="s">
        <v>640</v>
      </c>
      <c r="E118" s="79"/>
      <c r="F118" s="77" t="s">
        <v>640</v>
      </c>
      <c r="G118" s="77" t="s">
        <v>640</v>
      </c>
      <c r="H118" s="77" t="s">
        <v>640</v>
      </c>
      <c r="I118" s="77" t="s">
        <v>640</v>
      </c>
      <c r="J118" s="78"/>
    </row>
    <row r="119" spans="2:10" ht="9.9499999999999993" customHeight="1" x14ac:dyDescent="0.25">
      <c r="B119" s="81" t="s">
        <v>700</v>
      </c>
      <c r="C119" s="79"/>
      <c r="D119" s="77" t="s">
        <v>640</v>
      </c>
      <c r="E119" s="77" t="s">
        <v>640</v>
      </c>
      <c r="F119" s="77" t="s">
        <v>640</v>
      </c>
      <c r="G119" s="77" t="s">
        <v>640</v>
      </c>
      <c r="H119" s="77" t="s">
        <v>640</v>
      </c>
      <c r="I119" s="77" t="s">
        <v>640</v>
      </c>
      <c r="J119" s="78"/>
    </row>
    <row r="120" spans="2:10" ht="9.9499999999999993" customHeight="1" x14ac:dyDescent="0.25">
      <c r="B120" s="81" t="s">
        <v>701</v>
      </c>
      <c r="C120" s="77" t="s">
        <v>640</v>
      </c>
      <c r="D120" s="77" t="s">
        <v>640</v>
      </c>
      <c r="E120" s="77" t="s">
        <v>640</v>
      </c>
      <c r="F120" s="77" t="s">
        <v>640</v>
      </c>
      <c r="G120" s="77" t="s">
        <v>640</v>
      </c>
      <c r="H120" s="77" t="s">
        <v>640</v>
      </c>
      <c r="I120" s="77" t="s">
        <v>640</v>
      </c>
      <c r="J120" s="78"/>
    </row>
    <row r="121" spans="2:10" ht="9.9499999999999993" customHeight="1" x14ac:dyDescent="0.25">
      <c r="B121" s="81" t="s">
        <v>702</v>
      </c>
      <c r="C121" s="77" t="s">
        <v>640</v>
      </c>
      <c r="D121" s="77" t="s">
        <v>640</v>
      </c>
      <c r="E121" s="77" t="s">
        <v>640</v>
      </c>
      <c r="F121" s="77" t="s">
        <v>640</v>
      </c>
      <c r="G121" s="77" t="s">
        <v>640</v>
      </c>
      <c r="H121" s="77" t="s">
        <v>640</v>
      </c>
      <c r="I121" s="77" t="s">
        <v>640</v>
      </c>
      <c r="J121" s="78"/>
    </row>
  </sheetData>
  <sheetProtection algorithmName="SHA-512" hashValue="tf5CUWwqyFBBRxdjO7l+MAYtfeFiVs1vwjQ4jy19n85Occ9p1UTw1Oi6WbVJ70IpvARkXitYbRyXex1xS7zDPg==" saltValue="+Czb0G7k7jvNcGVtie3gBw==" spinCount="100000" sheet="1" objects="1" scenarios="1"/>
  <mergeCells count="35">
    <mergeCell ref="B55:M55"/>
    <mergeCell ref="C42:M42"/>
    <mergeCell ref="C43:M43"/>
    <mergeCell ref="C44:M44"/>
    <mergeCell ref="C45:M45"/>
    <mergeCell ref="C46:M46"/>
    <mergeCell ref="B21:M21"/>
    <mergeCell ref="B31:M31"/>
    <mergeCell ref="B48:M48"/>
    <mergeCell ref="B51:M51"/>
    <mergeCell ref="B53:M53"/>
    <mergeCell ref="B33:M33"/>
    <mergeCell ref="B34:M34"/>
    <mergeCell ref="B36:M36"/>
    <mergeCell ref="B38:M38"/>
    <mergeCell ref="B40:M40"/>
    <mergeCell ref="B24:M24"/>
    <mergeCell ref="B25:M25"/>
    <mergeCell ref="B26:M26"/>
    <mergeCell ref="B15:M15"/>
    <mergeCell ref="B50:M50"/>
    <mergeCell ref="B7:M7"/>
    <mergeCell ref="E1:M1"/>
    <mergeCell ref="E2:M2"/>
    <mergeCell ref="B5:M5"/>
    <mergeCell ref="B8:M8"/>
    <mergeCell ref="B10:M10"/>
    <mergeCell ref="B12:M12"/>
    <mergeCell ref="B14:M14"/>
    <mergeCell ref="B17:M17"/>
    <mergeCell ref="B18:M18"/>
    <mergeCell ref="B20:M20"/>
    <mergeCell ref="B28:M28"/>
    <mergeCell ref="B29:M29"/>
    <mergeCell ref="B22:M22"/>
  </mergeCells>
  <hyperlinks>
    <hyperlink ref="B29:M29" r:id="rId1" display=" The 2004 and 2006 imagery was not included in the GIS Server.  To obtain this imagery use the USDA Geospatial Data Gateway to download a copy.  Once downloaded, it’s recommended to maintain a copy on your C:\drive for future reference.  See Table 1 for a"/>
    <hyperlink ref="I58" r:id="rId2" display="http://usdaonline.maps.arcgis.com/apps/PublicGallery/index.html?appid=158c21bf782f4b5f99b3ec7a8a61e98b&amp;group=d3b3e5c88ee1414a84263de24ed98b6f"/>
    <hyperlink ref="J58" r:id="rId3" display="http://gis.apfo.usda.gov/geoharvest/NAIP2/Planned_NAIP_Marketplace_NGDA_v2.jpg"/>
    <hyperlink ref="B21:M21" r:id="rId4" display="An alternative to this process is to download the imagery from the USDA Geospatial Data Gateway. It’s not the preferred method due to the download time and space requirements to house the imagery."/>
    <hyperlink ref="B25:M25" r:id="rId5" display="To view available imagery, go to http://earthexplorer.usgs.gov/. "/>
  </hyperlinks>
  <pageMargins left="0.75" right="0.75" top="0.75" bottom="1" header="0.3" footer="0.5"/>
  <pageSetup orientation="portrait" r:id="rId6"/>
  <headerFooter differentFirst="1">
    <oddHeader>&amp;R&amp;9CO-CPA-32, Appendix B, pg. &amp;P</oddHeader>
    <oddFooter>&amp;LFOTG, Section III
Legislated Programs&amp;RNRCS, CO
January 2016</oddFooter>
    <firstFooter>&amp;LFOTG, Section III
Legislated Programs&amp;RNRCS, CO
January 2016</firstFooter>
  </headerFooter>
  <rowBreaks count="1" manualBreakCount="1">
    <brk id="27" max="16383" man="1"/>
  </rowBreaks>
  <drawing r:id="rId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I977"/>
  <sheetViews>
    <sheetView tabSelected="1" zoomScale="125" zoomScaleNormal="125" zoomScalePageLayoutView="125" workbookViewId="0">
      <pane ySplit="8" topLeftCell="A9" activePane="bottomLeft" state="frozen"/>
      <selection pane="bottomLeft" activeCell="AB33" sqref="AB33"/>
    </sheetView>
  </sheetViews>
  <sheetFormatPr defaultColWidth="8.85546875" defaultRowHeight="15" x14ac:dyDescent="0.25"/>
  <cols>
    <col min="1" max="1" width="6.85546875" style="54" customWidth="1"/>
    <col min="2" max="2" width="6.7109375" style="54" customWidth="1"/>
    <col min="3" max="3" width="2.140625" style="54" customWidth="1"/>
    <col min="4" max="4" width="6.7109375" style="54" customWidth="1"/>
    <col min="5" max="5" width="1.85546875" style="54" customWidth="1"/>
    <col min="6" max="6" width="6.7109375" style="54" customWidth="1"/>
    <col min="7" max="7" width="2.42578125" style="54" customWidth="1"/>
    <col min="8" max="8" width="6.7109375" style="54" customWidth="1"/>
    <col min="9" max="9" width="2.140625" style="54" customWidth="1"/>
    <col min="10" max="10" width="6.7109375" style="54" customWidth="1"/>
    <col min="11" max="11" width="2.42578125" style="54" customWidth="1"/>
    <col min="12" max="12" width="6.7109375" style="54" customWidth="1"/>
    <col min="13" max="13" width="2.42578125" style="54" customWidth="1"/>
    <col min="14" max="14" width="6.7109375" style="54" customWidth="1"/>
    <col min="15" max="15" width="2.42578125" style="54" customWidth="1"/>
    <col min="16" max="16" width="6.7109375" style="54" customWidth="1"/>
    <col min="17" max="17" width="2.140625" style="54" customWidth="1"/>
    <col min="18" max="18" width="6.7109375" style="54" customWidth="1"/>
    <col min="19" max="19" width="2.42578125" style="54" customWidth="1"/>
    <col min="20" max="20" width="6.7109375" style="54" customWidth="1"/>
    <col min="21" max="21" width="2.28515625" style="54" customWidth="1"/>
    <col min="22" max="22" width="6.7109375" style="54" customWidth="1"/>
    <col min="23" max="23" width="2" style="54" customWidth="1"/>
    <col min="24" max="24" width="6.7109375" style="54" customWidth="1"/>
    <col min="25" max="25" width="2.140625" style="47" customWidth="1"/>
    <col min="26" max="26" width="7.7109375" style="53" customWidth="1"/>
    <col min="27" max="27" width="8.85546875" style="47"/>
    <col min="28" max="28" width="23.140625" style="47" customWidth="1"/>
    <col min="29" max="16384" width="8.85546875" style="47"/>
  </cols>
  <sheetData>
    <row r="1" spans="1:35" s="46" customFormat="1" ht="24.75" customHeight="1" x14ac:dyDescent="0.25">
      <c r="A1" s="274" t="s">
        <v>705</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47"/>
      <c r="AB1" s="47"/>
    </row>
    <row r="2" spans="1:35" s="46" customFormat="1" ht="11.1" customHeight="1" x14ac:dyDescent="0.25">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47"/>
      <c r="AB2" s="48"/>
    </row>
    <row r="3" spans="1:35" s="46" customFormat="1" ht="28.5" customHeight="1" x14ac:dyDescent="0.25">
      <c r="A3" s="273" t="s">
        <v>10104</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47"/>
      <c r="AB3" s="49"/>
    </row>
    <row r="4" spans="1:35" s="178" customFormat="1" ht="2.1" customHeight="1" x14ac:dyDescent="0.25">
      <c r="A4" s="156">
        <v>0.3</v>
      </c>
      <c r="B4" s="156">
        <f>IFERROR(PERCENTILE(B9:B1001,0.3),0)</f>
        <v>0</v>
      </c>
      <c r="C4" s="156"/>
      <c r="D4" s="156">
        <f>IFERROR(PERCENTILE(D9:D1001,0.3),0)</f>
        <v>0</v>
      </c>
      <c r="E4" s="156"/>
      <c r="F4" s="156">
        <f>IFERROR(PERCENTILE(F9:F1001,0.3),0)</f>
        <v>0</v>
      </c>
      <c r="G4" s="156"/>
      <c r="H4" s="156">
        <f>IFERROR(PERCENTILE(H9:H1001,0.3),0)</f>
        <v>0</v>
      </c>
      <c r="I4" s="156"/>
      <c r="J4" s="156">
        <f>IFERROR(PERCENTILE(J9:J1001,0.3),0)</f>
        <v>0</v>
      </c>
      <c r="K4" s="156"/>
      <c r="L4" s="156">
        <f>IFERROR(PERCENTILE(L9:L1001,0.3),0)</f>
        <v>0</v>
      </c>
      <c r="M4" s="156"/>
      <c r="N4" s="156">
        <f>IFERROR(PERCENTILE(N9:N1001,0.3),0)</f>
        <v>0</v>
      </c>
      <c r="O4" s="156"/>
      <c r="P4" s="156">
        <f>IFERROR(PERCENTILE(P9:P1001,0.3),0)</f>
        <v>0</v>
      </c>
      <c r="Q4" s="156"/>
      <c r="R4" s="156">
        <f>IFERROR(PERCENTILE(R9:R1001,0.3),0)</f>
        <v>0</v>
      </c>
      <c r="S4" s="156"/>
      <c r="T4" s="156">
        <f>IFERROR(PERCENTILE(T9:T1001,0.3),0)</f>
        <v>0</v>
      </c>
      <c r="U4" s="156"/>
      <c r="V4" s="156">
        <f>IFERROR(PERCENTILE(V9:V1001,0.3),0)</f>
        <v>0</v>
      </c>
      <c r="W4" s="156"/>
      <c r="X4" s="156">
        <f>IFERROR(PERCENTILE(X9:X1001,0.3),0)</f>
        <v>0</v>
      </c>
      <c r="Y4" s="156"/>
      <c r="Z4" s="156"/>
      <c r="AA4" s="177"/>
    </row>
    <row r="5" spans="1:35" s="178" customFormat="1" ht="2.1" customHeight="1" x14ac:dyDescent="0.25">
      <c r="A5" s="156">
        <v>0.7</v>
      </c>
      <c r="B5" s="156">
        <f>IFERROR(PERCENTILE(B9:B1001,0.7),0)</f>
        <v>0</v>
      </c>
      <c r="C5" s="156"/>
      <c r="D5" s="156">
        <f>IFERROR(PERCENTILE(D9:D1001,0.7),0)</f>
        <v>0</v>
      </c>
      <c r="E5" s="156"/>
      <c r="F5" s="156">
        <f>IFERROR(PERCENTILE(F9:F1001,0.7),0)</f>
        <v>0</v>
      </c>
      <c r="G5" s="156"/>
      <c r="H5" s="156">
        <f>IFERROR(PERCENTILE(H9:H1001,0.7),0)</f>
        <v>0</v>
      </c>
      <c r="I5" s="156"/>
      <c r="J5" s="156">
        <f>IFERROR(PERCENTILE(J9:J1001,0.7),0)</f>
        <v>0</v>
      </c>
      <c r="K5" s="156"/>
      <c r="L5" s="156">
        <f>IFERROR(PERCENTILE(L9:L1001,0.7),0)</f>
        <v>0</v>
      </c>
      <c r="M5" s="156"/>
      <c r="N5" s="156">
        <f>IFERROR(PERCENTILE(N9:N1001,0.7),0)</f>
        <v>0</v>
      </c>
      <c r="O5" s="156"/>
      <c r="P5" s="156">
        <f>IFERROR(PERCENTILE(P9:P1001,0.7),0)</f>
        <v>0</v>
      </c>
      <c r="Q5" s="156"/>
      <c r="R5" s="156">
        <f>IFERROR(PERCENTILE(R9:R1001,0.7),0)</f>
        <v>0</v>
      </c>
      <c r="S5" s="156"/>
      <c r="T5" s="156">
        <f>IFERROR(PERCENTILE(T9:T1001,0.7),0)</f>
        <v>0</v>
      </c>
      <c r="U5" s="156"/>
      <c r="V5" s="156">
        <f>IFERROR(PERCENTILE(V9:V1001,0.7),0)</f>
        <v>0</v>
      </c>
      <c r="W5" s="156"/>
      <c r="X5" s="156">
        <f>IFERROR(PERCENTILE(X9:X1001,0.7),0)</f>
        <v>0</v>
      </c>
      <c r="Y5" s="156"/>
      <c r="Z5" s="156"/>
      <c r="AA5" s="177"/>
    </row>
    <row r="6" spans="1:35" s="178" customFormat="1" ht="2.1" customHeight="1" x14ac:dyDescent="0.25">
      <c r="A6" s="156" t="s">
        <v>10111</v>
      </c>
      <c r="B6" s="156" t="str">
        <f>IFERROR((SUM(B9:B1001)/COUNT(B9:B122)),"")</f>
        <v/>
      </c>
      <c r="C6" s="156" t="str">
        <f t="shared" ref="C6:Y6" si="0">IFERROR((SUM(C9:C1001)/COUNT(C9:C122)),"")</f>
        <v/>
      </c>
      <c r="D6" s="156" t="str">
        <f t="shared" si="0"/>
        <v/>
      </c>
      <c r="E6" s="156" t="str">
        <f t="shared" si="0"/>
        <v/>
      </c>
      <c r="F6" s="156" t="str">
        <f t="shared" si="0"/>
        <v/>
      </c>
      <c r="G6" s="156" t="str">
        <f t="shared" si="0"/>
        <v/>
      </c>
      <c r="H6" s="156" t="str">
        <f t="shared" si="0"/>
        <v/>
      </c>
      <c r="I6" s="156" t="str">
        <f t="shared" si="0"/>
        <v/>
      </c>
      <c r="J6" s="156" t="str">
        <f t="shared" si="0"/>
        <v/>
      </c>
      <c r="K6" s="156" t="str">
        <f t="shared" si="0"/>
        <v/>
      </c>
      <c r="L6" s="156" t="str">
        <f t="shared" si="0"/>
        <v/>
      </c>
      <c r="M6" s="156" t="str">
        <f t="shared" si="0"/>
        <v/>
      </c>
      <c r="N6" s="156" t="str">
        <f t="shared" si="0"/>
        <v/>
      </c>
      <c r="O6" s="156" t="str">
        <f t="shared" si="0"/>
        <v/>
      </c>
      <c r="P6" s="156" t="str">
        <f t="shared" si="0"/>
        <v/>
      </c>
      <c r="Q6" s="156" t="str">
        <f t="shared" si="0"/>
        <v/>
      </c>
      <c r="R6" s="156" t="str">
        <f t="shared" si="0"/>
        <v/>
      </c>
      <c r="S6" s="156" t="str">
        <f t="shared" si="0"/>
        <v/>
      </c>
      <c r="T6" s="156" t="str">
        <f t="shared" si="0"/>
        <v/>
      </c>
      <c r="U6" s="156" t="str">
        <f t="shared" si="0"/>
        <v/>
      </c>
      <c r="V6" s="156" t="str">
        <f t="shared" si="0"/>
        <v/>
      </c>
      <c r="W6" s="156" t="str">
        <f t="shared" si="0"/>
        <v/>
      </c>
      <c r="X6" s="156" t="str">
        <f t="shared" si="0"/>
        <v/>
      </c>
      <c r="Y6" s="156" t="str">
        <f t="shared" si="0"/>
        <v/>
      </c>
      <c r="Z6" s="156">
        <f>SUM(B6:X6)</f>
        <v>0</v>
      </c>
      <c r="AA6" s="179"/>
    </row>
    <row r="7" spans="1:35" s="122" customFormat="1" ht="14.25" customHeight="1" x14ac:dyDescent="0.25">
      <c r="A7" s="157"/>
      <c r="B7" s="158" t="s">
        <v>95</v>
      </c>
      <c r="C7" s="158"/>
      <c r="D7" s="158" t="s">
        <v>96</v>
      </c>
      <c r="E7" s="158"/>
      <c r="F7" s="158" t="s">
        <v>97</v>
      </c>
      <c r="G7" s="158"/>
      <c r="H7" s="158" t="s">
        <v>98</v>
      </c>
      <c r="I7" s="158"/>
      <c r="J7" s="158" t="s">
        <v>99</v>
      </c>
      <c r="K7" s="158"/>
      <c r="L7" s="158" t="s">
        <v>100</v>
      </c>
      <c r="M7" s="158"/>
      <c r="N7" s="158" t="s">
        <v>101</v>
      </c>
      <c r="O7" s="158"/>
      <c r="P7" s="158" t="s">
        <v>102</v>
      </c>
      <c r="Q7" s="158"/>
      <c r="R7" s="158" t="s">
        <v>103</v>
      </c>
      <c r="S7" s="158"/>
      <c r="T7" s="158" t="s">
        <v>104</v>
      </c>
      <c r="U7" s="158"/>
      <c r="V7" s="158" t="s">
        <v>105</v>
      </c>
      <c r="W7" s="158"/>
      <c r="X7" s="158" t="s">
        <v>106</v>
      </c>
      <c r="Y7" s="159"/>
      <c r="Z7" s="158" t="s">
        <v>107</v>
      </c>
      <c r="AA7" s="47"/>
    </row>
    <row r="8" spans="1:35" s="123" customFormat="1" ht="12.75" customHeight="1" thickBot="1" x14ac:dyDescent="0.3">
      <c r="A8" s="160" t="s">
        <v>108</v>
      </c>
      <c r="B8" s="161">
        <v>1</v>
      </c>
      <c r="C8" s="161"/>
      <c r="D8" s="161">
        <v>2</v>
      </c>
      <c r="E8" s="161"/>
      <c r="F8" s="161">
        <v>3</v>
      </c>
      <c r="G8" s="161"/>
      <c r="H8" s="161">
        <v>4</v>
      </c>
      <c r="I8" s="161"/>
      <c r="J8" s="161">
        <v>5</v>
      </c>
      <c r="K8" s="161"/>
      <c r="L8" s="161">
        <v>6</v>
      </c>
      <c r="M8" s="161"/>
      <c r="N8" s="161">
        <v>7</v>
      </c>
      <c r="O8" s="161"/>
      <c r="P8" s="161">
        <v>8</v>
      </c>
      <c r="Q8" s="161"/>
      <c r="R8" s="161">
        <v>9</v>
      </c>
      <c r="S8" s="161"/>
      <c r="T8" s="161">
        <v>10</v>
      </c>
      <c r="U8" s="161"/>
      <c r="V8" s="161">
        <v>11</v>
      </c>
      <c r="W8" s="161"/>
      <c r="X8" s="161">
        <v>12</v>
      </c>
      <c r="Y8" s="162"/>
      <c r="Z8" s="163"/>
      <c r="AA8" s="47"/>
    </row>
    <row r="9" spans="1:35" s="50" customFormat="1" ht="14.1" customHeight="1" x14ac:dyDescent="0.25">
      <c r="A9" s="140"/>
      <c r="B9" s="109"/>
      <c r="C9" s="110"/>
      <c r="D9" s="109"/>
      <c r="E9" s="110"/>
      <c r="F9" s="109"/>
      <c r="G9" s="110"/>
      <c r="H9" s="109"/>
      <c r="I9" s="110"/>
      <c r="J9" s="109"/>
      <c r="K9" s="110"/>
      <c r="L9" s="109"/>
      <c r="M9" s="110"/>
      <c r="N9" s="109"/>
      <c r="O9" s="110"/>
      <c r="P9" s="109"/>
      <c r="Q9" s="110"/>
      <c r="R9" s="109"/>
      <c r="S9" s="110"/>
      <c r="T9" s="109"/>
      <c r="U9" s="110"/>
      <c r="V9" s="109"/>
      <c r="W9" s="110"/>
      <c r="X9" s="109"/>
      <c r="Y9" s="110"/>
      <c r="Z9" s="109"/>
      <c r="AA9" s="110"/>
      <c r="AD9" s="51"/>
      <c r="AF9" s="51"/>
      <c r="AH9" s="51"/>
      <c r="AI9" s="52"/>
    </row>
    <row r="10" spans="1:35" ht="14.1" customHeight="1" x14ac:dyDescent="0.25">
      <c r="A10" s="140"/>
      <c r="B10" s="109"/>
      <c r="C10" s="110"/>
      <c r="D10" s="109"/>
      <c r="E10" s="110"/>
      <c r="F10" s="109"/>
      <c r="G10" s="110"/>
      <c r="H10" s="109"/>
      <c r="I10" s="110"/>
      <c r="J10" s="109"/>
      <c r="K10" s="110"/>
      <c r="L10" s="109"/>
      <c r="M10" s="110"/>
      <c r="N10" s="109"/>
      <c r="O10" s="110"/>
      <c r="P10" s="109"/>
      <c r="Q10" s="110"/>
      <c r="R10" s="109"/>
      <c r="S10" s="110"/>
      <c r="T10" s="109"/>
      <c r="U10" s="110"/>
      <c r="V10" s="109"/>
      <c r="W10" s="110"/>
      <c r="X10" s="109"/>
      <c r="Y10" s="110"/>
      <c r="Z10" s="109"/>
      <c r="AA10" s="110"/>
      <c r="AD10" s="51"/>
      <c r="AF10" s="51"/>
      <c r="AH10" s="51"/>
      <c r="AI10" s="52"/>
    </row>
    <row r="11" spans="1:35" ht="14.1" customHeight="1" x14ac:dyDescent="0.25">
      <c r="A11" s="140"/>
      <c r="B11" s="109"/>
      <c r="C11" s="110"/>
      <c r="D11" s="109"/>
      <c r="E11" s="110"/>
      <c r="F11" s="109"/>
      <c r="G11" s="110"/>
      <c r="H11" s="109"/>
      <c r="I11" s="110"/>
      <c r="J11" s="109"/>
      <c r="K11" s="110"/>
      <c r="L11" s="109"/>
      <c r="M11" s="110"/>
      <c r="N11" s="109"/>
      <c r="O11" s="110"/>
      <c r="P11" s="109"/>
      <c r="Q11" s="110"/>
      <c r="R11" s="109"/>
      <c r="S11" s="110"/>
      <c r="T11" s="109"/>
      <c r="U11" s="110"/>
      <c r="V11" s="109"/>
      <c r="W11" s="110"/>
      <c r="X11" s="109"/>
      <c r="Y11" s="110"/>
      <c r="Z11" s="109"/>
      <c r="AA11" s="110"/>
      <c r="AD11" s="51"/>
      <c r="AF11" s="51"/>
      <c r="AH11" s="51"/>
      <c r="AI11" s="52"/>
    </row>
    <row r="12" spans="1:35" ht="14.1" customHeight="1" x14ac:dyDescent="0.25">
      <c r="A12" s="140"/>
      <c r="B12" s="109"/>
      <c r="C12" s="110"/>
      <c r="D12" s="109"/>
      <c r="E12" s="110"/>
      <c r="F12" s="109"/>
      <c r="G12" s="110"/>
      <c r="H12" s="109"/>
      <c r="I12" s="110"/>
      <c r="J12" s="109"/>
      <c r="K12" s="110"/>
      <c r="L12" s="109"/>
      <c r="M12" s="110"/>
      <c r="N12" s="109"/>
      <c r="O12" s="110"/>
      <c r="P12" s="109"/>
      <c r="Q12" s="110"/>
      <c r="R12" s="109"/>
      <c r="S12" s="110"/>
      <c r="T12" s="109"/>
      <c r="U12" s="110"/>
      <c r="V12" s="109"/>
      <c r="W12" s="110"/>
      <c r="X12" s="109"/>
      <c r="Y12" s="110"/>
      <c r="Z12" s="109"/>
      <c r="AA12" s="110"/>
      <c r="AB12" s="51"/>
      <c r="AD12" s="51"/>
      <c r="AF12" s="51"/>
      <c r="AH12" s="51"/>
      <c r="AI12" s="52"/>
    </row>
    <row r="13" spans="1:35" ht="14.1" customHeight="1" x14ac:dyDescent="0.25">
      <c r="A13" s="140"/>
      <c r="B13" s="109"/>
      <c r="C13" s="110"/>
      <c r="D13" s="109"/>
      <c r="E13" s="110"/>
      <c r="F13" s="109"/>
      <c r="G13" s="110"/>
      <c r="H13" s="109"/>
      <c r="I13" s="110"/>
      <c r="J13" s="109"/>
      <c r="K13" s="110"/>
      <c r="L13" s="109"/>
      <c r="M13" s="110"/>
      <c r="N13" s="109"/>
      <c r="O13" s="110"/>
      <c r="P13" s="109"/>
      <c r="Q13" s="110"/>
      <c r="R13" s="109"/>
      <c r="S13" s="110"/>
      <c r="T13" s="109"/>
      <c r="U13" s="110"/>
      <c r="V13" s="109"/>
      <c r="W13" s="110"/>
      <c r="X13" s="109"/>
      <c r="Y13" s="110"/>
      <c r="Z13" s="109"/>
      <c r="AA13" s="110"/>
      <c r="AB13" s="51"/>
      <c r="AD13" s="51"/>
      <c r="AF13" s="51"/>
      <c r="AH13" s="51"/>
      <c r="AI13" s="52"/>
    </row>
    <row r="14" spans="1:35" ht="14.1" customHeight="1" x14ac:dyDescent="0.25">
      <c r="A14" s="140"/>
      <c r="B14" s="109"/>
      <c r="C14" s="110"/>
      <c r="D14" s="109"/>
      <c r="E14" s="110"/>
      <c r="F14" s="109"/>
      <c r="G14" s="110"/>
      <c r="H14" s="109"/>
      <c r="I14" s="110"/>
      <c r="J14" s="109"/>
      <c r="K14" s="110"/>
      <c r="L14" s="109"/>
      <c r="M14" s="110"/>
      <c r="N14" s="109"/>
      <c r="O14" s="110"/>
      <c r="P14" s="109"/>
      <c r="Q14" s="110"/>
      <c r="R14" s="109"/>
      <c r="S14" s="110"/>
      <c r="T14" s="109"/>
      <c r="U14" s="110"/>
      <c r="V14" s="109"/>
      <c r="W14" s="110"/>
      <c r="X14" s="109"/>
      <c r="Y14" s="110"/>
      <c r="Z14" s="109"/>
      <c r="AA14" s="110"/>
      <c r="AB14" s="51"/>
      <c r="AD14" s="51"/>
      <c r="AF14" s="51"/>
      <c r="AH14" s="51"/>
      <c r="AI14" s="52"/>
    </row>
    <row r="15" spans="1:35" ht="14.1" customHeight="1" x14ac:dyDescent="0.25">
      <c r="A15" s="140"/>
      <c r="B15" s="109"/>
      <c r="C15" s="110"/>
      <c r="D15" s="109"/>
      <c r="E15" s="110"/>
      <c r="F15" s="109"/>
      <c r="G15" s="110"/>
      <c r="H15" s="109"/>
      <c r="I15" s="110"/>
      <c r="J15" s="109"/>
      <c r="K15" s="110"/>
      <c r="L15" s="109"/>
      <c r="M15" s="110"/>
      <c r="N15" s="109"/>
      <c r="O15" s="110"/>
      <c r="P15" s="109"/>
      <c r="Q15" s="110"/>
      <c r="R15" s="109"/>
      <c r="S15" s="110"/>
      <c r="T15" s="109"/>
      <c r="U15" s="110"/>
      <c r="V15" s="109"/>
      <c r="W15" s="110"/>
      <c r="X15" s="109"/>
      <c r="Y15" s="110"/>
      <c r="Z15" s="109"/>
      <c r="AA15" s="110"/>
      <c r="AB15" s="51"/>
      <c r="AD15" s="51"/>
      <c r="AF15" s="51"/>
      <c r="AH15" s="51"/>
      <c r="AI15" s="52"/>
    </row>
    <row r="16" spans="1:35" ht="14.1" customHeight="1" x14ac:dyDescent="0.25">
      <c r="A16" s="140"/>
      <c r="B16" s="109"/>
      <c r="C16" s="110"/>
      <c r="D16" s="109"/>
      <c r="E16" s="110"/>
      <c r="F16" s="109"/>
      <c r="G16" s="110"/>
      <c r="H16" s="109"/>
      <c r="I16" s="110"/>
      <c r="J16" s="109"/>
      <c r="K16" s="110"/>
      <c r="L16" s="109"/>
      <c r="M16" s="110"/>
      <c r="N16" s="109"/>
      <c r="O16" s="110"/>
      <c r="P16" s="109"/>
      <c r="Q16" s="110"/>
      <c r="R16" s="109"/>
      <c r="S16" s="110"/>
      <c r="T16" s="109"/>
      <c r="U16" s="110"/>
      <c r="V16" s="109"/>
      <c r="W16" s="110"/>
      <c r="X16" s="109"/>
      <c r="Y16" s="110"/>
      <c r="Z16" s="109"/>
      <c r="AA16" s="110"/>
      <c r="AB16" s="51"/>
      <c r="AD16" s="51"/>
      <c r="AF16" s="51"/>
      <c r="AH16" s="51"/>
      <c r="AI16" s="52"/>
    </row>
    <row r="17" spans="1:35" ht="14.1" customHeight="1" x14ac:dyDescent="0.25">
      <c r="A17" s="140"/>
      <c r="B17" s="109"/>
      <c r="C17" s="110"/>
      <c r="D17" s="109"/>
      <c r="E17" s="110"/>
      <c r="F17" s="109"/>
      <c r="G17" s="110"/>
      <c r="H17" s="109"/>
      <c r="I17" s="110"/>
      <c r="J17" s="109"/>
      <c r="K17" s="110"/>
      <c r="L17" s="109"/>
      <c r="M17" s="110"/>
      <c r="N17" s="109"/>
      <c r="O17" s="110"/>
      <c r="P17" s="109"/>
      <c r="Q17" s="110"/>
      <c r="R17" s="109"/>
      <c r="S17" s="110"/>
      <c r="T17" s="109"/>
      <c r="U17" s="110"/>
      <c r="V17" s="109"/>
      <c r="W17" s="110"/>
      <c r="X17" s="109"/>
      <c r="Y17" s="110"/>
      <c r="Z17" s="109"/>
      <c r="AA17" s="110"/>
      <c r="AB17" s="51"/>
      <c r="AD17" s="51"/>
      <c r="AF17" s="51"/>
      <c r="AH17" s="51"/>
      <c r="AI17" s="52"/>
    </row>
    <row r="18" spans="1:35" ht="14.1" customHeight="1" x14ac:dyDescent="0.25">
      <c r="A18" s="140"/>
      <c r="B18" s="109"/>
      <c r="C18" s="110"/>
      <c r="D18" s="109"/>
      <c r="E18" s="110"/>
      <c r="F18" s="109"/>
      <c r="G18" s="110"/>
      <c r="H18" s="109"/>
      <c r="I18" s="110"/>
      <c r="J18" s="109"/>
      <c r="K18" s="110"/>
      <c r="L18" s="109"/>
      <c r="M18" s="110"/>
      <c r="N18" s="109"/>
      <c r="O18" s="110"/>
      <c r="P18" s="109"/>
      <c r="Q18" s="110"/>
      <c r="R18" s="109"/>
      <c r="S18" s="110"/>
      <c r="T18" s="109"/>
      <c r="U18" s="110"/>
      <c r="V18" s="109"/>
      <c r="W18" s="110"/>
      <c r="X18" s="109"/>
      <c r="Y18" s="110"/>
      <c r="Z18" s="109"/>
      <c r="AA18" s="110"/>
      <c r="AB18" s="51"/>
      <c r="AD18" s="51"/>
      <c r="AF18" s="51"/>
      <c r="AH18" s="51"/>
      <c r="AI18" s="52"/>
    </row>
    <row r="19" spans="1:35" ht="14.1" customHeight="1" x14ac:dyDescent="0.25">
      <c r="A19" s="140"/>
      <c r="B19" s="109"/>
      <c r="C19" s="110"/>
      <c r="D19" s="109"/>
      <c r="E19" s="110"/>
      <c r="F19" s="109"/>
      <c r="G19" s="110"/>
      <c r="H19" s="109"/>
      <c r="I19" s="110"/>
      <c r="J19" s="109"/>
      <c r="K19" s="110"/>
      <c r="L19" s="109"/>
      <c r="M19" s="110"/>
      <c r="N19" s="109"/>
      <c r="O19" s="110"/>
      <c r="P19" s="109"/>
      <c r="Q19" s="110"/>
      <c r="R19" s="109"/>
      <c r="S19" s="110"/>
      <c r="T19" s="109"/>
      <c r="U19" s="110"/>
      <c r="V19" s="109"/>
      <c r="W19" s="110"/>
      <c r="X19" s="109"/>
      <c r="Y19" s="110"/>
      <c r="Z19" s="109"/>
      <c r="AA19" s="110"/>
      <c r="AB19" s="51"/>
      <c r="AD19" s="51"/>
      <c r="AF19" s="51"/>
      <c r="AH19" s="51"/>
      <c r="AI19" s="52"/>
    </row>
    <row r="20" spans="1:35" ht="14.1" customHeight="1" x14ac:dyDescent="0.25">
      <c r="A20" s="140"/>
      <c r="B20" s="109"/>
      <c r="C20" s="110"/>
      <c r="D20" s="109"/>
      <c r="E20" s="110"/>
      <c r="F20" s="109"/>
      <c r="G20" s="110"/>
      <c r="H20" s="109"/>
      <c r="I20" s="110"/>
      <c r="J20" s="109"/>
      <c r="K20" s="110"/>
      <c r="L20" s="109"/>
      <c r="M20" s="110"/>
      <c r="N20" s="109"/>
      <c r="O20" s="110"/>
      <c r="P20" s="109"/>
      <c r="Q20" s="110"/>
      <c r="R20" s="109"/>
      <c r="S20" s="110"/>
      <c r="T20" s="109"/>
      <c r="U20" s="110"/>
      <c r="V20" s="109"/>
      <c r="W20" s="110"/>
      <c r="X20" s="109"/>
      <c r="Y20" s="110"/>
      <c r="Z20" s="109"/>
      <c r="AA20" s="110"/>
      <c r="AB20" s="51"/>
      <c r="AD20" s="51"/>
      <c r="AF20" s="51"/>
      <c r="AH20" s="51"/>
      <c r="AI20" s="52"/>
    </row>
    <row r="21" spans="1:35" ht="14.1" customHeight="1" x14ac:dyDescent="0.25">
      <c r="A21" s="140"/>
      <c r="B21" s="109"/>
      <c r="C21" s="110"/>
      <c r="D21" s="109"/>
      <c r="E21" s="110"/>
      <c r="F21" s="109"/>
      <c r="G21" s="110"/>
      <c r="H21" s="109"/>
      <c r="I21" s="110"/>
      <c r="J21" s="109"/>
      <c r="K21" s="110"/>
      <c r="L21" s="109"/>
      <c r="M21" s="110"/>
      <c r="N21" s="109"/>
      <c r="O21" s="110"/>
      <c r="P21" s="109"/>
      <c r="Q21" s="110"/>
      <c r="R21" s="109"/>
      <c r="S21" s="110"/>
      <c r="T21" s="109"/>
      <c r="U21" s="110"/>
      <c r="V21" s="109"/>
      <c r="W21" s="110"/>
      <c r="X21" s="109"/>
      <c r="Y21" s="110"/>
      <c r="Z21" s="109"/>
      <c r="AA21" s="110"/>
      <c r="AB21" s="51"/>
      <c r="AD21" s="51"/>
      <c r="AF21" s="51"/>
      <c r="AH21" s="51"/>
      <c r="AI21" s="52"/>
    </row>
    <row r="22" spans="1:35" ht="14.1" customHeight="1" x14ac:dyDescent="0.25">
      <c r="A22" s="140"/>
      <c r="B22" s="109"/>
      <c r="C22" s="110"/>
      <c r="D22" s="109"/>
      <c r="E22" s="110"/>
      <c r="F22" s="109"/>
      <c r="G22" s="110"/>
      <c r="H22" s="109"/>
      <c r="I22" s="110"/>
      <c r="J22" s="109"/>
      <c r="K22" s="110"/>
      <c r="L22" s="109"/>
      <c r="M22" s="110"/>
      <c r="N22" s="109"/>
      <c r="O22" s="110"/>
      <c r="P22" s="109"/>
      <c r="Q22" s="110"/>
      <c r="R22" s="109"/>
      <c r="S22" s="110"/>
      <c r="T22" s="109"/>
      <c r="U22" s="110"/>
      <c r="V22" s="109"/>
      <c r="W22" s="110"/>
      <c r="X22" s="109"/>
      <c r="Y22" s="110"/>
      <c r="Z22" s="109"/>
      <c r="AA22" s="110"/>
      <c r="AB22" s="51"/>
      <c r="AD22" s="51"/>
      <c r="AF22" s="51"/>
      <c r="AH22" s="51"/>
      <c r="AI22" s="52"/>
    </row>
    <row r="23" spans="1:35" ht="14.1" customHeight="1" x14ac:dyDescent="0.25">
      <c r="A23" s="140"/>
      <c r="B23" s="109"/>
      <c r="C23" s="110"/>
      <c r="D23" s="109"/>
      <c r="E23" s="110"/>
      <c r="F23" s="109"/>
      <c r="G23" s="110"/>
      <c r="H23" s="109"/>
      <c r="I23" s="110"/>
      <c r="J23" s="109"/>
      <c r="K23" s="110"/>
      <c r="L23" s="109"/>
      <c r="M23" s="110"/>
      <c r="N23" s="109"/>
      <c r="O23" s="110"/>
      <c r="P23" s="109"/>
      <c r="Q23" s="110"/>
      <c r="R23" s="109"/>
      <c r="S23" s="110"/>
      <c r="T23" s="109"/>
      <c r="U23" s="110"/>
      <c r="V23" s="109"/>
      <c r="W23" s="110"/>
      <c r="X23" s="109"/>
      <c r="Y23" s="110"/>
      <c r="Z23" s="109"/>
      <c r="AA23" s="110"/>
      <c r="AB23" s="51"/>
      <c r="AD23" s="51"/>
      <c r="AF23" s="51"/>
      <c r="AH23" s="51"/>
      <c r="AI23" s="52"/>
    </row>
    <row r="24" spans="1:35" ht="14.1" customHeight="1" x14ac:dyDescent="0.25">
      <c r="A24" s="140"/>
      <c r="B24" s="109"/>
      <c r="C24" s="110"/>
      <c r="D24" s="109"/>
      <c r="E24" s="110"/>
      <c r="F24" s="109"/>
      <c r="G24" s="110"/>
      <c r="H24" s="109"/>
      <c r="I24" s="110"/>
      <c r="J24" s="109"/>
      <c r="K24" s="110"/>
      <c r="L24" s="109"/>
      <c r="M24" s="110"/>
      <c r="N24" s="109"/>
      <c r="O24" s="110"/>
      <c r="P24" s="109"/>
      <c r="Q24" s="110"/>
      <c r="R24" s="109"/>
      <c r="S24" s="110"/>
      <c r="T24" s="109"/>
      <c r="U24" s="110"/>
      <c r="V24" s="109"/>
      <c r="W24" s="110"/>
      <c r="X24" s="109"/>
      <c r="Y24" s="110"/>
      <c r="Z24" s="109"/>
      <c r="AA24" s="110"/>
      <c r="AB24" s="51"/>
      <c r="AD24" s="51"/>
      <c r="AF24" s="51"/>
      <c r="AH24" s="51"/>
      <c r="AI24" s="52"/>
    </row>
    <row r="25" spans="1:35" ht="14.1" customHeight="1" x14ac:dyDescent="0.25">
      <c r="A25" s="140"/>
      <c r="B25" s="109"/>
      <c r="C25" s="110"/>
      <c r="D25" s="109"/>
      <c r="E25" s="110"/>
      <c r="F25" s="109"/>
      <c r="G25" s="110"/>
      <c r="H25" s="109"/>
      <c r="I25" s="110"/>
      <c r="J25" s="109"/>
      <c r="K25" s="110"/>
      <c r="L25" s="109"/>
      <c r="M25" s="110"/>
      <c r="N25" s="109"/>
      <c r="O25" s="110"/>
      <c r="P25" s="109"/>
      <c r="Q25" s="110"/>
      <c r="R25" s="109"/>
      <c r="S25" s="110"/>
      <c r="T25" s="109"/>
      <c r="U25" s="110"/>
      <c r="V25" s="109"/>
      <c r="W25" s="110"/>
      <c r="X25" s="109"/>
      <c r="Y25" s="110"/>
      <c r="Z25" s="109"/>
      <c r="AA25" s="110"/>
      <c r="AB25" s="51"/>
      <c r="AD25" s="51"/>
      <c r="AF25" s="51"/>
      <c r="AH25" s="51"/>
      <c r="AI25" s="52"/>
    </row>
    <row r="26" spans="1:35" ht="14.1" customHeight="1" x14ac:dyDescent="0.25">
      <c r="A26" s="140"/>
      <c r="B26" s="109"/>
      <c r="C26" s="110"/>
      <c r="D26" s="109"/>
      <c r="E26" s="110"/>
      <c r="F26" s="109"/>
      <c r="G26" s="110"/>
      <c r="H26" s="109"/>
      <c r="I26" s="110"/>
      <c r="J26" s="109"/>
      <c r="K26" s="110"/>
      <c r="L26" s="109"/>
      <c r="M26" s="110"/>
      <c r="N26" s="109"/>
      <c r="O26" s="110"/>
      <c r="P26" s="109"/>
      <c r="Q26" s="110"/>
      <c r="R26" s="109"/>
      <c r="S26" s="110"/>
      <c r="T26" s="109"/>
      <c r="U26" s="110"/>
      <c r="V26" s="109"/>
      <c r="W26" s="110"/>
      <c r="X26" s="109"/>
      <c r="Y26" s="110"/>
      <c r="Z26" s="109"/>
      <c r="AA26" s="110"/>
      <c r="AB26" s="51"/>
      <c r="AD26" s="51"/>
      <c r="AF26" s="51"/>
      <c r="AH26" s="51"/>
      <c r="AI26" s="52"/>
    </row>
    <row r="27" spans="1:35" ht="14.1" customHeight="1" x14ac:dyDescent="0.25">
      <c r="A27" s="140"/>
      <c r="B27" s="109"/>
      <c r="C27" s="110"/>
      <c r="D27" s="109"/>
      <c r="E27" s="110"/>
      <c r="F27" s="109"/>
      <c r="G27" s="110"/>
      <c r="H27" s="109"/>
      <c r="I27" s="110"/>
      <c r="J27" s="109"/>
      <c r="K27" s="110"/>
      <c r="L27" s="109"/>
      <c r="M27" s="110"/>
      <c r="N27" s="109"/>
      <c r="O27" s="110"/>
      <c r="P27" s="109"/>
      <c r="Q27" s="110"/>
      <c r="R27" s="109"/>
      <c r="S27" s="110"/>
      <c r="T27" s="109"/>
      <c r="U27" s="110"/>
      <c r="V27" s="109"/>
      <c r="W27" s="110"/>
      <c r="X27" s="109"/>
      <c r="Y27" s="110"/>
      <c r="Z27" s="109"/>
      <c r="AA27" s="110"/>
      <c r="AB27" s="51"/>
      <c r="AD27" s="51"/>
      <c r="AF27" s="51"/>
      <c r="AH27" s="51"/>
      <c r="AI27" s="52"/>
    </row>
    <row r="28" spans="1:35" ht="14.1" customHeight="1" x14ac:dyDescent="0.25">
      <c r="A28" s="140"/>
      <c r="B28" s="109"/>
      <c r="C28" s="110"/>
      <c r="D28" s="109"/>
      <c r="E28" s="110"/>
      <c r="F28" s="109"/>
      <c r="G28" s="110"/>
      <c r="H28" s="109"/>
      <c r="I28" s="110"/>
      <c r="J28" s="109"/>
      <c r="K28" s="110"/>
      <c r="L28" s="109"/>
      <c r="M28" s="110"/>
      <c r="N28" s="109"/>
      <c r="O28" s="110"/>
      <c r="P28" s="109"/>
      <c r="Q28" s="110"/>
      <c r="R28" s="109"/>
      <c r="S28" s="110"/>
      <c r="T28" s="109"/>
      <c r="U28" s="110"/>
      <c r="V28" s="109"/>
      <c r="W28" s="110"/>
      <c r="X28" s="109"/>
      <c r="Y28" s="110"/>
      <c r="Z28" s="109"/>
      <c r="AA28" s="110"/>
      <c r="AB28" s="51"/>
      <c r="AD28" s="51"/>
      <c r="AF28" s="51"/>
      <c r="AH28" s="51"/>
      <c r="AI28" s="52"/>
    </row>
    <row r="29" spans="1:35" ht="14.1" customHeight="1" x14ac:dyDescent="0.25">
      <c r="A29" s="140"/>
      <c r="B29" s="109"/>
      <c r="C29" s="110"/>
      <c r="D29" s="109"/>
      <c r="E29" s="110"/>
      <c r="F29" s="109"/>
      <c r="G29" s="110"/>
      <c r="H29" s="109"/>
      <c r="I29" s="110"/>
      <c r="J29" s="109"/>
      <c r="K29" s="110"/>
      <c r="L29" s="109"/>
      <c r="M29" s="110"/>
      <c r="N29" s="109"/>
      <c r="O29" s="110"/>
      <c r="P29" s="109"/>
      <c r="Q29" s="110"/>
      <c r="R29" s="109"/>
      <c r="S29" s="110"/>
      <c r="T29" s="109"/>
      <c r="U29" s="110"/>
      <c r="V29" s="109"/>
      <c r="W29" s="110"/>
      <c r="X29" s="109"/>
      <c r="Y29" s="110"/>
      <c r="Z29" s="109"/>
      <c r="AA29" s="110"/>
      <c r="AB29" s="51"/>
      <c r="AD29" s="51"/>
      <c r="AF29" s="51"/>
      <c r="AH29" s="51"/>
      <c r="AI29" s="52"/>
    </row>
    <row r="30" spans="1:35" ht="14.1" customHeight="1" x14ac:dyDescent="0.25">
      <c r="A30" s="140"/>
      <c r="B30" s="109"/>
      <c r="C30" s="110"/>
      <c r="D30" s="109"/>
      <c r="E30" s="110"/>
      <c r="F30" s="109"/>
      <c r="G30" s="110"/>
      <c r="H30" s="109"/>
      <c r="I30" s="110"/>
      <c r="J30" s="109"/>
      <c r="K30" s="110"/>
      <c r="L30" s="109"/>
      <c r="M30" s="110"/>
      <c r="N30" s="109"/>
      <c r="O30" s="110"/>
      <c r="P30" s="109"/>
      <c r="Q30" s="110"/>
      <c r="R30" s="109"/>
      <c r="S30" s="110"/>
      <c r="T30" s="109"/>
      <c r="U30" s="110"/>
      <c r="V30" s="109"/>
      <c r="W30" s="110"/>
      <c r="X30" s="109"/>
      <c r="Y30" s="110"/>
      <c r="Z30" s="109"/>
      <c r="AA30" s="110"/>
      <c r="AB30" s="51"/>
      <c r="AD30" s="51"/>
      <c r="AF30" s="51"/>
      <c r="AH30" s="51"/>
      <c r="AI30" s="52"/>
    </row>
    <row r="31" spans="1:35" ht="14.1" customHeight="1" x14ac:dyDescent="0.25">
      <c r="A31" s="140"/>
      <c r="B31" s="109"/>
      <c r="C31" s="110"/>
      <c r="D31" s="109"/>
      <c r="E31" s="110"/>
      <c r="F31" s="109"/>
      <c r="G31" s="110"/>
      <c r="H31" s="109"/>
      <c r="I31" s="110"/>
      <c r="J31" s="109"/>
      <c r="K31" s="110"/>
      <c r="L31" s="109"/>
      <c r="M31" s="110"/>
      <c r="N31" s="109"/>
      <c r="O31" s="110"/>
      <c r="P31" s="109"/>
      <c r="Q31" s="110"/>
      <c r="R31" s="109"/>
      <c r="S31" s="110"/>
      <c r="T31" s="109"/>
      <c r="U31" s="110"/>
      <c r="V31" s="109"/>
      <c r="W31" s="110"/>
      <c r="X31" s="109"/>
      <c r="Y31" s="110"/>
      <c r="Z31" s="109"/>
      <c r="AA31" s="110"/>
      <c r="AB31" s="51"/>
      <c r="AD31" s="51"/>
      <c r="AF31" s="51"/>
      <c r="AH31" s="51"/>
      <c r="AI31" s="52"/>
    </row>
    <row r="32" spans="1:35" ht="14.1" customHeight="1" x14ac:dyDescent="0.25">
      <c r="A32" s="140"/>
      <c r="B32" s="109"/>
      <c r="C32" s="110"/>
      <c r="D32" s="109"/>
      <c r="E32" s="110"/>
      <c r="F32" s="109"/>
      <c r="G32" s="110"/>
      <c r="H32" s="109"/>
      <c r="I32" s="110"/>
      <c r="J32" s="109"/>
      <c r="K32" s="110"/>
      <c r="L32" s="109"/>
      <c r="M32" s="110"/>
      <c r="N32" s="109"/>
      <c r="O32" s="110"/>
      <c r="P32" s="109"/>
      <c r="Q32" s="110"/>
      <c r="R32" s="109"/>
      <c r="S32" s="110"/>
      <c r="T32" s="109"/>
      <c r="U32" s="110"/>
      <c r="V32" s="109"/>
      <c r="W32" s="110"/>
      <c r="X32" s="109"/>
      <c r="Y32" s="110"/>
      <c r="Z32" s="109"/>
      <c r="AA32" s="110"/>
      <c r="AB32" s="51"/>
      <c r="AD32" s="51"/>
      <c r="AF32" s="51"/>
      <c r="AH32" s="51"/>
      <c r="AI32" s="52"/>
    </row>
    <row r="33" spans="1:35" ht="14.1" customHeight="1" x14ac:dyDescent="0.25">
      <c r="A33" s="140"/>
      <c r="B33" s="109"/>
      <c r="C33" s="110"/>
      <c r="D33" s="109"/>
      <c r="E33" s="110"/>
      <c r="F33" s="109"/>
      <c r="G33" s="110"/>
      <c r="H33" s="109"/>
      <c r="I33" s="110"/>
      <c r="J33" s="109"/>
      <c r="K33" s="110"/>
      <c r="L33" s="109"/>
      <c r="M33" s="110"/>
      <c r="N33" s="109"/>
      <c r="O33" s="110"/>
      <c r="P33" s="109"/>
      <c r="Q33" s="110"/>
      <c r="R33" s="109"/>
      <c r="S33" s="110"/>
      <c r="T33" s="109"/>
      <c r="U33" s="110"/>
      <c r="V33" s="109"/>
      <c r="W33" s="110"/>
      <c r="X33" s="109"/>
      <c r="Y33" s="110"/>
      <c r="Z33" s="109"/>
      <c r="AA33" s="110"/>
      <c r="AB33" s="51"/>
      <c r="AD33" s="51"/>
      <c r="AF33" s="51"/>
      <c r="AH33" s="51"/>
      <c r="AI33" s="52"/>
    </row>
    <row r="34" spans="1:35" ht="14.1" customHeight="1" x14ac:dyDescent="0.25">
      <c r="A34" s="140"/>
      <c r="B34" s="109"/>
      <c r="C34" s="110"/>
      <c r="D34" s="109"/>
      <c r="E34" s="110"/>
      <c r="F34" s="109"/>
      <c r="G34" s="110"/>
      <c r="H34" s="109"/>
      <c r="I34" s="110"/>
      <c r="J34" s="109"/>
      <c r="K34" s="110"/>
      <c r="L34" s="109"/>
      <c r="M34" s="110"/>
      <c r="N34" s="109"/>
      <c r="O34" s="110"/>
      <c r="P34" s="109"/>
      <c r="Q34" s="110"/>
      <c r="R34" s="109"/>
      <c r="S34" s="110"/>
      <c r="T34" s="109"/>
      <c r="U34" s="110"/>
      <c r="V34" s="109"/>
      <c r="W34" s="110"/>
      <c r="X34" s="109"/>
      <c r="Y34" s="110"/>
      <c r="Z34" s="109"/>
      <c r="AA34" s="110"/>
      <c r="AB34" s="51"/>
      <c r="AD34" s="51"/>
      <c r="AF34" s="51"/>
      <c r="AH34" s="51"/>
      <c r="AI34" s="52"/>
    </row>
    <row r="35" spans="1:35" ht="14.1" customHeight="1" x14ac:dyDescent="0.25">
      <c r="A35" s="140"/>
      <c r="B35" s="109"/>
      <c r="C35" s="110"/>
      <c r="D35" s="109"/>
      <c r="E35" s="110"/>
      <c r="F35" s="109"/>
      <c r="G35" s="110"/>
      <c r="H35" s="109"/>
      <c r="I35" s="110"/>
      <c r="J35" s="109"/>
      <c r="K35" s="110"/>
      <c r="L35" s="109"/>
      <c r="M35" s="110"/>
      <c r="N35" s="109"/>
      <c r="O35" s="110"/>
      <c r="P35" s="109"/>
      <c r="Q35" s="110"/>
      <c r="R35" s="109"/>
      <c r="S35" s="110"/>
      <c r="T35" s="109"/>
      <c r="U35" s="110"/>
      <c r="V35" s="109"/>
      <c r="W35" s="110"/>
      <c r="X35" s="109"/>
      <c r="Y35" s="110"/>
      <c r="Z35" s="109"/>
      <c r="AA35" s="110"/>
      <c r="AB35" s="51"/>
      <c r="AD35" s="51"/>
      <c r="AF35" s="51"/>
      <c r="AH35" s="51"/>
      <c r="AI35" s="52"/>
    </row>
    <row r="36" spans="1:35" ht="14.1" customHeight="1" x14ac:dyDescent="0.25">
      <c r="A36" s="140"/>
      <c r="B36" s="109"/>
      <c r="C36" s="110"/>
      <c r="D36" s="109"/>
      <c r="E36" s="110"/>
      <c r="F36" s="109"/>
      <c r="G36" s="110"/>
      <c r="H36" s="109"/>
      <c r="I36" s="110"/>
      <c r="J36" s="109"/>
      <c r="K36" s="110"/>
      <c r="L36" s="109"/>
      <c r="M36" s="110"/>
      <c r="N36" s="109"/>
      <c r="O36" s="110"/>
      <c r="P36" s="109"/>
      <c r="Q36" s="110"/>
      <c r="R36" s="109"/>
      <c r="S36" s="110"/>
      <c r="T36" s="109"/>
      <c r="U36" s="110"/>
      <c r="V36" s="109"/>
      <c r="W36" s="110"/>
      <c r="X36" s="109"/>
      <c r="Y36" s="110"/>
      <c r="Z36" s="109"/>
      <c r="AA36" s="110"/>
      <c r="AB36" s="51"/>
      <c r="AD36" s="51"/>
      <c r="AF36" s="51"/>
      <c r="AH36" s="51"/>
      <c r="AI36" s="52"/>
    </row>
    <row r="37" spans="1:35" ht="14.1" customHeight="1" x14ac:dyDescent="0.25">
      <c r="A37" s="140"/>
      <c r="B37" s="109"/>
      <c r="C37" s="110"/>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0"/>
      <c r="AB37" s="51"/>
      <c r="AD37" s="51"/>
      <c r="AF37" s="51"/>
      <c r="AH37" s="51"/>
      <c r="AI37" s="52"/>
    </row>
    <row r="38" spans="1:35" ht="14.1" customHeight="1" x14ac:dyDescent="0.25">
      <c r="A38" s="140"/>
      <c r="B38" s="109"/>
      <c r="C38" s="110"/>
      <c r="D38" s="109"/>
      <c r="E38" s="110"/>
      <c r="F38" s="109"/>
      <c r="G38" s="110"/>
      <c r="H38" s="109"/>
      <c r="I38" s="110"/>
      <c r="J38" s="109"/>
      <c r="K38" s="110"/>
      <c r="L38" s="109"/>
      <c r="M38" s="110"/>
      <c r="N38" s="109"/>
      <c r="O38" s="110"/>
      <c r="P38" s="109"/>
      <c r="Q38" s="110"/>
      <c r="R38" s="109"/>
      <c r="S38" s="110"/>
      <c r="T38" s="109"/>
      <c r="U38" s="110"/>
      <c r="V38" s="109"/>
      <c r="W38" s="110"/>
      <c r="X38" s="109"/>
      <c r="Y38" s="110"/>
      <c r="Z38" s="109"/>
      <c r="AA38" s="110"/>
      <c r="AB38" s="51"/>
      <c r="AD38" s="51"/>
      <c r="AF38" s="51"/>
      <c r="AH38" s="51"/>
      <c r="AI38" s="52"/>
    </row>
    <row r="39" spans="1:35" ht="14.1" customHeight="1" x14ac:dyDescent="0.25">
      <c r="A39" s="140"/>
      <c r="B39" s="109"/>
      <c r="C39" s="110"/>
      <c r="D39" s="109"/>
      <c r="E39" s="110"/>
      <c r="F39" s="109"/>
      <c r="G39" s="110"/>
      <c r="H39" s="109"/>
      <c r="I39" s="110"/>
      <c r="J39" s="109"/>
      <c r="K39" s="110"/>
      <c r="L39" s="109"/>
      <c r="M39" s="110"/>
      <c r="N39" s="109"/>
      <c r="O39" s="110"/>
      <c r="P39" s="109"/>
      <c r="Q39" s="110"/>
      <c r="R39" s="109"/>
      <c r="S39" s="110"/>
      <c r="T39" s="109"/>
      <c r="U39" s="110"/>
      <c r="V39" s="109"/>
      <c r="W39" s="110"/>
      <c r="X39" s="109"/>
      <c r="Y39" s="110"/>
      <c r="Z39" s="109"/>
      <c r="AA39" s="110"/>
      <c r="AB39" s="51"/>
      <c r="AD39" s="51"/>
      <c r="AF39" s="51"/>
      <c r="AH39" s="51"/>
      <c r="AI39" s="52"/>
    </row>
    <row r="40" spans="1:35" ht="14.1" customHeight="1" x14ac:dyDescent="0.25">
      <c r="A40" s="140"/>
      <c r="B40" s="109"/>
      <c r="C40" s="110"/>
      <c r="D40" s="109"/>
      <c r="E40" s="110"/>
      <c r="F40" s="109"/>
      <c r="G40" s="110"/>
      <c r="H40" s="109"/>
      <c r="I40" s="110"/>
      <c r="J40" s="109"/>
      <c r="K40" s="110"/>
      <c r="L40" s="109"/>
      <c r="M40" s="110"/>
      <c r="N40" s="109"/>
      <c r="O40" s="110"/>
      <c r="P40" s="109"/>
      <c r="Q40" s="110"/>
      <c r="R40" s="109"/>
      <c r="S40" s="110"/>
      <c r="T40" s="109"/>
      <c r="U40" s="110"/>
      <c r="V40" s="109"/>
      <c r="W40" s="110"/>
      <c r="X40" s="109"/>
      <c r="Y40" s="110"/>
      <c r="Z40" s="109"/>
      <c r="AA40" s="110"/>
      <c r="AB40" s="51"/>
      <c r="AD40" s="51"/>
      <c r="AF40" s="51"/>
      <c r="AH40" s="51"/>
      <c r="AI40" s="52"/>
    </row>
    <row r="41" spans="1:35" ht="14.1" customHeight="1" x14ac:dyDescent="0.25">
      <c r="A41" s="140"/>
      <c r="B41" s="109"/>
      <c r="C41" s="110"/>
      <c r="D41" s="109"/>
      <c r="E41" s="110"/>
      <c r="F41" s="109"/>
      <c r="G41" s="110"/>
      <c r="H41" s="109"/>
      <c r="I41" s="110"/>
      <c r="J41" s="109"/>
      <c r="K41" s="110"/>
      <c r="L41" s="109"/>
      <c r="M41" s="110"/>
      <c r="N41" s="109"/>
      <c r="O41" s="110"/>
      <c r="P41" s="109"/>
      <c r="Q41" s="110"/>
      <c r="R41" s="109"/>
      <c r="S41" s="110"/>
      <c r="T41" s="109"/>
      <c r="U41" s="110"/>
      <c r="V41" s="109"/>
      <c r="W41" s="110"/>
      <c r="X41" s="109"/>
      <c r="Y41" s="110"/>
      <c r="Z41" s="109"/>
      <c r="AA41" s="110"/>
      <c r="AB41" s="51"/>
      <c r="AD41" s="51"/>
      <c r="AF41" s="51"/>
      <c r="AH41" s="51"/>
      <c r="AI41" s="52"/>
    </row>
    <row r="42" spans="1:35" ht="14.1" customHeight="1" x14ac:dyDescent="0.25">
      <c r="A42" s="140"/>
      <c r="B42" s="109"/>
      <c r="C42" s="110"/>
      <c r="D42" s="109"/>
      <c r="E42" s="110"/>
      <c r="F42" s="109"/>
      <c r="G42" s="110"/>
      <c r="H42" s="109"/>
      <c r="I42" s="110"/>
      <c r="J42" s="109"/>
      <c r="K42" s="110"/>
      <c r="L42" s="109"/>
      <c r="M42" s="110"/>
      <c r="N42" s="109"/>
      <c r="O42" s="110"/>
      <c r="P42" s="109"/>
      <c r="Q42" s="110"/>
      <c r="R42" s="109"/>
      <c r="S42" s="110"/>
      <c r="T42" s="109"/>
      <c r="U42" s="110"/>
      <c r="V42" s="109"/>
      <c r="W42" s="110"/>
      <c r="X42" s="109"/>
      <c r="Y42" s="110"/>
      <c r="Z42" s="109"/>
      <c r="AA42" s="110"/>
      <c r="AB42" s="51"/>
      <c r="AD42" s="51"/>
      <c r="AF42" s="51"/>
      <c r="AH42" s="51"/>
      <c r="AI42" s="52"/>
    </row>
    <row r="43" spans="1:35" ht="14.1" customHeight="1" x14ac:dyDescent="0.25">
      <c r="A43" s="140"/>
      <c r="B43" s="109"/>
      <c r="C43" s="110"/>
      <c r="D43" s="109"/>
      <c r="E43" s="110"/>
      <c r="F43" s="109"/>
      <c r="G43" s="110"/>
      <c r="H43" s="109"/>
      <c r="I43" s="110"/>
      <c r="J43" s="109"/>
      <c r="K43" s="110"/>
      <c r="L43" s="109"/>
      <c r="M43" s="110"/>
      <c r="N43" s="109"/>
      <c r="O43" s="110"/>
      <c r="P43" s="109"/>
      <c r="Q43" s="110"/>
      <c r="R43" s="109"/>
      <c r="S43" s="110"/>
      <c r="T43" s="109"/>
      <c r="U43" s="110"/>
      <c r="V43" s="109"/>
      <c r="W43" s="110"/>
      <c r="X43" s="109"/>
      <c r="Y43" s="110"/>
      <c r="Z43" s="109"/>
      <c r="AA43" s="110"/>
      <c r="AB43" s="51"/>
      <c r="AD43" s="51"/>
      <c r="AF43" s="51"/>
      <c r="AH43" s="51"/>
      <c r="AI43" s="52"/>
    </row>
    <row r="44" spans="1:35" ht="14.1" customHeight="1" x14ac:dyDescent="0.25">
      <c r="A44" s="140"/>
      <c r="B44" s="109"/>
      <c r="C44" s="110"/>
      <c r="D44" s="109"/>
      <c r="E44" s="110"/>
      <c r="F44" s="109"/>
      <c r="G44" s="110"/>
      <c r="H44" s="109"/>
      <c r="I44" s="110"/>
      <c r="J44" s="109"/>
      <c r="K44" s="110"/>
      <c r="L44" s="109"/>
      <c r="M44" s="110"/>
      <c r="N44" s="109"/>
      <c r="O44" s="110"/>
      <c r="P44" s="109"/>
      <c r="Q44" s="110"/>
      <c r="R44" s="109"/>
      <c r="S44" s="110"/>
      <c r="T44" s="109"/>
      <c r="U44" s="110"/>
      <c r="V44" s="109"/>
      <c r="W44" s="110"/>
      <c r="X44" s="109"/>
      <c r="Y44" s="110"/>
      <c r="Z44" s="109"/>
      <c r="AA44" s="110"/>
      <c r="AB44" s="51"/>
      <c r="AD44" s="51"/>
      <c r="AF44" s="51"/>
      <c r="AH44" s="51"/>
      <c r="AI44" s="52"/>
    </row>
    <row r="45" spans="1:35" ht="14.1" customHeight="1" x14ac:dyDescent="0.25">
      <c r="A45" s="140"/>
      <c r="B45" s="109"/>
      <c r="C45" s="110"/>
      <c r="D45" s="109"/>
      <c r="E45" s="110"/>
      <c r="F45" s="109"/>
      <c r="G45" s="110"/>
      <c r="H45" s="109"/>
      <c r="I45" s="110"/>
      <c r="J45" s="109"/>
      <c r="K45" s="110"/>
      <c r="L45" s="109"/>
      <c r="M45" s="110"/>
      <c r="N45" s="109"/>
      <c r="O45" s="110"/>
      <c r="P45" s="109"/>
      <c r="Q45" s="110"/>
      <c r="R45" s="109"/>
      <c r="S45" s="110"/>
      <c r="T45" s="109"/>
      <c r="U45" s="110"/>
      <c r="V45" s="109"/>
      <c r="W45" s="110"/>
      <c r="X45" s="109"/>
      <c r="Y45" s="110"/>
      <c r="Z45" s="109"/>
      <c r="AA45" s="110"/>
      <c r="AB45" s="51"/>
      <c r="AD45" s="51"/>
      <c r="AF45" s="51"/>
      <c r="AH45" s="51"/>
      <c r="AI45" s="52"/>
    </row>
    <row r="46" spans="1:35" ht="14.1" customHeight="1" x14ac:dyDescent="0.25">
      <c r="A46" s="140"/>
      <c r="B46" s="109"/>
      <c r="C46" s="110"/>
      <c r="D46" s="109"/>
      <c r="E46" s="110"/>
      <c r="F46" s="109"/>
      <c r="G46" s="110"/>
      <c r="H46" s="109"/>
      <c r="I46" s="110"/>
      <c r="J46" s="109"/>
      <c r="K46" s="110"/>
      <c r="L46" s="109"/>
      <c r="M46" s="110"/>
      <c r="N46" s="109"/>
      <c r="O46" s="110"/>
      <c r="P46" s="109"/>
      <c r="Q46" s="110"/>
      <c r="R46" s="109"/>
      <c r="S46" s="110"/>
      <c r="T46" s="109"/>
      <c r="U46" s="110"/>
      <c r="V46" s="109"/>
      <c r="W46" s="110"/>
      <c r="X46" s="109"/>
      <c r="Y46" s="110"/>
      <c r="Z46" s="109"/>
      <c r="AA46" s="110"/>
      <c r="AB46" s="51"/>
      <c r="AD46" s="51"/>
      <c r="AF46" s="51"/>
      <c r="AH46" s="51"/>
      <c r="AI46" s="52"/>
    </row>
    <row r="47" spans="1:35" ht="14.1" customHeight="1" x14ac:dyDescent="0.25">
      <c r="A47" s="140"/>
      <c r="B47" s="109"/>
      <c r="C47" s="110"/>
      <c r="D47" s="109"/>
      <c r="E47" s="110"/>
      <c r="F47" s="109"/>
      <c r="G47" s="110"/>
      <c r="H47" s="109"/>
      <c r="I47" s="110"/>
      <c r="J47" s="109"/>
      <c r="K47" s="110"/>
      <c r="L47" s="109"/>
      <c r="M47" s="110"/>
      <c r="N47" s="109"/>
      <c r="O47" s="110"/>
      <c r="P47" s="109"/>
      <c r="Q47" s="110"/>
      <c r="R47" s="109"/>
      <c r="S47" s="110"/>
      <c r="T47" s="109"/>
      <c r="U47" s="110"/>
      <c r="V47" s="109"/>
      <c r="W47" s="110"/>
      <c r="X47" s="109"/>
      <c r="Y47" s="110"/>
      <c r="Z47" s="109"/>
      <c r="AA47" s="110"/>
      <c r="AB47" s="51"/>
      <c r="AD47" s="51"/>
      <c r="AF47" s="51"/>
      <c r="AH47" s="51"/>
      <c r="AI47" s="52"/>
    </row>
    <row r="48" spans="1:35" ht="14.1" customHeight="1" x14ac:dyDescent="0.25">
      <c r="A48" s="140"/>
      <c r="B48" s="109"/>
      <c r="C48" s="110"/>
      <c r="D48" s="109"/>
      <c r="E48" s="110"/>
      <c r="F48" s="109"/>
      <c r="G48" s="110"/>
      <c r="H48" s="109"/>
      <c r="I48" s="110"/>
      <c r="J48" s="109"/>
      <c r="K48" s="110"/>
      <c r="L48" s="109"/>
      <c r="M48" s="110"/>
      <c r="N48" s="109"/>
      <c r="O48" s="110"/>
      <c r="P48" s="109"/>
      <c r="Q48" s="110"/>
      <c r="R48" s="109"/>
      <c r="S48" s="110"/>
      <c r="T48" s="109"/>
      <c r="U48" s="110"/>
      <c r="V48" s="109"/>
      <c r="W48" s="110"/>
      <c r="X48" s="109"/>
      <c r="Y48" s="110"/>
      <c r="Z48" s="109"/>
      <c r="AA48" s="110"/>
      <c r="AB48" s="51"/>
      <c r="AD48" s="51"/>
      <c r="AF48" s="51"/>
      <c r="AH48" s="51"/>
      <c r="AI48" s="52"/>
    </row>
    <row r="49" spans="1:35" ht="14.1" customHeight="1" x14ac:dyDescent="0.25">
      <c r="A49" s="140"/>
      <c r="B49" s="109"/>
      <c r="C49" s="110"/>
      <c r="D49" s="109"/>
      <c r="E49" s="110"/>
      <c r="F49" s="109"/>
      <c r="G49" s="110"/>
      <c r="H49" s="109"/>
      <c r="I49" s="110"/>
      <c r="J49" s="109"/>
      <c r="K49" s="110"/>
      <c r="L49" s="109"/>
      <c r="M49" s="110"/>
      <c r="N49" s="109"/>
      <c r="O49" s="110"/>
      <c r="P49" s="109"/>
      <c r="Q49" s="110"/>
      <c r="R49" s="109"/>
      <c r="S49" s="110"/>
      <c r="T49" s="109"/>
      <c r="U49" s="110"/>
      <c r="V49" s="109"/>
      <c r="W49" s="110"/>
      <c r="X49" s="109"/>
      <c r="Y49" s="110"/>
      <c r="Z49" s="109"/>
      <c r="AA49" s="110"/>
      <c r="AB49" s="51"/>
      <c r="AD49" s="51"/>
      <c r="AF49" s="51"/>
      <c r="AH49" s="51"/>
      <c r="AI49" s="52"/>
    </row>
    <row r="50" spans="1:35" ht="14.1" customHeight="1" x14ac:dyDescent="0.25">
      <c r="A50" s="140"/>
      <c r="B50" s="109"/>
      <c r="C50" s="110"/>
      <c r="D50" s="109"/>
      <c r="E50" s="110"/>
      <c r="F50" s="109"/>
      <c r="G50" s="110"/>
      <c r="H50" s="109"/>
      <c r="I50" s="110"/>
      <c r="J50" s="109"/>
      <c r="K50" s="110"/>
      <c r="L50" s="109"/>
      <c r="M50" s="110"/>
      <c r="N50" s="109"/>
      <c r="O50" s="110"/>
      <c r="P50" s="109"/>
      <c r="Q50" s="110"/>
      <c r="R50" s="109"/>
      <c r="S50" s="110"/>
      <c r="T50" s="109"/>
      <c r="U50" s="110"/>
      <c r="V50" s="109"/>
      <c r="W50" s="110"/>
      <c r="X50" s="109"/>
      <c r="Y50" s="110"/>
      <c r="Z50" s="109"/>
      <c r="AA50" s="110"/>
      <c r="AB50" s="51"/>
      <c r="AD50" s="51"/>
      <c r="AF50" s="51"/>
      <c r="AH50" s="51"/>
      <c r="AI50" s="52"/>
    </row>
    <row r="51" spans="1:35" ht="14.1" customHeight="1" x14ac:dyDescent="0.25">
      <c r="A51" s="140"/>
      <c r="B51" s="109"/>
      <c r="C51" s="110"/>
      <c r="D51" s="109"/>
      <c r="E51" s="110"/>
      <c r="F51" s="109"/>
      <c r="G51" s="110"/>
      <c r="H51" s="109"/>
      <c r="I51" s="110"/>
      <c r="J51" s="109"/>
      <c r="K51" s="110"/>
      <c r="L51" s="109"/>
      <c r="M51" s="110"/>
      <c r="N51" s="109"/>
      <c r="O51" s="110"/>
      <c r="P51" s="109"/>
      <c r="Q51" s="110"/>
      <c r="R51" s="109"/>
      <c r="S51" s="110"/>
      <c r="T51" s="109"/>
      <c r="U51" s="110"/>
      <c r="V51" s="109"/>
      <c r="W51" s="110"/>
      <c r="X51" s="109"/>
      <c r="Y51" s="110"/>
      <c r="Z51" s="109"/>
      <c r="AA51" s="110"/>
      <c r="AB51" s="51"/>
      <c r="AD51" s="51"/>
      <c r="AF51" s="51"/>
      <c r="AH51" s="51"/>
      <c r="AI51" s="52"/>
    </row>
    <row r="52" spans="1:35" ht="14.1" customHeight="1" x14ac:dyDescent="0.25">
      <c r="A52" s="140"/>
      <c r="B52" s="109"/>
      <c r="C52" s="110"/>
      <c r="D52" s="109"/>
      <c r="E52" s="110"/>
      <c r="F52" s="109"/>
      <c r="G52" s="110"/>
      <c r="H52" s="109"/>
      <c r="I52" s="110"/>
      <c r="J52" s="109"/>
      <c r="K52" s="110"/>
      <c r="L52" s="109"/>
      <c r="M52" s="110"/>
      <c r="N52" s="109"/>
      <c r="O52" s="110"/>
      <c r="P52" s="109"/>
      <c r="Q52" s="110"/>
      <c r="R52" s="109"/>
      <c r="S52" s="110"/>
      <c r="T52" s="109"/>
      <c r="U52" s="110"/>
      <c r="V52" s="109"/>
      <c r="W52" s="110"/>
      <c r="X52" s="109"/>
      <c r="Y52" s="110"/>
      <c r="Z52" s="109"/>
      <c r="AA52" s="110"/>
      <c r="AB52" s="51"/>
      <c r="AD52" s="51"/>
      <c r="AF52" s="51"/>
      <c r="AH52" s="51"/>
      <c r="AI52" s="52"/>
    </row>
    <row r="53" spans="1:35" ht="14.1" customHeight="1" x14ac:dyDescent="0.25">
      <c r="A53" s="140"/>
      <c r="B53" s="109"/>
      <c r="C53" s="110"/>
      <c r="D53" s="109"/>
      <c r="E53" s="110"/>
      <c r="F53" s="109"/>
      <c r="G53" s="110"/>
      <c r="H53" s="109"/>
      <c r="I53" s="110"/>
      <c r="J53" s="109"/>
      <c r="K53" s="110"/>
      <c r="L53" s="109"/>
      <c r="M53" s="110"/>
      <c r="N53" s="109"/>
      <c r="O53" s="110"/>
      <c r="P53" s="109"/>
      <c r="Q53" s="110"/>
      <c r="R53" s="109"/>
      <c r="S53" s="110"/>
      <c r="T53" s="109"/>
      <c r="U53" s="110"/>
      <c r="V53" s="109"/>
      <c r="W53" s="110"/>
      <c r="X53" s="109"/>
      <c r="Y53" s="110"/>
      <c r="Z53" s="109"/>
      <c r="AA53" s="110"/>
      <c r="AB53" s="51"/>
      <c r="AD53" s="51"/>
      <c r="AF53" s="51"/>
      <c r="AH53" s="51"/>
      <c r="AI53" s="52"/>
    </row>
    <row r="54" spans="1:35" ht="14.1" customHeight="1" x14ac:dyDescent="0.25">
      <c r="A54" s="140"/>
      <c r="B54" s="109"/>
      <c r="C54" s="110"/>
      <c r="D54" s="109"/>
      <c r="E54" s="110"/>
      <c r="F54" s="109"/>
      <c r="G54" s="110"/>
      <c r="H54" s="109"/>
      <c r="I54" s="110"/>
      <c r="J54" s="109"/>
      <c r="K54" s="110"/>
      <c r="L54" s="109"/>
      <c r="M54" s="110"/>
      <c r="N54" s="109"/>
      <c r="O54" s="110"/>
      <c r="P54" s="109"/>
      <c r="Q54" s="110"/>
      <c r="R54" s="109"/>
      <c r="S54" s="110"/>
      <c r="T54" s="109"/>
      <c r="U54" s="110"/>
      <c r="V54" s="109"/>
      <c r="W54" s="110"/>
      <c r="X54" s="109"/>
      <c r="Y54" s="110"/>
      <c r="Z54" s="109"/>
      <c r="AA54" s="110"/>
      <c r="AB54" s="51"/>
      <c r="AD54" s="51"/>
      <c r="AF54" s="51"/>
      <c r="AH54" s="51"/>
      <c r="AI54" s="52"/>
    </row>
    <row r="55" spans="1:35" ht="14.1" customHeight="1" x14ac:dyDescent="0.25">
      <c r="A55" s="140"/>
      <c r="B55" s="109"/>
      <c r="C55" s="110"/>
      <c r="D55" s="109"/>
      <c r="E55" s="110"/>
      <c r="F55" s="109"/>
      <c r="G55" s="110"/>
      <c r="H55" s="109"/>
      <c r="I55" s="110"/>
      <c r="J55" s="109"/>
      <c r="K55" s="110"/>
      <c r="L55" s="109"/>
      <c r="M55" s="110"/>
      <c r="N55" s="109"/>
      <c r="O55" s="110"/>
      <c r="P55" s="109"/>
      <c r="Q55" s="110"/>
      <c r="R55" s="109"/>
      <c r="S55" s="110"/>
      <c r="T55" s="109"/>
      <c r="U55" s="110"/>
      <c r="V55" s="109"/>
      <c r="W55" s="110"/>
      <c r="X55" s="109"/>
      <c r="Y55" s="110"/>
      <c r="Z55" s="109"/>
      <c r="AA55" s="110"/>
      <c r="AB55" s="51"/>
      <c r="AD55" s="51"/>
      <c r="AF55" s="51"/>
      <c r="AH55" s="51"/>
      <c r="AI55" s="52"/>
    </row>
    <row r="56" spans="1:35" ht="14.1" customHeight="1" x14ac:dyDescent="0.25">
      <c r="A56" s="140"/>
      <c r="B56" s="109"/>
      <c r="C56" s="110"/>
      <c r="D56" s="109"/>
      <c r="E56" s="110"/>
      <c r="F56" s="109"/>
      <c r="G56" s="110"/>
      <c r="H56" s="109"/>
      <c r="I56" s="110"/>
      <c r="J56" s="109"/>
      <c r="K56" s="110"/>
      <c r="L56" s="109"/>
      <c r="M56" s="110"/>
      <c r="N56" s="109"/>
      <c r="O56" s="110"/>
      <c r="P56" s="109"/>
      <c r="Q56" s="110"/>
      <c r="R56" s="109"/>
      <c r="S56" s="110"/>
      <c r="T56" s="109"/>
      <c r="U56" s="110"/>
      <c r="V56" s="109"/>
      <c r="W56" s="110"/>
      <c r="X56" s="109"/>
      <c r="Y56" s="110"/>
      <c r="Z56" s="109"/>
      <c r="AA56" s="110"/>
      <c r="AB56" s="51"/>
      <c r="AD56" s="51"/>
      <c r="AF56" s="51"/>
      <c r="AH56" s="51"/>
      <c r="AI56" s="52"/>
    </row>
    <row r="57" spans="1:35" ht="14.1" customHeight="1" x14ac:dyDescent="0.25">
      <c r="A57" s="140"/>
      <c r="B57" s="109"/>
      <c r="C57" s="110"/>
      <c r="D57" s="109"/>
      <c r="E57" s="110"/>
      <c r="F57" s="109"/>
      <c r="G57" s="110"/>
      <c r="H57" s="109"/>
      <c r="I57" s="110"/>
      <c r="J57" s="109"/>
      <c r="K57" s="110"/>
      <c r="L57" s="109"/>
      <c r="M57" s="110"/>
      <c r="N57" s="109"/>
      <c r="O57" s="110"/>
      <c r="P57" s="109"/>
      <c r="Q57" s="110"/>
      <c r="R57" s="109"/>
      <c r="S57" s="110"/>
      <c r="T57" s="109"/>
      <c r="U57" s="110"/>
      <c r="V57" s="109"/>
      <c r="W57" s="110"/>
      <c r="X57" s="109"/>
      <c r="Y57" s="110"/>
      <c r="Z57" s="109"/>
      <c r="AA57" s="110"/>
      <c r="AB57" s="51"/>
      <c r="AD57" s="51"/>
      <c r="AF57" s="51"/>
      <c r="AH57" s="51"/>
      <c r="AI57" s="52"/>
    </row>
    <row r="58" spans="1:35" ht="14.1" customHeight="1" x14ac:dyDescent="0.25">
      <c r="A58" s="140"/>
      <c r="B58" s="109"/>
      <c r="C58" s="110"/>
      <c r="D58" s="109"/>
      <c r="E58" s="110"/>
      <c r="F58" s="109"/>
      <c r="G58" s="110"/>
      <c r="H58" s="109"/>
      <c r="I58" s="110"/>
      <c r="J58" s="109"/>
      <c r="K58" s="110"/>
      <c r="L58" s="109"/>
      <c r="M58" s="110"/>
      <c r="N58" s="109"/>
      <c r="O58" s="110"/>
      <c r="P58" s="109"/>
      <c r="Q58" s="110"/>
      <c r="R58" s="109"/>
      <c r="S58" s="110"/>
      <c r="T58" s="109"/>
      <c r="U58" s="110"/>
      <c r="V58" s="109"/>
      <c r="W58" s="110"/>
      <c r="X58" s="109"/>
      <c r="Y58" s="110"/>
      <c r="Z58" s="109"/>
      <c r="AA58" s="110"/>
      <c r="AB58" s="51"/>
      <c r="AD58" s="51"/>
      <c r="AF58" s="51"/>
      <c r="AH58" s="51"/>
      <c r="AI58" s="52"/>
    </row>
    <row r="59" spans="1:35" ht="14.1" customHeight="1" x14ac:dyDescent="0.25">
      <c r="A59" s="140"/>
      <c r="B59" s="109"/>
      <c r="C59" s="110"/>
      <c r="D59" s="109"/>
      <c r="E59" s="110"/>
      <c r="F59" s="109"/>
      <c r="G59" s="110"/>
      <c r="H59" s="109"/>
      <c r="I59" s="110"/>
      <c r="J59" s="109"/>
      <c r="K59" s="110"/>
      <c r="L59" s="109"/>
      <c r="M59" s="110"/>
      <c r="N59" s="109"/>
      <c r="O59" s="110"/>
      <c r="P59" s="109"/>
      <c r="Q59" s="110"/>
      <c r="R59" s="109"/>
      <c r="S59" s="110"/>
      <c r="T59" s="109"/>
      <c r="U59" s="110"/>
      <c r="V59" s="109"/>
      <c r="W59" s="110"/>
      <c r="X59" s="109"/>
      <c r="Y59" s="110"/>
      <c r="Z59" s="109"/>
      <c r="AA59" s="110"/>
      <c r="AB59" s="51"/>
      <c r="AD59" s="51"/>
      <c r="AF59" s="51"/>
      <c r="AH59" s="51"/>
      <c r="AI59" s="52"/>
    </row>
    <row r="60" spans="1:35" ht="14.1" customHeight="1" x14ac:dyDescent="0.25">
      <c r="A60" s="140"/>
      <c r="B60" s="109"/>
      <c r="C60" s="110"/>
      <c r="D60" s="109"/>
      <c r="E60" s="110"/>
      <c r="F60" s="109"/>
      <c r="G60" s="110"/>
      <c r="H60" s="109"/>
      <c r="I60" s="110"/>
      <c r="J60" s="109"/>
      <c r="K60" s="110"/>
      <c r="L60" s="109"/>
      <c r="M60" s="110"/>
      <c r="N60" s="109"/>
      <c r="O60" s="110"/>
      <c r="P60" s="109"/>
      <c r="Q60" s="110"/>
      <c r="R60" s="109"/>
      <c r="S60" s="110"/>
      <c r="T60" s="109"/>
      <c r="U60" s="110"/>
      <c r="V60" s="109"/>
      <c r="W60" s="110"/>
      <c r="X60" s="109"/>
      <c r="Y60" s="110"/>
      <c r="Z60" s="109"/>
      <c r="AA60" s="110"/>
      <c r="AB60" s="51"/>
      <c r="AD60" s="51"/>
      <c r="AF60" s="51"/>
      <c r="AH60" s="51"/>
      <c r="AI60" s="52"/>
    </row>
    <row r="61" spans="1:35" ht="14.1" customHeight="1" x14ac:dyDescent="0.25">
      <c r="A61" s="140"/>
      <c r="B61" s="109"/>
      <c r="C61" s="110"/>
      <c r="D61" s="109"/>
      <c r="E61" s="110"/>
      <c r="F61" s="109"/>
      <c r="G61" s="110"/>
      <c r="H61" s="109"/>
      <c r="I61" s="110"/>
      <c r="J61" s="109"/>
      <c r="K61" s="110"/>
      <c r="L61" s="109"/>
      <c r="M61" s="110"/>
      <c r="N61" s="109"/>
      <c r="O61" s="110"/>
      <c r="P61" s="109"/>
      <c r="Q61" s="110"/>
      <c r="R61" s="109"/>
      <c r="S61" s="110"/>
      <c r="T61" s="109"/>
      <c r="U61" s="110"/>
      <c r="V61" s="109"/>
      <c r="W61" s="110"/>
      <c r="X61" s="109"/>
      <c r="Y61" s="110"/>
      <c r="Z61" s="109"/>
      <c r="AA61" s="110"/>
      <c r="AB61" s="51"/>
      <c r="AD61" s="51"/>
      <c r="AF61" s="51"/>
      <c r="AH61" s="51"/>
      <c r="AI61" s="52"/>
    </row>
    <row r="62" spans="1:35" ht="14.1" customHeight="1" x14ac:dyDescent="0.25">
      <c r="A62" s="140"/>
      <c r="B62" s="109"/>
      <c r="C62" s="110"/>
      <c r="D62" s="109"/>
      <c r="E62" s="110"/>
      <c r="F62" s="109"/>
      <c r="G62" s="110"/>
      <c r="H62" s="109"/>
      <c r="I62" s="110"/>
      <c r="J62" s="109"/>
      <c r="K62" s="110"/>
      <c r="L62" s="109"/>
      <c r="M62" s="110"/>
      <c r="N62" s="109"/>
      <c r="O62" s="110"/>
      <c r="P62" s="109"/>
      <c r="Q62" s="110"/>
      <c r="R62" s="109"/>
      <c r="S62" s="110"/>
      <c r="T62" s="109"/>
      <c r="U62" s="110"/>
      <c r="V62" s="109"/>
      <c r="W62" s="110"/>
      <c r="X62" s="109"/>
      <c r="Y62" s="110"/>
      <c r="Z62" s="109"/>
      <c r="AA62" s="110"/>
      <c r="AB62" s="51"/>
      <c r="AD62" s="51"/>
      <c r="AF62" s="51"/>
      <c r="AH62" s="51"/>
      <c r="AI62" s="52"/>
    </row>
    <row r="63" spans="1:35" ht="14.1" customHeight="1" x14ac:dyDescent="0.25">
      <c r="A63" s="140"/>
      <c r="B63" s="109"/>
      <c r="C63" s="110"/>
      <c r="D63" s="109"/>
      <c r="E63" s="110"/>
      <c r="F63" s="109"/>
      <c r="G63" s="110"/>
      <c r="H63" s="109"/>
      <c r="I63" s="110"/>
      <c r="J63" s="109"/>
      <c r="K63" s="110"/>
      <c r="L63" s="109"/>
      <c r="M63" s="110"/>
      <c r="N63" s="109"/>
      <c r="O63" s="110"/>
      <c r="P63" s="109"/>
      <c r="Q63" s="110"/>
      <c r="R63" s="109"/>
      <c r="S63" s="110"/>
      <c r="T63" s="109"/>
      <c r="U63" s="110"/>
      <c r="V63" s="109"/>
      <c r="W63" s="110"/>
      <c r="X63" s="109"/>
      <c r="Y63" s="110"/>
      <c r="Z63" s="109"/>
      <c r="AA63" s="110"/>
      <c r="AB63" s="51"/>
      <c r="AD63" s="51"/>
      <c r="AF63" s="51"/>
      <c r="AH63" s="51"/>
      <c r="AI63" s="52"/>
    </row>
    <row r="64" spans="1:35" ht="14.1" customHeight="1" x14ac:dyDescent="0.25">
      <c r="A64" s="140"/>
      <c r="B64" s="109"/>
      <c r="C64" s="110"/>
      <c r="D64" s="109"/>
      <c r="E64" s="110"/>
      <c r="F64" s="109"/>
      <c r="G64" s="110"/>
      <c r="H64" s="109"/>
      <c r="I64" s="110"/>
      <c r="J64" s="109"/>
      <c r="K64" s="110"/>
      <c r="L64" s="109"/>
      <c r="M64" s="110"/>
      <c r="N64" s="109"/>
      <c r="O64" s="110"/>
      <c r="P64" s="109"/>
      <c r="Q64" s="110"/>
      <c r="R64" s="109"/>
      <c r="S64" s="110"/>
      <c r="T64" s="109"/>
      <c r="U64" s="110"/>
      <c r="V64" s="109"/>
      <c r="W64" s="110"/>
      <c r="X64" s="109"/>
      <c r="Y64" s="110"/>
      <c r="Z64" s="109"/>
      <c r="AA64" s="110"/>
      <c r="AB64" s="51"/>
      <c r="AD64" s="51"/>
      <c r="AF64" s="51"/>
      <c r="AH64" s="51"/>
      <c r="AI64" s="52"/>
    </row>
    <row r="65" spans="1:35" ht="14.1" customHeight="1" x14ac:dyDescent="0.25">
      <c r="A65" s="140"/>
      <c r="B65" s="109"/>
      <c r="C65" s="110"/>
      <c r="D65" s="109"/>
      <c r="E65" s="110"/>
      <c r="F65" s="109"/>
      <c r="G65" s="110"/>
      <c r="H65" s="109"/>
      <c r="I65" s="110"/>
      <c r="J65" s="109"/>
      <c r="K65" s="110"/>
      <c r="L65" s="109"/>
      <c r="M65" s="110"/>
      <c r="N65" s="109"/>
      <c r="O65" s="110"/>
      <c r="P65" s="109"/>
      <c r="Q65" s="110"/>
      <c r="R65" s="109"/>
      <c r="S65" s="110"/>
      <c r="T65" s="109"/>
      <c r="U65" s="110"/>
      <c r="V65" s="109"/>
      <c r="W65" s="110"/>
      <c r="X65" s="109"/>
      <c r="Y65" s="110"/>
      <c r="Z65" s="109"/>
      <c r="AA65" s="110"/>
      <c r="AB65" s="51"/>
      <c r="AD65" s="51"/>
      <c r="AF65" s="51"/>
      <c r="AH65" s="51"/>
      <c r="AI65" s="52"/>
    </row>
    <row r="66" spans="1:35" ht="14.1" customHeight="1" x14ac:dyDescent="0.25">
      <c r="A66" s="140"/>
      <c r="B66" s="109"/>
      <c r="C66" s="110"/>
      <c r="D66" s="109"/>
      <c r="E66" s="110"/>
      <c r="F66" s="109"/>
      <c r="G66" s="110"/>
      <c r="H66" s="109"/>
      <c r="I66" s="110"/>
      <c r="J66" s="109"/>
      <c r="K66" s="110"/>
      <c r="L66" s="109"/>
      <c r="M66" s="110"/>
      <c r="N66" s="109"/>
      <c r="O66" s="110"/>
      <c r="P66" s="109"/>
      <c r="Q66" s="110"/>
      <c r="R66" s="109"/>
      <c r="S66" s="110"/>
      <c r="T66" s="109"/>
      <c r="U66" s="110"/>
      <c r="V66" s="109"/>
      <c r="W66" s="110"/>
      <c r="X66" s="109"/>
      <c r="Y66" s="110"/>
      <c r="Z66" s="109"/>
      <c r="AA66" s="110"/>
      <c r="AB66" s="51"/>
      <c r="AD66" s="51"/>
      <c r="AF66" s="51"/>
      <c r="AH66" s="51"/>
      <c r="AI66" s="52"/>
    </row>
    <row r="67" spans="1:35" ht="14.1" customHeight="1" x14ac:dyDescent="0.25">
      <c r="A67" s="140"/>
      <c r="B67" s="109"/>
      <c r="C67" s="110"/>
      <c r="D67" s="109"/>
      <c r="E67" s="110"/>
      <c r="F67" s="109"/>
      <c r="G67" s="110"/>
      <c r="H67" s="109"/>
      <c r="I67" s="110"/>
      <c r="J67" s="109"/>
      <c r="K67" s="110"/>
      <c r="L67" s="109"/>
      <c r="M67" s="110"/>
      <c r="N67" s="109"/>
      <c r="O67" s="110"/>
      <c r="P67" s="109"/>
      <c r="Q67" s="110"/>
      <c r="R67" s="109"/>
      <c r="S67" s="110"/>
      <c r="T67" s="109"/>
      <c r="U67" s="110"/>
      <c r="V67" s="109"/>
      <c r="W67" s="110"/>
      <c r="X67" s="109"/>
      <c r="Y67" s="110"/>
      <c r="Z67" s="109"/>
      <c r="AA67" s="110"/>
      <c r="AB67" s="51"/>
      <c r="AD67" s="51"/>
      <c r="AF67" s="51"/>
      <c r="AH67" s="51"/>
      <c r="AI67" s="52"/>
    </row>
    <row r="68" spans="1:35" ht="14.1" customHeight="1" x14ac:dyDescent="0.25">
      <c r="A68" s="140"/>
      <c r="B68" s="109"/>
      <c r="C68" s="110"/>
      <c r="D68" s="109"/>
      <c r="E68" s="110"/>
      <c r="F68" s="109"/>
      <c r="G68" s="110"/>
      <c r="H68" s="109"/>
      <c r="I68" s="110"/>
      <c r="J68" s="109"/>
      <c r="K68" s="110"/>
      <c r="L68" s="109"/>
      <c r="M68" s="110"/>
      <c r="N68" s="109"/>
      <c r="O68" s="110"/>
      <c r="P68" s="109"/>
      <c r="Q68" s="110"/>
      <c r="R68" s="109"/>
      <c r="S68" s="110"/>
      <c r="T68" s="109"/>
      <c r="U68" s="110"/>
      <c r="V68" s="109"/>
      <c r="W68" s="110"/>
      <c r="X68" s="109"/>
      <c r="Y68" s="110"/>
      <c r="Z68" s="109"/>
      <c r="AA68" s="110"/>
      <c r="AB68" s="51"/>
      <c r="AD68" s="51"/>
      <c r="AF68" s="51"/>
      <c r="AH68" s="51"/>
      <c r="AI68" s="52"/>
    </row>
    <row r="69" spans="1:35" ht="14.1" customHeight="1" x14ac:dyDescent="0.25">
      <c r="A69" s="140"/>
      <c r="B69" s="109"/>
      <c r="C69" s="110"/>
      <c r="D69" s="109"/>
      <c r="E69" s="110"/>
      <c r="F69" s="109"/>
      <c r="G69" s="110"/>
      <c r="H69" s="109"/>
      <c r="I69" s="110"/>
      <c r="J69" s="109"/>
      <c r="K69" s="110"/>
      <c r="L69" s="109"/>
      <c r="M69" s="110"/>
      <c r="N69" s="109"/>
      <c r="O69" s="110"/>
      <c r="P69" s="109"/>
      <c r="Q69" s="110"/>
      <c r="R69" s="109"/>
      <c r="S69" s="110"/>
      <c r="T69" s="109"/>
      <c r="U69" s="110"/>
      <c r="V69" s="109"/>
      <c r="W69" s="110"/>
      <c r="X69" s="109"/>
      <c r="Y69" s="110"/>
      <c r="Z69" s="109"/>
      <c r="AA69" s="110"/>
      <c r="AB69" s="51"/>
      <c r="AD69" s="51"/>
      <c r="AF69" s="51"/>
      <c r="AH69" s="51"/>
      <c r="AI69" s="52"/>
    </row>
    <row r="70" spans="1:35" ht="14.1" customHeight="1" x14ac:dyDescent="0.25">
      <c r="A70" s="140"/>
      <c r="B70" s="109"/>
      <c r="C70" s="110"/>
      <c r="D70" s="109"/>
      <c r="E70" s="110"/>
      <c r="F70" s="109"/>
      <c r="G70" s="110"/>
      <c r="H70" s="109"/>
      <c r="I70" s="110"/>
      <c r="J70" s="109"/>
      <c r="K70" s="110"/>
      <c r="L70" s="109"/>
      <c r="M70" s="110"/>
      <c r="N70" s="109"/>
      <c r="O70" s="110"/>
      <c r="P70" s="109"/>
      <c r="Q70" s="110"/>
      <c r="R70" s="109"/>
      <c r="S70" s="110"/>
      <c r="T70" s="109"/>
      <c r="U70" s="110"/>
      <c r="V70" s="109"/>
      <c r="W70" s="110"/>
      <c r="X70" s="109"/>
      <c r="Y70" s="110"/>
      <c r="Z70" s="109"/>
      <c r="AA70" s="110"/>
      <c r="AB70" s="51"/>
      <c r="AD70" s="51"/>
      <c r="AF70" s="51"/>
      <c r="AH70" s="51"/>
      <c r="AI70" s="52"/>
    </row>
    <row r="71" spans="1:35" ht="14.1" customHeight="1" x14ac:dyDescent="0.25">
      <c r="A71" s="140"/>
      <c r="B71" s="109"/>
      <c r="C71" s="110"/>
      <c r="D71" s="109"/>
      <c r="E71" s="110"/>
      <c r="F71" s="109"/>
      <c r="G71" s="110"/>
      <c r="H71" s="109"/>
      <c r="I71" s="110"/>
      <c r="J71" s="109"/>
      <c r="K71" s="110"/>
      <c r="L71" s="109"/>
      <c r="M71" s="110"/>
      <c r="N71" s="109"/>
      <c r="O71" s="110"/>
      <c r="P71" s="109"/>
      <c r="Q71" s="110"/>
      <c r="R71" s="109"/>
      <c r="S71" s="110"/>
      <c r="T71" s="109"/>
      <c r="U71" s="110"/>
      <c r="V71" s="109"/>
      <c r="W71" s="110"/>
      <c r="X71" s="109"/>
      <c r="Y71" s="110"/>
      <c r="Z71" s="109"/>
      <c r="AA71" s="110"/>
      <c r="AB71" s="51"/>
      <c r="AD71" s="51"/>
      <c r="AF71" s="51"/>
      <c r="AH71" s="51"/>
      <c r="AI71" s="52"/>
    </row>
    <row r="72" spans="1:35" ht="14.1" customHeight="1" x14ac:dyDescent="0.25">
      <c r="A72" s="140"/>
      <c r="B72" s="109"/>
      <c r="C72" s="110"/>
      <c r="D72" s="109"/>
      <c r="E72" s="110"/>
      <c r="F72" s="109"/>
      <c r="G72" s="110"/>
      <c r="H72" s="109"/>
      <c r="I72" s="110"/>
      <c r="J72" s="109"/>
      <c r="K72" s="110"/>
      <c r="L72" s="109"/>
      <c r="M72" s="110"/>
      <c r="N72" s="109"/>
      <c r="O72" s="110"/>
      <c r="P72" s="109"/>
      <c r="Q72" s="110"/>
      <c r="R72" s="109"/>
      <c r="S72" s="110"/>
      <c r="T72" s="109"/>
      <c r="U72" s="110"/>
      <c r="V72" s="109"/>
      <c r="W72" s="110"/>
      <c r="X72" s="109"/>
      <c r="Y72" s="110"/>
      <c r="Z72" s="109"/>
      <c r="AA72" s="110"/>
      <c r="AB72" s="51"/>
      <c r="AD72" s="51"/>
      <c r="AF72" s="51"/>
      <c r="AH72" s="51"/>
      <c r="AI72" s="52"/>
    </row>
    <row r="73" spans="1:35" ht="14.1" customHeight="1" x14ac:dyDescent="0.25">
      <c r="A73" s="140"/>
      <c r="B73" s="109"/>
      <c r="C73" s="110"/>
      <c r="D73" s="109"/>
      <c r="E73" s="110"/>
      <c r="F73" s="109"/>
      <c r="G73" s="110"/>
      <c r="H73" s="109"/>
      <c r="I73" s="110"/>
      <c r="J73" s="109"/>
      <c r="K73" s="110"/>
      <c r="L73" s="109"/>
      <c r="M73" s="110"/>
      <c r="N73" s="109"/>
      <c r="O73" s="110"/>
      <c r="P73" s="109"/>
      <c r="Q73" s="110"/>
      <c r="R73" s="109"/>
      <c r="S73" s="110"/>
      <c r="T73" s="109"/>
      <c r="U73" s="110"/>
      <c r="V73" s="109"/>
      <c r="W73" s="110"/>
      <c r="X73" s="109"/>
      <c r="Y73" s="110"/>
      <c r="Z73" s="109"/>
      <c r="AA73" s="110"/>
      <c r="AB73" s="51"/>
      <c r="AD73" s="51"/>
      <c r="AF73" s="51"/>
      <c r="AH73" s="51"/>
      <c r="AI73" s="52"/>
    </row>
    <row r="74" spans="1:35" ht="14.1" customHeight="1" x14ac:dyDescent="0.25">
      <c r="A74" s="140"/>
      <c r="B74" s="109"/>
      <c r="C74" s="110"/>
      <c r="D74" s="109"/>
      <c r="E74" s="110"/>
      <c r="F74" s="109"/>
      <c r="G74" s="110"/>
      <c r="H74" s="109"/>
      <c r="I74" s="110"/>
      <c r="J74" s="109"/>
      <c r="K74" s="110"/>
      <c r="L74" s="109"/>
      <c r="M74" s="110"/>
      <c r="N74" s="109"/>
      <c r="O74" s="110"/>
      <c r="P74" s="109"/>
      <c r="Q74" s="110"/>
      <c r="R74" s="109"/>
      <c r="S74" s="110"/>
      <c r="T74" s="109"/>
      <c r="U74" s="110"/>
      <c r="V74" s="109"/>
      <c r="W74" s="110"/>
      <c r="X74" s="109"/>
      <c r="Y74" s="110"/>
      <c r="Z74" s="109"/>
      <c r="AA74" s="110"/>
      <c r="AB74" s="51"/>
      <c r="AD74" s="51"/>
      <c r="AF74" s="51"/>
      <c r="AH74" s="51"/>
      <c r="AI74" s="52"/>
    </row>
    <row r="75" spans="1:35" ht="14.1" customHeight="1" x14ac:dyDescent="0.25">
      <c r="A75" s="140"/>
      <c r="B75" s="109"/>
      <c r="C75" s="110"/>
      <c r="D75" s="109"/>
      <c r="E75" s="110"/>
      <c r="F75" s="109"/>
      <c r="G75" s="110"/>
      <c r="H75" s="109"/>
      <c r="I75" s="110"/>
      <c r="J75" s="109"/>
      <c r="K75" s="110"/>
      <c r="L75" s="109"/>
      <c r="M75" s="110"/>
      <c r="N75" s="109"/>
      <c r="O75" s="110"/>
      <c r="P75" s="109"/>
      <c r="Q75" s="110"/>
      <c r="R75" s="109"/>
      <c r="S75" s="110"/>
      <c r="T75" s="109"/>
      <c r="U75" s="110"/>
      <c r="V75" s="109"/>
      <c r="W75" s="110"/>
      <c r="X75" s="109"/>
      <c r="Y75" s="110"/>
      <c r="Z75" s="109"/>
      <c r="AA75" s="110"/>
    </row>
    <row r="76" spans="1:35" ht="14.1" customHeight="1" x14ac:dyDescent="0.25">
      <c r="A76" s="140"/>
      <c r="B76" s="109"/>
      <c r="C76" s="110"/>
      <c r="D76" s="109"/>
      <c r="E76" s="110"/>
      <c r="F76" s="109"/>
      <c r="G76" s="110"/>
      <c r="H76" s="109"/>
      <c r="I76" s="110"/>
      <c r="J76" s="109"/>
      <c r="K76" s="110"/>
      <c r="L76" s="109"/>
      <c r="M76" s="110"/>
      <c r="N76" s="109"/>
      <c r="O76" s="110"/>
      <c r="P76" s="109"/>
      <c r="Q76" s="110"/>
      <c r="R76" s="109"/>
      <c r="S76" s="110"/>
      <c r="T76" s="109"/>
      <c r="U76" s="110"/>
      <c r="V76" s="109"/>
      <c r="W76" s="110"/>
      <c r="X76" s="109"/>
      <c r="Y76" s="110"/>
      <c r="Z76" s="109"/>
      <c r="AA76" s="110"/>
    </row>
    <row r="77" spans="1:35" ht="14.1" customHeight="1" x14ac:dyDescent="0.25">
      <c r="A77" s="140"/>
      <c r="B77" s="109"/>
      <c r="C77" s="110"/>
      <c r="D77" s="109"/>
      <c r="E77" s="110"/>
      <c r="F77" s="109"/>
      <c r="G77" s="110"/>
      <c r="H77" s="109"/>
      <c r="I77" s="110"/>
      <c r="J77" s="109"/>
      <c r="K77" s="110"/>
      <c r="L77" s="109"/>
      <c r="M77" s="110"/>
      <c r="N77" s="109"/>
      <c r="O77" s="110"/>
      <c r="P77" s="109"/>
      <c r="Q77" s="110"/>
      <c r="R77" s="109"/>
      <c r="S77" s="110"/>
      <c r="T77" s="109"/>
      <c r="U77" s="110"/>
      <c r="V77" s="109"/>
      <c r="W77" s="110"/>
      <c r="X77" s="109"/>
      <c r="Y77" s="110"/>
      <c r="Z77" s="109"/>
      <c r="AA77" s="110"/>
    </row>
    <row r="78" spans="1:35" ht="14.1" customHeight="1" x14ac:dyDescent="0.25">
      <c r="A78" s="140"/>
      <c r="B78" s="109"/>
      <c r="C78" s="110"/>
      <c r="D78" s="109"/>
      <c r="E78" s="110"/>
      <c r="F78" s="109"/>
      <c r="G78" s="110"/>
      <c r="H78" s="109"/>
      <c r="I78" s="110"/>
      <c r="J78" s="109"/>
      <c r="K78" s="110"/>
      <c r="L78" s="109"/>
      <c r="M78" s="110"/>
      <c r="N78" s="109"/>
      <c r="O78" s="110"/>
      <c r="P78" s="109"/>
      <c r="Q78" s="110"/>
      <c r="R78" s="109"/>
      <c r="S78" s="110"/>
      <c r="T78" s="109"/>
      <c r="U78" s="110"/>
      <c r="V78" s="109"/>
      <c r="W78" s="110"/>
      <c r="X78" s="109"/>
      <c r="Y78" s="110"/>
      <c r="Z78" s="109"/>
      <c r="AA78" s="110"/>
    </row>
    <row r="79" spans="1:35" ht="14.1" customHeight="1" x14ac:dyDescent="0.25">
      <c r="A79" s="140"/>
      <c r="B79" s="109"/>
      <c r="C79" s="110"/>
      <c r="D79" s="109"/>
      <c r="E79" s="110"/>
      <c r="F79" s="109"/>
      <c r="G79" s="110"/>
      <c r="H79" s="109"/>
      <c r="I79" s="110"/>
      <c r="J79" s="109"/>
      <c r="K79" s="110"/>
      <c r="L79" s="109"/>
      <c r="M79" s="110"/>
      <c r="N79" s="109"/>
      <c r="O79" s="110"/>
      <c r="P79" s="109"/>
      <c r="Q79" s="110"/>
      <c r="R79" s="109"/>
      <c r="S79" s="110"/>
      <c r="T79" s="109"/>
      <c r="U79" s="110"/>
      <c r="V79" s="109"/>
      <c r="W79" s="110"/>
      <c r="X79" s="109"/>
      <c r="Y79" s="110"/>
      <c r="Z79" s="109"/>
      <c r="AA79" s="110"/>
    </row>
    <row r="80" spans="1:35" ht="14.1" customHeight="1" x14ac:dyDescent="0.25">
      <c r="A80" s="140"/>
      <c r="B80" s="109"/>
      <c r="C80" s="110"/>
      <c r="D80" s="109"/>
      <c r="E80" s="110"/>
      <c r="F80" s="109"/>
      <c r="G80" s="110"/>
      <c r="H80" s="109"/>
      <c r="I80" s="110"/>
      <c r="J80" s="109"/>
      <c r="K80" s="110"/>
      <c r="L80" s="109"/>
      <c r="M80" s="110"/>
      <c r="N80" s="109"/>
      <c r="O80" s="110"/>
      <c r="P80" s="109"/>
      <c r="Q80" s="110"/>
      <c r="R80" s="109"/>
      <c r="S80" s="110"/>
      <c r="T80" s="109"/>
      <c r="U80" s="110"/>
      <c r="V80" s="109"/>
      <c r="W80" s="110"/>
      <c r="X80" s="109"/>
      <c r="Y80" s="110"/>
      <c r="Z80" s="109"/>
      <c r="AA80" s="110"/>
    </row>
    <row r="81" spans="1:27" ht="14.1" customHeight="1" x14ac:dyDescent="0.25">
      <c r="A81" s="140"/>
      <c r="B81" s="109"/>
      <c r="C81" s="110"/>
      <c r="D81" s="109"/>
      <c r="E81" s="110"/>
      <c r="F81" s="109"/>
      <c r="G81" s="110"/>
      <c r="H81" s="109"/>
      <c r="I81" s="110"/>
      <c r="J81" s="109"/>
      <c r="K81" s="110"/>
      <c r="L81" s="109"/>
      <c r="M81" s="110"/>
      <c r="N81" s="109"/>
      <c r="O81" s="110"/>
      <c r="P81" s="109"/>
      <c r="Q81" s="110"/>
      <c r="R81" s="109"/>
      <c r="S81" s="110"/>
      <c r="T81" s="109"/>
      <c r="U81" s="110"/>
      <c r="V81" s="109"/>
      <c r="W81" s="110"/>
      <c r="X81" s="109"/>
      <c r="Y81" s="110"/>
      <c r="Z81" s="109"/>
      <c r="AA81" s="110"/>
    </row>
    <row r="82" spans="1:27" ht="14.1" customHeight="1" x14ac:dyDescent="0.25">
      <c r="A82" s="140"/>
      <c r="B82" s="109"/>
      <c r="C82" s="110"/>
      <c r="D82" s="109"/>
      <c r="E82" s="110"/>
      <c r="F82" s="109"/>
      <c r="G82" s="110"/>
      <c r="H82" s="109"/>
      <c r="I82" s="110"/>
      <c r="J82" s="109"/>
      <c r="K82" s="110"/>
      <c r="L82" s="109"/>
      <c r="M82" s="110"/>
      <c r="N82" s="109"/>
      <c r="O82" s="110"/>
      <c r="P82" s="109"/>
      <c r="Q82" s="110"/>
      <c r="R82" s="109"/>
      <c r="S82" s="110"/>
      <c r="T82" s="109"/>
      <c r="U82" s="110"/>
      <c r="V82" s="109"/>
      <c r="W82" s="110"/>
      <c r="X82" s="109"/>
      <c r="Y82" s="110"/>
      <c r="Z82" s="109"/>
      <c r="AA82" s="110"/>
    </row>
    <row r="83" spans="1:27" ht="14.1" customHeight="1" x14ac:dyDescent="0.25">
      <c r="A83" s="140"/>
      <c r="B83" s="109"/>
      <c r="C83" s="110"/>
      <c r="D83" s="109"/>
      <c r="E83" s="110"/>
      <c r="F83" s="109"/>
      <c r="G83" s="110"/>
      <c r="H83" s="109"/>
      <c r="I83" s="110"/>
      <c r="J83" s="109"/>
      <c r="K83" s="110"/>
      <c r="L83" s="109"/>
      <c r="M83" s="110"/>
      <c r="N83" s="109"/>
      <c r="O83" s="110"/>
      <c r="P83" s="109"/>
      <c r="Q83" s="110"/>
      <c r="R83" s="109"/>
      <c r="S83" s="110"/>
      <c r="T83" s="109"/>
      <c r="U83" s="110"/>
      <c r="V83" s="109"/>
      <c r="W83" s="110"/>
      <c r="X83" s="109"/>
      <c r="Y83" s="110"/>
      <c r="Z83" s="109"/>
      <c r="AA83" s="110"/>
    </row>
    <row r="84" spans="1:27" ht="14.1" customHeight="1" x14ac:dyDescent="0.25">
      <c r="A84" s="140"/>
      <c r="B84" s="109"/>
      <c r="C84" s="110"/>
      <c r="D84" s="109"/>
      <c r="E84" s="110"/>
      <c r="F84" s="109"/>
      <c r="G84" s="110"/>
      <c r="H84" s="109"/>
      <c r="I84" s="110"/>
      <c r="J84" s="109"/>
      <c r="K84" s="110"/>
      <c r="L84" s="109"/>
      <c r="M84" s="110"/>
      <c r="N84" s="109"/>
      <c r="O84" s="110"/>
      <c r="P84" s="109"/>
      <c r="Q84" s="110"/>
      <c r="R84" s="109"/>
      <c r="S84" s="110"/>
      <c r="T84" s="109"/>
      <c r="U84" s="110"/>
      <c r="V84" s="109"/>
      <c r="W84" s="110"/>
      <c r="X84" s="109"/>
      <c r="Y84" s="110"/>
      <c r="Z84" s="109"/>
      <c r="AA84" s="110"/>
    </row>
    <row r="85" spans="1:27" ht="14.1" customHeight="1" x14ac:dyDescent="0.25">
      <c r="A85" s="140"/>
      <c r="B85" s="109"/>
      <c r="C85" s="110"/>
      <c r="D85" s="109"/>
      <c r="E85" s="110"/>
      <c r="F85" s="109"/>
      <c r="G85" s="110"/>
      <c r="H85" s="109"/>
      <c r="I85" s="110"/>
      <c r="J85" s="109"/>
      <c r="K85" s="110"/>
      <c r="L85" s="109"/>
      <c r="M85" s="110"/>
      <c r="N85" s="109"/>
      <c r="O85" s="110"/>
      <c r="P85" s="109"/>
      <c r="Q85" s="110"/>
      <c r="R85" s="109"/>
      <c r="S85" s="110"/>
      <c r="T85" s="109"/>
      <c r="U85" s="110"/>
      <c r="V85" s="109"/>
      <c r="W85" s="110"/>
      <c r="X85" s="109"/>
      <c r="Y85" s="110"/>
      <c r="Z85" s="109"/>
      <c r="AA85" s="110"/>
    </row>
    <row r="86" spans="1:27" ht="14.1" customHeight="1" x14ac:dyDescent="0.25">
      <c r="A86" s="140"/>
      <c r="B86" s="109"/>
      <c r="C86" s="110"/>
      <c r="D86" s="109"/>
      <c r="E86" s="110"/>
      <c r="F86" s="109"/>
      <c r="G86" s="110"/>
      <c r="H86" s="109"/>
      <c r="I86" s="110"/>
      <c r="J86" s="109"/>
      <c r="K86" s="110"/>
      <c r="L86" s="109"/>
      <c r="M86" s="110"/>
      <c r="N86" s="109"/>
      <c r="O86" s="110"/>
      <c r="P86" s="109"/>
      <c r="Q86" s="110"/>
      <c r="R86" s="109"/>
      <c r="S86" s="110"/>
      <c r="T86" s="109"/>
      <c r="U86" s="110"/>
      <c r="V86" s="109"/>
      <c r="W86" s="110"/>
      <c r="X86" s="109"/>
      <c r="Y86" s="110"/>
      <c r="Z86" s="109"/>
      <c r="AA86" s="110"/>
    </row>
    <row r="87" spans="1:27" ht="14.1" customHeight="1" x14ac:dyDescent="0.25">
      <c r="A87" s="140"/>
      <c r="B87" s="109"/>
      <c r="C87" s="110"/>
      <c r="D87" s="109"/>
      <c r="E87" s="110"/>
      <c r="F87" s="109"/>
      <c r="G87" s="110"/>
      <c r="H87" s="109"/>
      <c r="I87" s="110"/>
      <c r="J87" s="109"/>
      <c r="K87" s="110"/>
      <c r="L87" s="109"/>
      <c r="M87" s="110"/>
      <c r="N87" s="109"/>
      <c r="O87" s="110"/>
      <c r="P87" s="109"/>
      <c r="Q87" s="110"/>
      <c r="R87" s="109"/>
      <c r="S87" s="110"/>
      <c r="T87" s="109"/>
      <c r="U87" s="110"/>
      <c r="V87" s="109"/>
      <c r="W87" s="110"/>
      <c r="X87" s="109"/>
      <c r="Y87" s="110"/>
      <c r="Z87" s="109"/>
      <c r="AA87" s="110"/>
    </row>
    <row r="88" spans="1:27" ht="15" customHeight="1" x14ac:dyDescent="0.25">
      <c r="A88" s="140"/>
      <c r="B88" s="109"/>
      <c r="C88" s="110"/>
      <c r="D88" s="109"/>
      <c r="E88" s="110"/>
      <c r="F88" s="109"/>
      <c r="G88" s="110"/>
      <c r="H88" s="109"/>
      <c r="I88" s="110"/>
      <c r="J88" s="109"/>
      <c r="K88" s="110"/>
      <c r="L88" s="109"/>
      <c r="M88" s="110"/>
      <c r="N88" s="109"/>
      <c r="O88" s="110"/>
      <c r="P88" s="109"/>
      <c r="Q88" s="110"/>
      <c r="R88" s="109"/>
      <c r="S88" s="110"/>
      <c r="T88" s="109"/>
      <c r="U88" s="110"/>
      <c r="V88" s="109"/>
      <c r="W88" s="110"/>
      <c r="X88" s="109"/>
      <c r="Y88" s="110"/>
      <c r="Z88" s="109"/>
      <c r="AA88" s="110"/>
    </row>
    <row r="89" spans="1:27" ht="14.1" customHeight="1" x14ac:dyDescent="0.25">
      <c r="A89" s="140"/>
      <c r="B89" s="109"/>
      <c r="C89" s="110"/>
      <c r="D89" s="109"/>
      <c r="E89" s="110"/>
      <c r="F89" s="109"/>
      <c r="G89" s="110"/>
      <c r="H89" s="109"/>
      <c r="I89" s="110"/>
      <c r="J89" s="109"/>
      <c r="K89" s="110"/>
      <c r="L89" s="109"/>
      <c r="M89" s="110"/>
      <c r="N89" s="109"/>
      <c r="O89" s="110"/>
      <c r="P89" s="109"/>
      <c r="Q89" s="110"/>
      <c r="R89" s="109"/>
      <c r="S89" s="110"/>
      <c r="T89" s="109"/>
      <c r="U89" s="110"/>
      <c r="V89" s="109"/>
      <c r="W89" s="110"/>
      <c r="X89" s="109"/>
      <c r="Y89" s="110"/>
      <c r="Z89" s="109"/>
      <c r="AA89" s="110"/>
    </row>
    <row r="90" spans="1:27" ht="14.1" customHeight="1" x14ac:dyDescent="0.25">
      <c r="A90" s="140"/>
      <c r="B90" s="109"/>
      <c r="C90" s="110"/>
      <c r="D90" s="109"/>
      <c r="E90" s="110"/>
      <c r="F90" s="109"/>
      <c r="G90" s="110"/>
      <c r="H90" s="109"/>
      <c r="I90" s="110"/>
      <c r="J90" s="109"/>
      <c r="K90" s="110"/>
      <c r="L90" s="109"/>
      <c r="M90" s="110"/>
      <c r="N90" s="109"/>
      <c r="O90" s="110"/>
      <c r="P90" s="109"/>
      <c r="Q90" s="110"/>
      <c r="R90" s="109"/>
      <c r="S90" s="110"/>
      <c r="T90" s="109"/>
      <c r="U90" s="110"/>
      <c r="V90" s="109"/>
      <c r="W90" s="110"/>
      <c r="X90" s="109"/>
      <c r="Y90" s="110"/>
      <c r="Z90" s="109"/>
      <c r="AA90" s="110"/>
    </row>
    <row r="91" spans="1:27" ht="14.1" customHeight="1" x14ac:dyDescent="0.25">
      <c r="A91" s="140"/>
      <c r="B91" s="109"/>
      <c r="C91" s="110"/>
      <c r="D91" s="109"/>
      <c r="E91" s="110"/>
      <c r="F91" s="109"/>
      <c r="G91" s="110"/>
      <c r="H91" s="109"/>
      <c r="I91" s="110"/>
      <c r="J91" s="109"/>
      <c r="K91" s="110"/>
      <c r="L91" s="109"/>
      <c r="M91" s="110"/>
      <c r="N91" s="109"/>
      <c r="O91" s="110"/>
      <c r="P91" s="109"/>
      <c r="Q91" s="110"/>
      <c r="R91" s="109"/>
      <c r="S91" s="110"/>
      <c r="T91" s="109"/>
      <c r="U91" s="110"/>
      <c r="V91" s="109"/>
      <c r="W91" s="110"/>
      <c r="X91" s="109"/>
      <c r="Y91" s="110"/>
      <c r="Z91" s="109"/>
      <c r="AA91" s="110"/>
    </row>
    <row r="92" spans="1:27" ht="14.1" customHeight="1" x14ac:dyDescent="0.25">
      <c r="A92" s="140"/>
      <c r="B92" s="109"/>
      <c r="C92" s="110"/>
      <c r="D92" s="109"/>
      <c r="E92" s="110"/>
      <c r="F92" s="109"/>
      <c r="G92" s="110"/>
      <c r="H92" s="109"/>
      <c r="I92" s="110"/>
      <c r="J92" s="109"/>
      <c r="K92" s="110"/>
      <c r="L92" s="109"/>
      <c r="M92" s="110"/>
      <c r="N92" s="109"/>
      <c r="O92" s="110"/>
      <c r="P92" s="109"/>
      <c r="Q92" s="110"/>
      <c r="R92" s="109"/>
      <c r="S92" s="110"/>
      <c r="T92" s="109"/>
      <c r="U92" s="110"/>
      <c r="V92" s="109"/>
      <c r="W92" s="110"/>
      <c r="X92" s="109"/>
      <c r="Y92" s="110"/>
      <c r="Z92" s="109"/>
      <c r="AA92" s="110"/>
    </row>
    <row r="93" spans="1:27" ht="14.1" customHeight="1" x14ac:dyDescent="0.25">
      <c r="A93" s="140"/>
      <c r="B93" s="109"/>
      <c r="C93" s="110"/>
      <c r="D93" s="109"/>
      <c r="E93" s="110"/>
      <c r="F93" s="109"/>
      <c r="G93" s="110"/>
      <c r="H93" s="109"/>
      <c r="I93" s="110"/>
      <c r="J93" s="109"/>
      <c r="K93" s="110"/>
      <c r="L93" s="109"/>
      <c r="M93" s="110"/>
      <c r="N93" s="109"/>
      <c r="O93" s="110"/>
      <c r="P93" s="109"/>
      <c r="Q93" s="110"/>
      <c r="R93" s="109"/>
      <c r="S93" s="110"/>
      <c r="T93" s="109"/>
      <c r="U93" s="110"/>
      <c r="V93" s="109"/>
      <c r="W93" s="110"/>
      <c r="X93" s="109"/>
      <c r="Y93" s="110"/>
      <c r="Z93" s="109"/>
      <c r="AA93" s="110"/>
    </row>
    <row r="94" spans="1:27" ht="14.1" customHeight="1" x14ac:dyDescent="0.25">
      <c r="A94" s="140"/>
      <c r="B94" s="109"/>
      <c r="C94" s="110"/>
      <c r="D94" s="109"/>
      <c r="E94" s="110"/>
      <c r="F94" s="109"/>
      <c r="G94" s="110"/>
      <c r="H94" s="109"/>
      <c r="I94" s="110"/>
      <c r="J94" s="109"/>
      <c r="K94" s="110"/>
      <c r="L94" s="109"/>
      <c r="M94" s="110"/>
      <c r="N94" s="109"/>
      <c r="O94" s="110"/>
      <c r="P94" s="109"/>
      <c r="Q94" s="110"/>
      <c r="R94" s="109"/>
      <c r="S94" s="110"/>
      <c r="T94" s="109"/>
      <c r="U94" s="110"/>
      <c r="V94" s="109"/>
      <c r="W94" s="110"/>
      <c r="X94" s="109"/>
      <c r="Y94" s="110"/>
      <c r="Z94" s="109"/>
      <c r="AA94" s="110"/>
    </row>
    <row r="95" spans="1:27" ht="14.1" customHeight="1" x14ac:dyDescent="0.25">
      <c r="A95" s="140"/>
      <c r="B95" s="109"/>
      <c r="C95" s="110"/>
      <c r="D95" s="109"/>
      <c r="E95" s="110"/>
      <c r="F95" s="109"/>
      <c r="G95" s="110"/>
      <c r="H95" s="109"/>
      <c r="I95" s="110"/>
      <c r="J95" s="109"/>
      <c r="K95" s="110"/>
      <c r="L95" s="109"/>
      <c r="M95" s="110"/>
      <c r="N95" s="109"/>
      <c r="O95" s="110"/>
      <c r="P95" s="109"/>
      <c r="Q95" s="110"/>
      <c r="R95" s="109"/>
      <c r="S95" s="110"/>
      <c r="T95" s="109"/>
      <c r="U95" s="110"/>
      <c r="V95" s="109"/>
      <c r="W95" s="110"/>
      <c r="X95" s="109"/>
      <c r="Y95" s="110"/>
      <c r="Z95" s="109"/>
      <c r="AA95" s="110"/>
    </row>
    <row r="96" spans="1:27" ht="14.1" customHeight="1" x14ac:dyDescent="0.25">
      <c r="A96" s="140"/>
      <c r="B96" s="109"/>
      <c r="C96" s="110"/>
      <c r="D96" s="109"/>
      <c r="E96" s="110"/>
      <c r="F96" s="109"/>
      <c r="G96" s="110"/>
      <c r="H96" s="109"/>
      <c r="I96" s="110"/>
      <c r="J96" s="109"/>
      <c r="K96" s="110"/>
      <c r="L96" s="109"/>
      <c r="M96" s="110"/>
      <c r="N96" s="109"/>
      <c r="O96" s="110"/>
      <c r="P96" s="109"/>
      <c r="Q96" s="110"/>
      <c r="R96" s="109"/>
      <c r="S96" s="110"/>
      <c r="T96" s="109"/>
      <c r="U96" s="110"/>
      <c r="V96" s="109"/>
      <c r="W96" s="110"/>
      <c r="X96" s="109"/>
      <c r="Y96" s="110"/>
      <c r="Z96" s="109"/>
      <c r="AA96" s="110"/>
    </row>
    <row r="97" spans="1:27" ht="14.1" customHeight="1" x14ac:dyDescent="0.25">
      <c r="A97" s="140"/>
      <c r="B97" s="109"/>
      <c r="C97" s="110"/>
      <c r="D97" s="109"/>
      <c r="E97" s="110"/>
      <c r="F97" s="109"/>
      <c r="G97" s="110"/>
      <c r="H97" s="109"/>
      <c r="I97" s="110"/>
      <c r="J97" s="109"/>
      <c r="K97" s="110"/>
      <c r="L97" s="109"/>
      <c r="M97" s="110"/>
      <c r="N97" s="109"/>
      <c r="O97" s="110"/>
      <c r="P97" s="109"/>
      <c r="Q97" s="110"/>
      <c r="R97" s="109"/>
      <c r="S97" s="110"/>
      <c r="T97" s="109"/>
      <c r="U97" s="110"/>
      <c r="V97" s="109"/>
      <c r="W97" s="110"/>
      <c r="X97" s="109"/>
      <c r="Y97" s="110"/>
      <c r="Z97" s="109"/>
      <c r="AA97" s="110"/>
    </row>
    <row r="98" spans="1:27" ht="14.1" customHeight="1" x14ac:dyDescent="0.25">
      <c r="A98" s="140"/>
      <c r="B98" s="109"/>
      <c r="C98" s="110"/>
      <c r="D98" s="109"/>
      <c r="E98" s="110"/>
      <c r="F98" s="109"/>
      <c r="G98" s="110"/>
      <c r="H98" s="109"/>
      <c r="I98" s="110"/>
      <c r="J98" s="109"/>
      <c r="K98" s="110"/>
      <c r="L98" s="109"/>
      <c r="M98" s="110"/>
      <c r="N98" s="109"/>
      <c r="O98" s="110"/>
      <c r="P98" s="109"/>
      <c r="Q98" s="110"/>
      <c r="R98" s="109"/>
      <c r="S98" s="110"/>
      <c r="T98" s="109"/>
      <c r="U98" s="110"/>
      <c r="V98" s="109"/>
      <c r="W98" s="110"/>
      <c r="X98" s="109"/>
      <c r="Y98" s="110"/>
      <c r="Z98" s="109"/>
      <c r="AA98" s="110"/>
    </row>
    <row r="99" spans="1:27" ht="14.1" customHeight="1" x14ac:dyDescent="0.25">
      <c r="A99" s="140"/>
      <c r="B99" s="109"/>
      <c r="C99" s="110"/>
      <c r="D99" s="109"/>
      <c r="E99" s="110"/>
      <c r="F99" s="109"/>
      <c r="G99" s="110"/>
      <c r="H99" s="109"/>
      <c r="I99" s="110"/>
      <c r="J99" s="109"/>
      <c r="K99" s="110"/>
      <c r="L99" s="109"/>
      <c r="M99" s="110"/>
      <c r="N99" s="109"/>
      <c r="O99" s="110"/>
      <c r="P99" s="109"/>
      <c r="Q99" s="110"/>
      <c r="R99" s="109"/>
      <c r="S99" s="110"/>
      <c r="T99" s="109"/>
      <c r="U99" s="110"/>
      <c r="V99" s="109"/>
      <c r="W99" s="110"/>
      <c r="X99" s="109"/>
      <c r="Y99" s="110"/>
      <c r="Z99" s="109"/>
      <c r="AA99" s="110"/>
    </row>
    <row r="100" spans="1:27" ht="14.1" customHeight="1" x14ac:dyDescent="0.25">
      <c r="A100" s="140"/>
      <c r="B100" s="109"/>
      <c r="C100" s="110"/>
      <c r="D100" s="109"/>
      <c r="E100" s="110"/>
      <c r="F100" s="109"/>
      <c r="G100" s="110"/>
      <c r="H100" s="109"/>
      <c r="I100" s="110"/>
      <c r="J100" s="109"/>
      <c r="K100" s="110"/>
      <c r="L100" s="109"/>
      <c r="M100" s="110"/>
      <c r="N100" s="109"/>
      <c r="O100" s="110"/>
      <c r="P100" s="109"/>
      <c r="Q100" s="110"/>
      <c r="R100" s="109"/>
      <c r="S100" s="110"/>
      <c r="T100" s="109"/>
      <c r="U100" s="110"/>
      <c r="V100" s="109"/>
      <c r="W100" s="110"/>
      <c r="X100" s="109"/>
      <c r="Y100" s="110"/>
      <c r="Z100" s="109"/>
      <c r="AA100" s="110"/>
    </row>
    <row r="101" spans="1:27" ht="14.1" customHeight="1" x14ac:dyDescent="0.25">
      <c r="A101" s="140"/>
      <c r="B101" s="109"/>
      <c r="C101" s="110"/>
      <c r="D101" s="109"/>
      <c r="E101" s="110"/>
      <c r="F101" s="109"/>
      <c r="G101" s="110"/>
      <c r="H101" s="109"/>
      <c r="I101" s="110"/>
      <c r="J101" s="109"/>
      <c r="K101" s="110"/>
      <c r="L101" s="109"/>
      <c r="M101" s="110"/>
      <c r="N101" s="109"/>
      <c r="O101" s="110"/>
      <c r="P101" s="109"/>
      <c r="Q101" s="110"/>
      <c r="R101" s="109"/>
      <c r="S101" s="110"/>
      <c r="T101" s="109"/>
      <c r="U101" s="110"/>
      <c r="V101" s="109"/>
      <c r="W101" s="110"/>
      <c r="X101" s="109"/>
      <c r="Y101" s="110"/>
      <c r="Z101" s="109"/>
      <c r="AA101" s="110"/>
    </row>
    <row r="102" spans="1:27" ht="14.1" customHeight="1" x14ac:dyDescent="0.25">
      <c r="A102" s="140"/>
      <c r="B102" s="109"/>
      <c r="C102" s="110"/>
      <c r="D102" s="109"/>
      <c r="E102" s="110"/>
      <c r="F102" s="109"/>
      <c r="G102" s="110"/>
      <c r="H102" s="109"/>
      <c r="I102" s="110"/>
      <c r="J102" s="109"/>
      <c r="K102" s="110"/>
      <c r="L102" s="109"/>
      <c r="M102" s="110"/>
      <c r="N102" s="109"/>
      <c r="O102" s="110"/>
      <c r="P102" s="109"/>
      <c r="Q102" s="110"/>
      <c r="R102" s="109"/>
      <c r="S102" s="110"/>
      <c r="T102" s="109"/>
      <c r="U102" s="110"/>
      <c r="V102" s="109"/>
      <c r="W102" s="110"/>
      <c r="X102" s="109"/>
      <c r="Y102" s="110"/>
      <c r="Z102" s="109"/>
      <c r="AA102" s="110"/>
    </row>
    <row r="103" spans="1:27" ht="14.1" customHeight="1" x14ac:dyDescent="0.25">
      <c r="A103" s="140"/>
      <c r="B103" s="109"/>
      <c r="C103" s="110"/>
      <c r="D103" s="109"/>
      <c r="E103" s="110"/>
      <c r="F103" s="109"/>
      <c r="G103" s="110"/>
      <c r="H103" s="109"/>
      <c r="I103" s="110"/>
      <c r="J103" s="109"/>
      <c r="K103" s="110"/>
      <c r="L103" s="109"/>
      <c r="M103" s="110"/>
      <c r="N103" s="109"/>
      <c r="O103" s="110"/>
      <c r="P103" s="109"/>
      <c r="Q103" s="110"/>
      <c r="R103" s="109"/>
      <c r="S103" s="110"/>
      <c r="T103" s="109"/>
      <c r="U103" s="110"/>
      <c r="V103" s="109"/>
      <c r="W103" s="110"/>
      <c r="X103" s="109"/>
      <c r="Y103" s="110"/>
      <c r="Z103" s="109"/>
      <c r="AA103" s="110"/>
    </row>
    <row r="104" spans="1:27" ht="14.1" customHeight="1" x14ac:dyDescent="0.25">
      <c r="A104" s="140"/>
      <c r="B104" s="109"/>
      <c r="C104" s="110"/>
      <c r="D104" s="109"/>
      <c r="E104" s="110"/>
      <c r="F104" s="109"/>
      <c r="G104" s="110"/>
      <c r="H104" s="109"/>
      <c r="I104" s="110"/>
      <c r="J104" s="109"/>
      <c r="K104" s="110"/>
      <c r="L104" s="109"/>
      <c r="M104" s="110"/>
      <c r="N104" s="109"/>
      <c r="O104" s="110"/>
      <c r="P104" s="109"/>
      <c r="Q104" s="110"/>
      <c r="R104" s="109"/>
      <c r="S104" s="110"/>
      <c r="T104" s="109"/>
      <c r="U104" s="110"/>
      <c r="V104" s="109"/>
      <c r="W104" s="110"/>
      <c r="X104" s="109"/>
      <c r="Y104" s="110"/>
      <c r="Z104" s="109"/>
      <c r="AA104" s="110"/>
    </row>
    <row r="105" spans="1:27" ht="14.1" customHeight="1" x14ac:dyDescent="0.25">
      <c r="A105" s="140"/>
      <c r="B105" s="109"/>
      <c r="C105" s="110"/>
      <c r="D105" s="109"/>
      <c r="E105" s="110"/>
      <c r="F105" s="109"/>
      <c r="G105" s="110"/>
      <c r="H105" s="109"/>
      <c r="I105" s="110"/>
      <c r="J105" s="109"/>
      <c r="K105" s="110"/>
      <c r="L105" s="109"/>
      <c r="M105" s="110"/>
      <c r="N105" s="109"/>
      <c r="O105" s="110"/>
      <c r="P105" s="109"/>
      <c r="Q105" s="110"/>
      <c r="R105" s="109"/>
      <c r="S105" s="110"/>
      <c r="T105" s="109"/>
      <c r="U105" s="110"/>
      <c r="V105" s="109"/>
      <c r="W105" s="110"/>
      <c r="X105" s="109"/>
      <c r="Y105" s="110"/>
      <c r="Z105" s="109"/>
      <c r="AA105" s="110"/>
    </row>
    <row r="106" spans="1:27" ht="14.1" customHeight="1" x14ac:dyDescent="0.25">
      <c r="A106" s="140"/>
      <c r="B106" s="109"/>
      <c r="C106" s="110"/>
      <c r="D106" s="109"/>
      <c r="E106" s="110"/>
      <c r="F106" s="109"/>
      <c r="G106" s="110"/>
      <c r="H106" s="109"/>
      <c r="I106" s="110"/>
      <c r="J106" s="109"/>
      <c r="K106" s="110"/>
      <c r="L106" s="109"/>
      <c r="M106" s="110"/>
      <c r="N106" s="109"/>
      <c r="O106" s="110"/>
      <c r="P106" s="109"/>
      <c r="Q106" s="110"/>
      <c r="R106" s="109"/>
      <c r="S106" s="110"/>
      <c r="T106" s="109"/>
      <c r="U106" s="110"/>
      <c r="V106" s="109"/>
      <c r="W106" s="110"/>
      <c r="X106" s="109"/>
      <c r="Y106" s="110"/>
      <c r="Z106" s="109"/>
      <c r="AA106" s="110"/>
    </row>
    <row r="107" spans="1:27" ht="14.1" customHeight="1" x14ac:dyDescent="0.25">
      <c r="A107" s="140"/>
      <c r="B107" s="109"/>
      <c r="C107" s="110"/>
      <c r="D107" s="109"/>
      <c r="E107" s="110"/>
      <c r="F107" s="109"/>
      <c r="G107" s="110"/>
      <c r="H107" s="109"/>
      <c r="I107" s="110"/>
      <c r="J107" s="109"/>
      <c r="K107" s="110"/>
      <c r="L107" s="109"/>
      <c r="M107" s="110"/>
      <c r="N107" s="109"/>
      <c r="O107" s="110"/>
      <c r="P107" s="109"/>
      <c r="Q107" s="110"/>
      <c r="R107" s="109"/>
      <c r="S107" s="110"/>
      <c r="T107" s="109"/>
      <c r="U107" s="110"/>
      <c r="V107" s="109"/>
      <c r="W107" s="110"/>
      <c r="X107" s="109"/>
      <c r="Y107" s="110"/>
      <c r="Z107" s="109"/>
      <c r="AA107" s="110"/>
    </row>
    <row r="108" spans="1:27" ht="14.1" customHeight="1" x14ac:dyDescent="0.25">
      <c r="A108" s="140"/>
      <c r="B108" s="109"/>
      <c r="C108" s="110"/>
      <c r="D108" s="109"/>
      <c r="E108" s="110"/>
      <c r="F108" s="109"/>
      <c r="G108" s="110"/>
      <c r="H108" s="109"/>
      <c r="I108" s="110"/>
      <c r="J108" s="109"/>
      <c r="K108" s="110"/>
      <c r="L108" s="109"/>
      <c r="M108" s="110"/>
      <c r="N108" s="109"/>
      <c r="O108" s="110"/>
      <c r="P108" s="109"/>
      <c r="Q108" s="110"/>
      <c r="R108" s="109"/>
      <c r="S108" s="110"/>
      <c r="T108" s="109"/>
      <c r="U108" s="110"/>
      <c r="V108" s="109"/>
      <c r="W108" s="110"/>
      <c r="X108" s="109"/>
      <c r="Y108" s="110"/>
      <c r="Z108" s="109"/>
      <c r="AA108" s="110"/>
    </row>
    <row r="109" spans="1:27" ht="14.1" customHeight="1" x14ac:dyDescent="0.25">
      <c r="A109" s="140"/>
      <c r="B109" s="109"/>
      <c r="C109" s="110"/>
      <c r="D109" s="109"/>
      <c r="E109" s="110"/>
      <c r="F109" s="109"/>
      <c r="G109" s="110"/>
      <c r="H109" s="109"/>
      <c r="I109" s="110"/>
      <c r="J109" s="109"/>
      <c r="K109" s="110"/>
      <c r="L109" s="109"/>
      <c r="M109" s="110"/>
      <c r="N109" s="109"/>
      <c r="O109" s="110"/>
      <c r="P109" s="109"/>
      <c r="Q109" s="110"/>
      <c r="R109" s="109"/>
      <c r="S109" s="110"/>
      <c r="T109" s="109"/>
      <c r="U109" s="110"/>
      <c r="V109" s="109"/>
      <c r="W109" s="110"/>
      <c r="X109" s="109"/>
      <c r="Y109" s="110"/>
      <c r="Z109" s="109"/>
      <c r="AA109" s="110"/>
    </row>
    <row r="110" spans="1:27" ht="14.1" customHeight="1" x14ac:dyDescent="0.25">
      <c r="A110" s="140"/>
      <c r="B110" s="109"/>
      <c r="C110" s="110"/>
      <c r="D110" s="109"/>
      <c r="E110" s="110"/>
      <c r="F110" s="109"/>
      <c r="G110" s="110"/>
      <c r="H110" s="109"/>
      <c r="I110" s="110"/>
      <c r="J110" s="109"/>
      <c r="K110" s="110"/>
      <c r="L110" s="109"/>
      <c r="M110" s="110"/>
      <c r="N110" s="109"/>
      <c r="O110" s="110"/>
      <c r="P110" s="109"/>
      <c r="Q110" s="110"/>
      <c r="R110" s="109"/>
      <c r="S110" s="110"/>
      <c r="T110" s="109"/>
      <c r="U110" s="110"/>
      <c r="V110" s="109"/>
      <c r="W110" s="110"/>
      <c r="X110" s="109"/>
      <c r="Y110" s="110"/>
      <c r="Z110" s="109"/>
      <c r="AA110" s="110"/>
    </row>
    <row r="111" spans="1:27" ht="14.1" customHeight="1" x14ac:dyDescent="0.25">
      <c r="A111" s="140"/>
      <c r="B111" s="109"/>
      <c r="C111" s="110"/>
      <c r="D111" s="109"/>
      <c r="E111" s="110"/>
      <c r="F111" s="109"/>
      <c r="G111" s="110"/>
      <c r="H111" s="109"/>
      <c r="I111" s="110"/>
      <c r="J111" s="109"/>
      <c r="K111" s="110"/>
      <c r="L111" s="109"/>
      <c r="M111" s="110"/>
      <c r="N111" s="109"/>
      <c r="O111" s="110"/>
      <c r="P111" s="109"/>
      <c r="Q111" s="110"/>
      <c r="R111" s="109"/>
      <c r="S111" s="110"/>
      <c r="T111" s="109"/>
      <c r="U111" s="110"/>
      <c r="V111" s="109"/>
      <c r="W111" s="110"/>
      <c r="X111" s="109"/>
      <c r="Y111" s="110"/>
      <c r="Z111" s="109"/>
      <c r="AA111" s="110"/>
    </row>
    <row r="112" spans="1:27" ht="14.1" customHeight="1" x14ac:dyDescent="0.25">
      <c r="A112" s="140"/>
      <c r="B112" s="109"/>
      <c r="C112" s="110"/>
      <c r="D112" s="109"/>
      <c r="E112" s="110"/>
      <c r="F112" s="109"/>
      <c r="G112" s="110"/>
      <c r="H112" s="109"/>
      <c r="I112" s="110"/>
      <c r="J112" s="109"/>
      <c r="K112" s="110"/>
      <c r="L112" s="109"/>
      <c r="M112" s="110"/>
      <c r="N112" s="109"/>
      <c r="O112" s="110"/>
      <c r="P112" s="109"/>
      <c r="Q112" s="110"/>
      <c r="R112" s="109"/>
      <c r="S112" s="110"/>
      <c r="T112" s="109"/>
      <c r="U112" s="110"/>
      <c r="V112" s="109"/>
      <c r="W112" s="110"/>
      <c r="X112" s="109"/>
      <c r="Y112" s="110"/>
      <c r="Z112" s="109"/>
      <c r="AA112" s="110"/>
    </row>
    <row r="113" spans="1:27" ht="14.1" customHeight="1" x14ac:dyDescent="0.25">
      <c r="A113" s="140"/>
      <c r="B113" s="109"/>
      <c r="C113" s="110"/>
      <c r="D113" s="109"/>
      <c r="E113" s="110"/>
      <c r="F113" s="109"/>
      <c r="G113" s="110"/>
      <c r="H113" s="109"/>
      <c r="I113" s="110"/>
      <c r="J113" s="109"/>
      <c r="K113" s="110"/>
      <c r="L113" s="109"/>
      <c r="M113" s="110"/>
      <c r="N113" s="109"/>
      <c r="O113" s="110"/>
      <c r="P113" s="109"/>
      <c r="Q113" s="110"/>
      <c r="R113" s="109"/>
      <c r="S113" s="110"/>
      <c r="T113" s="109"/>
      <c r="U113" s="110"/>
      <c r="V113" s="109"/>
      <c r="W113" s="110"/>
      <c r="X113" s="109"/>
      <c r="Y113" s="110"/>
      <c r="Z113" s="109"/>
      <c r="AA113" s="110"/>
    </row>
    <row r="114" spans="1:27" ht="14.1" customHeight="1" x14ac:dyDescent="0.25">
      <c r="A114" s="140"/>
      <c r="B114" s="109"/>
      <c r="C114" s="110"/>
      <c r="D114" s="109"/>
      <c r="E114" s="110"/>
      <c r="F114" s="109"/>
      <c r="G114" s="110"/>
      <c r="H114" s="109"/>
      <c r="I114" s="110"/>
      <c r="J114" s="109"/>
      <c r="K114" s="110"/>
      <c r="L114" s="109"/>
      <c r="M114" s="110"/>
      <c r="N114" s="109"/>
      <c r="O114" s="110"/>
      <c r="P114" s="109"/>
      <c r="Q114" s="110"/>
      <c r="R114" s="109"/>
      <c r="S114" s="110"/>
      <c r="T114" s="109"/>
      <c r="U114" s="110"/>
      <c r="V114" s="109"/>
      <c r="W114" s="110"/>
      <c r="X114" s="109"/>
      <c r="Y114" s="110"/>
      <c r="Z114" s="109"/>
      <c r="AA114" s="110"/>
    </row>
    <row r="115" spans="1:27" ht="14.1" customHeight="1" x14ac:dyDescent="0.25">
      <c r="A115" s="140"/>
      <c r="B115" s="109"/>
      <c r="C115" s="110"/>
      <c r="D115" s="109"/>
      <c r="E115" s="110"/>
      <c r="F115" s="109"/>
      <c r="G115" s="110"/>
      <c r="H115" s="109"/>
      <c r="I115" s="110"/>
      <c r="J115" s="109"/>
      <c r="K115" s="110"/>
      <c r="L115" s="109"/>
      <c r="M115" s="110"/>
      <c r="N115" s="109"/>
      <c r="O115" s="110"/>
      <c r="P115" s="109"/>
      <c r="Q115" s="110"/>
      <c r="R115" s="109"/>
      <c r="S115" s="110"/>
      <c r="T115" s="109"/>
      <c r="U115" s="110"/>
      <c r="V115" s="109"/>
      <c r="W115" s="110"/>
      <c r="X115" s="109"/>
      <c r="Y115" s="110"/>
      <c r="Z115" s="109"/>
      <c r="AA115" s="110"/>
    </row>
    <row r="116" spans="1:27" ht="14.1" customHeight="1" x14ac:dyDescent="0.25">
      <c r="A116" s="140"/>
      <c r="B116" s="109"/>
      <c r="C116" s="110"/>
      <c r="D116" s="109"/>
      <c r="E116" s="110"/>
      <c r="F116" s="109"/>
      <c r="G116" s="110"/>
      <c r="H116" s="109"/>
      <c r="I116" s="110"/>
      <c r="J116" s="109"/>
      <c r="K116" s="110"/>
      <c r="L116" s="109"/>
      <c r="M116" s="110"/>
      <c r="N116" s="109"/>
      <c r="O116" s="110"/>
      <c r="P116" s="109"/>
      <c r="Q116" s="110"/>
      <c r="R116" s="109"/>
      <c r="S116" s="110"/>
      <c r="T116" s="109"/>
      <c r="U116" s="110"/>
      <c r="V116" s="109"/>
      <c r="W116" s="110"/>
      <c r="X116" s="109"/>
      <c r="Y116" s="110"/>
      <c r="Z116" s="109"/>
      <c r="AA116" s="110"/>
    </row>
    <row r="117" spans="1:27" ht="14.1" customHeight="1" x14ac:dyDescent="0.25">
      <c r="A117" s="140"/>
      <c r="B117" s="109"/>
      <c r="C117" s="110"/>
      <c r="D117" s="109"/>
      <c r="E117" s="110"/>
      <c r="F117" s="109"/>
      <c r="G117" s="110"/>
      <c r="H117" s="109"/>
      <c r="I117" s="110"/>
      <c r="J117" s="109"/>
      <c r="K117" s="110"/>
      <c r="L117" s="109"/>
      <c r="M117" s="110"/>
      <c r="N117" s="109"/>
      <c r="O117" s="110"/>
      <c r="P117" s="109"/>
      <c r="Q117" s="110"/>
      <c r="R117" s="109"/>
      <c r="S117" s="110"/>
      <c r="T117" s="109"/>
      <c r="U117" s="110"/>
      <c r="V117" s="109"/>
      <c r="W117" s="110"/>
      <c r="X117" s="109"/>
      <c r="Y117" s="110"/>
      <c r="Z117" s="109"/>
      <c r="AA117" s="110"/>
    </row>
    <row r="118" spans="1:27" ht="14.1" customHeight="1" x14ac:dyDescent="0.25">
      <c r="A118" s="140"/>
      <c r="B118" s="109"/>
      <c r="C118" s="110"/>
      <c r="D118" s="109"/>
      <c r="E118" s="110"/>
      <c r="F118" s="109"/>
      <c r="G118" s="110"/>
      <c r="H118" s="109"/>
      <c r="I118" s="110"/>
      <c r="J118" s="109"/>
      <c r="K118" s="110"/>
      <c r="L118" s="109"/>
      <c r="M118" s="110"/>
      <c r="N118" s="109"/>
      <c r="O118" s="110"/>
      <c r="P118" s="109"/>
      <c r="Q118" s="110"/>
      <c r="R118" s="109"/>
      <c r="S118" s="110"/>
      <c r="T118" s="109"/>
      <c r="U118" s="110"/>
      <c r="V118" s="109"/>
      <c r="W118" s="110"/>
      <c r="X118" s="109"/>
      <c r="Y118" s="110"/>
      <c r="Z118" s="109"/>
      <c r="AA118" s="110"/>
    </row>
    <row r="119" spans="1:27" ht="14.1" customHeight="1" x14ac:dyDescent="0.25">
      <c r="A119" s="140"/>
      <c r="B119" s="109"/>
      <c r="C119" s="110"/>
      <c r="D119" s="109"/>
      <c r="E119" s="110"/>
      <c r="F119" s="109"/>
      <c r="G119" s="110"/>
      <c r="H119" s="109"/>
      <c r="I119" s="110"/>
      <c r="J119" s="109"/>
      <c r="K119" s="110"/>
      <c r="L119" s="109"/>
      <c r="M119" s="110"/>
      <c r="N119" s="109"/>
      <c r="O119" s="110"/>
      <c r="P119" s="109"/>
      <c r="Q119" s="110"/>
      <c r="R119" s="109"/>
      <c r="S119" s="110"/>
      <c r="T119" s="109"/>
      <c r="U119" s="110"/>
      <c r="V119" s="109"/>
      <c r="W119" s="110"/>
      <c r="X119" s="109"/>
      <c r="Y119" s="110"/>
      <c r="Z119" s="109"/>
      <c r="AA119" s="110"/>
    </row>
    <row r="120" spans="1:27" ht="14.1" customHeight="1" x14ac:dyDescent="0.25">
      <c r="A120" s="140"/>
      <c r="B120" s="109"/>
      <c r="C120" s="110"/>
      <c r="D120" s="109"/>
      <c r="E120" s="110"/>
      <c r="F120" s="109"/>
      <c r="G120" s="110"/>
      <c r="H120" s="109"/>
      <c r="I120" s="110"/>
      <c r="J120" s="109"/>
      <c r="K120" s="110"/>
      <c r="L120" s="109"/>
      <c r="M120" s="110"/>
      <c r="N120" s="109"/>
      <c r="O120" s="110"/>
      <c r="P120" s="109"/>
      <c r="Q120" s="110"/>
      <c r="R120" s="109"/>
      <c r="S120" s="110"/>
      <c r="T120" s="109"/>
      <c r="U120" s="110"/>
      <c r="V120" s="109"/>
      <c r="W120" s="110"/>
      <c r="X120" s="109"/>
      <c r="Y120" s="110"/>
      <c r="Z120" s="109"/>
      <c r="AA120" s="110"/>
    </row>
    <row r="121" spans="1:27" ht="14.1" customHeight="1" x14ac:dyDescent="0.25">
      <c r="A121" s="140"/>
      <c r="B121" s="109"/>
      <c r="C121" s="110"/>
      <c r="D121" s="109"/>
      <c r="E121" s="110"/>
      <c r="F121" s="109"/>
      <c r="G121" s="110"/>
      <c r="H121" s="109"/>
      <c r="I121" s="110"/>
      <c r="J121" s="109"/>
      <c r="K121" s="110"/>
      <c r="L121" s="109"/>
      <c r="M121" s="110"/>
      <c r="N121" s="109"/>
      <c r="O121" s="110"/>
      <c r="P121" s="109"/>
      <c r="Q121" s="110"/>
      <c r="R121" s="109"/>
      <c r="S121" s="110"/>
      <c r="T121" s="109"/>
      <c r="U121" s="110"/>
      <c r="V121" s="109"/>
      <c r="W121" s="110"/>
      <c r="X121" s="109"/>
      <c r="Y121" s="110"/>
      <c r="Z121" s="109"/>
      <c r="AA121" s="110"/>
    </row>
    <row r="122" spans="1:27" ht="14.1" customHeight="1" x14ac:dyDescent="0.25">
      <c r="A122" s="140"/>
      <c r="B122" s="109"/>
      <c r="C122" s="110"/>
      <c r="D122" s="109"/>
      <c r="E122" s="110"/>
      <c r="F122" s="109"/>
      <c r="G122" s="110"/>
      <c r="H122" s="109"/>
      <c r="I122" s="110"/>
      <c r="J122" s="109"/>
      <c r="K122" s="110"/>
      <c r="L122" s="109"/>
      <c r="M122" s="110"/>
      <c r="N122" s="109"/>
      <c r="O122" s="110"/>
      <c r="P122" s="109"/>
      <c r="Q122" s="110"/>
      <c r="R122" s="109"/>
      <c r="S122" s="110"/>
      <c r="T122" s="109"/>
      <c r="U122" s="110"/>
      <c r="V122" s="109"/>
      <c r="W122" s="110"/>
      <c r="X122" s="109"/>
      <c r="Y122" s="110"/>
      <c r="Z122" s="109"/>
      <c r="AA122" s="110"/>
    </row>
    <row r="123" spans="1:27" ht="15" customHeight="1" x14ac:dyDescent="0.25">
      <c r="A123" s="140"/>
      <c r="B123" s="109"/>
      <c r="C123" s="110"/>
      <c r="D123" s="109"/>
      <c r="E123" s="110"/>
      <c r="F123" s="109"/>
      <c r="G123" s="110"/>
      <c r="H123" s="109"/>
      <c r="I123" s="110"/>
      <c r="J123" s="109"/>
      <c r="K123" s="110"/>
      <c r="L123" s="109"/>
      <c r="M123" s="110"/>
      <c r="N123" s="109"/>
      <c r="O123" s="110"/>
      <c r="P123" s="109"/>
      <c r="Q123" s="110"/>
      <c r="R123" s="109"/>
      <c r="S123" s="110"/>
      <c r="T123" s="109"/>
      <c r="U123" s="110"/>
      <c r="V123" s="109"/>
      <c r="W123" s="110"/>
      <c r="X123" s="109"/>
      <c r="Y123" s="110"/>
      <c r="Z123" s="109"/>
      <c r="AA123" s="110"/>
    </row>
    <row r="124" spans="1:27" ht="14.1" customHeight="1" x14ac:dyDescent="0.25">
      <c r="A124" s="140"/>
      <c r="B124" s="109"/>
      <c r="C124" s="110"/>
      <c r="D124" s="109"/>
      <c r="E124" s="110"/>
      <c r="F124" s="109"/>
      <c r="G124" s="110"/>
      <c r="H124" s="109"/>
      <c r="I124" s="110"/>
      <c r="J124" s="109"/>
      <c r="K124" s="110"/>
      <c r="L124" s="109"/>
      <c r="M124" s="110"/>
      <c r="N124" s="109"/>
      <c r="O124" s="110"/>
      <c r="P124" s="109"/>
      <c r="Q124" s="110"/>
      <c r="R124" s="109"/>
      <c r="S124" s="110"/>
      <c r="T124" s="109"/>
      <c r="U124" s="110"/>
      <c r="V124" s="109"/>
      <c r="W124" s="110"/>
      <c r="X124" s="109"/>
      <c r="Y124" s="110"/>
      <c r="Z124" s="109"/>
      <c r="AA124" s="110"/>
    </row>
    <row r="125" spans="1:27" ht="14.1" customHeight="1" x14ac:dyDescent="0.25">
      <c r="A125" s="140"/>
      <c r="B125" s="109"/>
      <c r="C125" s="110"/>
      <c r="D125" s="109"/>
      <c r="E125" s="110"/>
      <c r="F125" s="109"/>
      <c r="G125" s="110"/>
      <c r="H125" s="109"/>
      <c r="I125" s="110"/>
      <c r="J125" s="109"/>
      <c r="K125" s="110"/>
      <c r="L125" s="109"/>
      <c r="M125" s="110"/>
      <c r="N125" s="109"/>
      <c r="O125" s="110"/>
      <c r="P125" s="109"/>
      <c r="Q125" s="110"/>
      <c r="R125" s="109"/>
      <c r="S125" s="110"/>
      <c r="T125" s="109"/>
      <c r="U125" s="110"/>
      <c r="V125" s="109"/>
      <c r="W125" s="110"/>
      <c r="X125" s="109"/>
      <c r="Y125" s="110"/>
      <c r="Z125" s="109"/>
      <c r="AA125" s="110"/>
    </row>
    <row r="126" spans="1:27" ht="14.1" customHeight="1" x14ac:dyDescent="0.25">
      <c r="A126" s="140"/>
      <c r="B126" s="109"/>
      <c r="C126" s="110"/>
      <c r="D126" s="109"/>
      <c r="E126" s="110"/>
      <c r="F126" s="109"/>
      <c r="G126" s="110"/>
      <c r="H126" s="109"/>
      <c r="I126" s="110"/>
      <c r="J126" s="109"/>
      <c r="K126" s="110"/>
      <c r="L126" s="109"/>
      <c r="M126" s="110"/>
      <c r="N126" s="109"/>
      <c r="O126" s="110"/>
      <c r="P126" s="109"/>
      <c r="Q126" s="110"/>
      <c r="R126" s="109"/>
      <c r="S126" s="110"/>
      <c r="T126" s="109"/>
      <c r="U126" s="110"/>
      <c r="V126" s="109"/>
      <c r="W126" s="110"/>
      <c r="X126" s="109"/>
      <c r="Y126" s="110"/>
      <c r="Z126" s="109"/>
      <c r="AA126" s="110"/>
    </row>
    <row r="127" spans="1:27" ht="14.1" customHeight="1" x14ac:dyDescent="0.25">
      <c r="A127" s="140"/>
      <c r="B127" s="109"/>
      <c r="C127" s="110"/>
      <c r="D127" s="109"/>
      <c r="E127" s="110"/>
      <c r="F127" s="109"/>
      <c r="G127" s="110"/>
      <c r="H127" s="109"/>
      <c r="I127" s="110"/>
      <c r="J127" s="109"/>
      <c r="K127" s="110"/>
      <c r="L127" s="109"/>
      <c r="M127" s="110"/>
      <c r="N127" s="109"/>
      <c r="O127" s="110"/>
      <c r="P127" s="109"/>
      <c r="Q127" s="110"/>
      <c r="R127" s="109"/>
      <c r="S127" s="110"/>
      <c r="T127" s="109"/>
      <c r="U127" s="110"/>
      <c r="V127" s="109"/>
      <c r="W127" s="110"/>
      <c r="X127" s="109"/>
      <c r="Y127" s="110"/>
      <c r="Z127" s="109"/>
      <c r="AA127" s="110"/>
    </row>
    <row r="128" spans="1:27" ht="14.1" customHeight="1" x14ac:dyDescent="0.25">
      <c r="A128" s="140"/>
      <c r="B128" s="109"/>
      <c r="C128" s="110"/>
      <c r="D128" s="109"/>
      <c r="E128" s="110"/>
      <c r="F128" s="109"/>
      <c r="G128" s="110"/>
      <c r="H128" s="109"/>
      <c r="I128" s="110"/>
      <c r="J128" s="109"/>
      <c r="K128" s="110"/>
      <c r="L128" s="109"/>
      <c r="M128" s="110"/>
      <c r="N128" s="109"/>
      <c r="O128" s="110"/>
      <c r="P128" s="109"/>
      <c r="Q128" s="110"/>
      <c r="R128" s="109"/>
      <c r="S128" s="110"/>
      <c r="T128" s="109"/>
      <c r="U128" s="110"/>
      <c r="V128" s="109"/>
      <c r="W128" s="110"/>
      <c r="X128" s="109"/>
      <c r="Y128" s="110"/>
      <c r="Z128" s="109"/>
      <c r="AA128" s="110"/>
    </row>
    <row r="129" spans="1:27" ht="14.1" customHeight="1" x14ac:dyDescent="0.25">
      <c r="A129" s="140"/>
      <c r="B129" s="109"/>
      <c r="C129" s="110"/>
      <c r="D129" s="109"/>
      <c r="E129" s="110"/>
      <c r="F129" s="109"/>
      <c r="G129" s="110"/>
      <c r="H129" s="109"/>
      <c r="I129" s="110"/>
      <c r="J129" s="109"/>
      <c r="K129" s="110"/>
      <c r="L129" s="109"/>
      <c r="M129" s="110"/>
      <c r="N129" s="109"/>
      <c r="O129" s="110"/>
      <c r="P129" s="109"/>
      <c r="Q129" s="110"/>
      <c r="R129" s="109"/>
      <c r="S129" s="110"/>
      <c r="T129" s="109"/>
      <c r="U129" s="110"/>
      <c r="V129" s="109"/>
      <c r="W129" s="110"/>
      <c r="X129" s="109"/>
      <c r="Y129" s="110"/>
      <c r="Z129" s="109"/>
      <c r="AA129" s="110"/>
    </row>
    <row r="130" spans="1:27" ht="14.1" customHeight="1" x14ac:dyDescent="0.25">
      <c r="A130" s="140"/>
      <c r="B130" s="109"/>
      <c r="C130" s="110"/>
      <c r="D130" s="109"/>
      <c r="E130" s="110"/>
      <c r="F130" s="109"/>
      <c r="G130" s="110"/>
      <c r="H130" s="109"/>
      <c r="I130" s="110"/>
      <c r="J130" s="109"/>
      <c r="K130" s="110"/>
      <c r="L130" s="109"/>
      <c r="M130" s="110"/>
      <c r="N130" s="109"/>
      <c r="O130" s="110"/>
      <c r="P130" s="109"/>
      <c r="Q130" s="110"/>
      <c r="R130" s="109"/>
      <c r="S130" s="110"/>
      <c r="T130" s="109"/>
      <c r="U130" s="110"/>
      <c r="V130" s="109"/>
      <c r="W130" s="110"/>
      <c r="X130" s="109"/>
      <c r="Y130" s="110"/>
      <c r="Z130" s="109"/>
      <c r="AA130" s="110"/>
    </row>
    <row r="131" spans="1:27" ht="14.1" customHeight="1" x14ac:dyDescent="0.25">
      <c r="A131" s="140"/>
      <c r="B131" s="109"/>
      <c r="C131" s="110"/>
      <c r="D131" s="109"/>
      <c r="E131" s="110"/>
      <c r="F131" s="109"/>
      <c r="G131" s="110"/>
      <c r="H131" s="109"/>
      <c r="I131" s="110"/>
      <c r="J131" s="109"/>
      <c r="K131" s="110"/>
      <c r="L131" s="109"/>
      <c r="M131" s="110"/>
      <c r="N131" s="109"/>
      <c r="O131" s="110"/>
      <c r="P131" s="109"/>
      <c r="Q131" s="110"/>
      <c r="R131" s="109"/>
      <c r="S131" s="110"/>
      <c r="T131" s="109"/>
      <c r="U131" s="110"/>
      <c r="V131" s="109"/>
      <c r="W131" s="110"/>
      <c r="X131" s="109"/>
      <c r="Y131" s="110"/>
      <c r="Z131" s="109"/>
      <c r="AA131" s="110"/>
    </row>
    <row r="132" spans="1:27" ht="14.1" customHeight="1" x14ac:dyDescent="0.25">
      <c r="A132" s="140"/>
      <c r="B132" s="109"/>
      <c r="C132" s="110"/>
      <c r="D132" s="109"/>
      <c r="E132" s="110"/>
      <c r="F132" s="109"/>
      <c r="G132" s="110"/>
      <c r="H132" s="109"/>
      <c r="I132" s="110"/>
      <c r="J132" s="109"/>
      <c r="K132" s="110"/>
      <c r="L132" s="109"/>
      <c r="M132" s="110"/>
      <c r="N132" s="109"/>
      <c r="O132" s="110"/>
      <c r="P132" s="109"/>
      <c r="Q132" s="110"/>
      <c r="R132" s="109"/>
      <c r="S132" s="110"/>
      <c r="T132" s="109"/>
      <c r="U132" s="110"/>
      <c r="V132" s="109"/>
      <c r="W132" s="110"/>
      <c r="X132" s="109"/>
      <c r="Y132" s="110"/>
      <c r="Z132" s="109"/>
      <c r="AA132" s="110"/>
    </row>
    <row r="133" spans="1:27" ht="14.1" customHeight="1" x14ac:dyDescent="0.25">
      <c r="A133" s="140"/>
      <c r="B133" s="109"/>
      <c r="C133" s="110"/>
      <c r="D133" s="109"/>
      <c r="E133" s="110"/>
      <c r="F133" s="109"/>
      <c r="G133" s="110"/>
      <c r="H133" s="109"/>
      <c r="I133" s="110"/>
      <c r="J133" s="109"/>
      <c r="K133" s="110"/>
      <c r="L133" s="109"/>
      <c r="M133" s="110"/>
      <c r="N133" s="109"/>
      <c r="O133" s="110"/>
      <c r="P133" s="109"/>
      <c r="Q133" s="110"/>
      <c r="R133" s="109"/>
      <c r="S133" s="110"/>
      <c r="T133" s="109"/>
      <c r="U133" s="110"/>
      <c r="V133" s="109"/>
      <c r="W133" s="110"/>
      <c r="X133" s="109"/>
      <c r="Y133" s="110"/>
      <c r="Z133" s="109"/>
      <c r="AA133" s="110"/>
    </row>
    <row r="134" spans="1:27" ht="14.1"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row>
    <row r="135" spans="1:27" ht="14.1"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row>
    <row r="136" spans="1:27" ht="14.1"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row>
    <row r="137" spans="1:27" ht="14.1"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row>
    <row r="138" spans="1:27" ht="14.1"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row>
    <row r="139" spans="1:27" ht="14.1"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row>
    <row r="140" spans="1:27" ht="14.1"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row>
    <row r="141" spans="1:27" ht="14.1"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row>
    <row r="142" spans="1:27" ht="14.1"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row>
    <row r="143" spans="1:27" ht="14.1"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row>
    <row r="144" spans="1:27" ht="14.1"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row>
    <row r="145" spans="1:24" ht="14.1"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row>
    <row r="146" spans="1:24" ht="14.1"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row>
    <row r="147" spans="1:24" ht="14.1"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row>
    <row r="148" spans="1:24" ht="14.1"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row>
    <row r="149" spans="1:24" ht="14.1"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row>
    <row r="150" spans="1:24" ht="14.1"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row>
    <row r="151" spans="1:24" ht="14.1"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row>
    <row r="152" spans="1:24" ht="14.1"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row>
    <row r="153" spans="1:24" ht="14.1"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row>
    <row r="154" spans="1:24" ht="14.1"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row>
    <row r="155" spans="1:24" ht="14.1"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row>
    <row r="156" spans="1:24" ht="14.1"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row>
    <row r="157" spans="1:24" ht="14.1"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row>
    <row r="158" spans="1:24" ht="14.1"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row>
    <row r="159" spans="1:24" ht="14.1"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row>
    <row r="160" spans="1:24" ht="14.1"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row>
    <row r="161" spans="1:24" ht="14.1"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row>
    <row r="162" spans="1:24" ht="14.1"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row>
    <row r="163" spans="1:24" ht="14.1"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row>
    <row r="164" spans="1:24" ht="14.1"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row>
    <row r="165" spans="1:24" ht="14.1"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row>
    <row r="166" spans="1:24" ht="14.1"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row>
    <row r="167" spans="1:24" ht="14.1"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row>
    <row r="168" spans="1:24" ht="14.1"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row>
    <row r="169" spans="1:24" ht="14.1"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row>
    <row r="170" spans="1:24" ht="14.1"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row>
    <row r="171" spans="1:24" ht="14.1"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row>
    <row r="172" spans="1:24" ht="14.1"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row>
    <row r="173" spans="1:24" ht="14.1"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row>
    <row r="174" spans="1:24" ht="14.1"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row>
    <row r="175" spans="1:24" ht="14.1"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row>
    <row r="176" spans="1:24" ht="14.1"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row>
    <row r="177" spans="1:24" ht="14.1"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row>
    <row r="178" spans="1:24" ht="14.1"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row>
    <row r="179" spans="1:24" ht="14.1"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row>
    <row r="180" spans="1:24" ht="14.1"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row>
    <row r="181" spans="1:24" ht="14.1"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row>
    <row r="182" spans="1:24" ht="14.1"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row>
    <row r="183" spans="1:24" ht="14.1"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row>
    <row r="184" spans="1:24" ht="14.1"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row>
    <row r="185" spans="1:24" ht="14.1"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row>
    <row r="186" spans="1:24" ht="14.1"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row>
    <row r="187" spans="1:24" ht="14.1"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row>
    <row r="188" spans="1:24" ht="14.1"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row>
    <row r="189" spans="1:24" ht="14.1"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row>
    <row r="190" spans="1:24" ht="14.1"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row>
    <row r="191" spans="1:24" ht="14.1"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row>
    <row r="192" spans="1:24" ht="14.1"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row>
    <row r="193" spans="1:24" ht="14.1"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row>
    <row r="194" spans="1:24" ht="14.1"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row>
    <row r="195" spans="1:24" ht="14.1"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row>
    <row r="196" spans="1:24" ht="14.1"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row>
    <row r="197" spans="1:24" ht="14.1"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row>
    <row r="198" spans="1:24" ht="14.1"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row>
    <row r="199" spans="1:24" ht="14.1"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row>
    <row r="200" spans="1:24" ht="14.1"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row>
    <row r="201" spans="1:24" ht="14.1"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row>
    <row r="202" spans="1:24" ht="14.1"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row>
    <row r="203" spans="1:24" ht="14.1"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row>
    <row r="204" spans="1:24" ht="14.1"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row>
    <row r="205" spans="1:24" ht="14.1"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row>
    <row r="206" spans="1:24" ht="14.1"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row>
    <row r="207" spans="1:24" ht="14.1"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row>
    <row r="208" spans="1:24" ht="14.1"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row>
    <row r="209" spans="1:24" ht="14.1"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row>
    <row r="210" spans="1:24" ht="14.1"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row>
    <row r="211" spans="1:24" ht="14.1"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row>
    <row r="212" spans="1:24" ht="14.1"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row>
    <row r="213" spans="1:24" ht="14.1"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row>
    <row r="214" spans="1:24" ht="14.1"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row>
    <row r="215" spans="1:24" ht="14.1"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row>
    <row r="216" spans="1:24" ht="14.1"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row>
    <row r="217" spans="1:24" ht="14.1"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row>
    <row r="218" spans="1:24" ht="14.1"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row>
    <row r="219" spans="1:24" ht="14.1"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row>
    <row r="220" spans="1:24" ht="14.1"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row>
    <row r="221" spans="1:24" ht="14.1"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row>
    <row r="222" spans="1:24" ht="14.1"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row>
    <row r="223" spans="1:24" ht="14.1"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row>
    <row r="224" spans="1:24" ht="14.1"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row>
    <row r="225" spans="1:24" ht="14.1"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row>
    <row r="226" spans="1:24" ht="14.1"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row>
    <row r="227" spans="1:24" ht="14.1"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row>
    <row r="228" spans="1:24" ht="14.1"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row>
    <row r="229" spans="1:24" ht="14.1"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row>
    <row r="230" spans="1:24" ht="14.1"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row>
    <row r="231" spans="1:24" ht="14.1"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row>
    <row r="232" spans="1:24" ht="14.1"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row>
    <row r="233" spans="1:24" ht="14.1"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row>
    <row r="234" spans="1:24" ht="14.1"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row>
    <row r="235" spans="1:24" ht="14.1"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row>
    <row r="236" spans="1:24" ht="14.1"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row>
    <row r="237" spans="1:24" ht="14.1"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row>
    <row r="238" spans="1:24" ht="14.1"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row>
    <row r="239" spans="1:24" ht="14.1"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row>
    <row r="240" spans="1:24" ht="14.1"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row>
    <row r="241" spans="1:24" ht="14.1"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row>
    <row r="242" spans="1:24" ht="14.1"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row>
    <row r="243" spans="1:24" ht="14.1"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row>
    <row r="244" spans="1:24" ht="14.1"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row>
    <row r="245" spans="1:24" ht="14.1"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row>
    <row r="246" spans="1:24" ht="14.1"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row>
    <row r="247" spans="1:24" ht="14.1"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row>
    <row r="248" spans="1:24" ht="14.1"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row>
    <row r="249" spans="1:24" ht="14.1"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row>
    <row r="250" spans="1:24" ht="14.1"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row>
    <row r="251" spans="1:24" ht="14.1"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row>
    <row r="252" spans="1:24" ht="14.1"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row>
    <row r="253" spans="1:24" ht="14.1"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row>
    <row r="254" spans="1:24" ht="14.1"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row>
    <row r="255" spans="1:24" ht="14.1"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row>
    <row r="256" spans="1:24" ht="14.1"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row>
    <row r="257" spans="1:24" ht="14.1"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row>
    <row r="258" spans="1:24" ht="14.1"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row>
    <row r="259" spans="1:24" ht="14.1"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row>
    <row r="260" spans="1:24" ht="14.1"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row>
    <row r="261" spans="1:24" ht="14.1"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row>
    <row r="262" spans="1:24" ht="14.1"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row>
    <row r="263" spans="1:24" ht="14.1"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row>
    <row r="264" spans="1:24" ht="14.1"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row>
    <row r="265" spans="1:24" ht="14.1"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row>
    <row r="266" spans="1:24" ht="14.1"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row>
    <row r="267" spans="1:24" ht="14.1"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row>
    <row r="268" spans="1:24" ht="14.1"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row>
    <row r="269" spans="1:24" ht="14.1"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row>
    <row r="270" spans="1:24" ht="14.1"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row>
    <row r="271" spans="1:24" ht="14.1"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row>
    <row r="272" spans="1:24" ht="14.1"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row>
    <row r="273" spans="1:24" ht="14.1"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row>
    <row r="274" spans="1:24" ht="14.1"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row>
    <row r="275" spans="1:24" ht="14.1"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row>
    <row r="276" spans="1:24" ht="14.1"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row>
    <row r="277" spans="1:24" ht="14.1"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row>
    <row r="278" spans="1:24" ht="14.1"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row>
    <row r="279" spans="1:24" ht="14.1"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row>
    <row r="280" spans="1:24" ht="14.1"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row>
    <row r="281" spans="1:24" ht="14.1"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row>
    <row r="282" spans="1:24" ht="14.1"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row>
    <row r="283" spans="1:24" ht="14.1"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row>
    <row r="284" spans="1:24" ht="14.1"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row>
    <row r="285" spans="1:24" ht="14.1"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row>
    <row r="286" spans="1:24" ht="14.1"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row>
    <row r="287" spans="1:24" ht="14.1"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row>
    <row r="288" spans="1:24" ht="14.1"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row>
    <row r="289" spans="1:24" ht="14.1"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row>
    <row r="290" spans="1:24" ht="14.1"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row>
    <row r="291" spans="1:24" ht="14.1"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row>
    <row r="292" spans="1:24" ht="14.1"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row>
    <row r="293" spans="1:24" ht="14.1"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row>
    <row r="294" spans="1:24" ht="14.1"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row>
    <row r="295" spans="1:24" ht="14.1"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row>
    <row r="296" spans="1:24" ht="14.1"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row>
    <row r="297" spans="1:24" ht="14.1"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row>
    <row r="298" spans="1:24" ht="14.1"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row>
    <row r="299" spans="1:24" ht="14.1"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row>
    <row r="300" spans="1:24" ht="14.1"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row>
    <row r="301" spans="1:24" ht="14.1"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row>
    <row r="302" spans="1:24" ht="14.1"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row>
    <row r="303" spans="1:24" ht="14.1"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row>
    <row r="304" spans="1:24" ht="14.1"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row>
    <row r="305" spans="1:24" ht="14.1"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row>
    <row r="306" spans="1:24" ht="14.1"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row>
    <row r="307" spans="1:24" ht="14.1"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row>
    <row r="308" spans="1:24" ht="14.1"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row>
    <row r="309" spans="1:24" ht="14.1"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row>
    <row r="310" spans="1:24" ht="14.1"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row>
    <row r="311" spans="1:24" ht="14.1"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row>
    <row r="312" spans="1:24" ht="14.1"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row>
    <row r="313" spans="1:24" ht="14.1"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row>
    <row r="314" spans="1:24" ht="14.1"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row>
    <row r="315" spans="1:24" ht="14.1"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row>
    <row r="316" spans="1:24" ht="14.1"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row>
    <row r="317" spans="1:24" ht="14.1"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row>
    <row r="318" spans="1:24" ht="14.1"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row>
    <row r="319" spans="1:24" ht="14.1"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row>
    <row r="320" spans="1:24" ht="14.1"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row>
    <row r="321" spans="1:24" ht="14.1"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row>
    <row r="322" spans="1:24" ht="14.1"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row>
    <row r="323" spans="1:24" ht="14.1"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row>
    <row r="324" spans="1:24" ht="14.1"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row>
    <row r="325" spans="1:24" ht="14.1"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row>
    <row r="326" spans="1:24" ht="14.1"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row>
    <row r="327" spans="1:24" ht="14.1"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row>
    <row r="328" spans="1:24" ht="14.1"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row>
    <row r="329" spans="1:24" ht="14.1"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row>
    <row r="330" spans="1:24" ht="14.1"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row>
    <row r="331" spans="1:24" ht="14.1"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row>
    <row r="332" spans="1:24" ht="14.1"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row>
    <row r="333" spans="1:24" ht="14.1"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row>
    <row r="334" spans="1:24" ht="14.1"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row>
    <row r="335" spans="1:24" ht="14.1"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row>
    <row r="336" spans="1:24" ht="14.1"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row>
    <row r="337" spans="1:24" ht="14.1"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row>
    <row r="338" spans="1:24" ht="14.1"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row>
    <row r="339" spans="1:24" ht="14.1"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row>
    <row r="340" spans="1:24" ht="14.1"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row>
    <row r="341" spans="1:24" ht="14.1"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row>
    <row r="342" spans="1:24" ht="14.1"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row>
    <row r="343" spans="1:24" ht="14.1"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row>
    <row r="344" spans="1:24" ht="14.1"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row>
    <row r="345" spans="1:24" ht="14.1"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row>
    <row r="346" spans="1:24" ht="14.1"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row>
    <row r="347" spans="1:24" ht="14.1"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row>
    <row r="348" spans="1:24" ht="14.1"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row>
    <row r="349" spans="1:24" ht="14.1"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row>
    <row r="350" spans="1:24" ht="14.1"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row>
    <row r="351" spans="1:24" ht="14.1"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row>
    <row r="352" spans="1:24" ht="14.1"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row>
    <row r="353" spans="1:24" ht="14.1"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row>
    <row r="354" spans="1:24" ht="14.1"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row>
    <row r="355" spans="1:24" ht="14.1"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row>
    <row r="356" spans="1:24" ht="14.1"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row>
    <row r="357" spans="1:24" ht="14.1"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row>
    <row r="358" spans="1:24" ht="14.1"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row>
    <row r="359" spans="1:24" ht="14.1"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row>
    <row r="360" spans="1:24" ht="14.1"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row>
    <row r="361" spans="1:24" ht="14.1"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row>
    <row r="362" spans="1:24" ht="14.1"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row>
    <row r="363" spans="1:24" ht="14.1"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row>
    <row r="364" spans="1:24" ht="14.1"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row>
    <row r="365" spans="1:24" ht="14.1"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row>
    <row r="366" spans="1:24" ht="14.1"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row>
    <row r="367" spans="1:24" ht="14.1"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row>
    <row r="368" spans="1:24" ht="14.1"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row>
    <row r="369" spans="1:24" ht="14.1"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row>
    <row r="370" spans="1:24" ht="14.1"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row>
    <row r="371" spans="1:24" ht="14.1"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row>
    <row r="372" spans="1:24" ht="14.1"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row>
    <row r="373" spans="1:24" ht="14.1"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row>
    <row r="374" spans="1:24" ht="14.1"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row>
    <row r="375" spans="1:24" ht="14.1"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row>
    <row r="376" spans="1:24" ht="14.1"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row>
    <row r="377" spans="1:24" ht="14.1"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row>
    <row r="378" spans="1:24" ht="14.1"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row>
    <row r="379" spans="1:24" ht="14.1"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row>
    <row r="380" spans="1:24" ht="14.1"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row>
    <row r="381" spans="1:24" ht="14.1"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row>
    <row r="382" spans="1:24" ht="14.1"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row>
    <row r="383" spans="1:24" ht="14.1"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row>
    <row r="384" spans="1:24" ht="14.1"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row>
    <row r="385" spans="1:24" ht="14.1"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row>
    <row r="386" spans="1:24" ht="14.1"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row>
    <row r="387" spans="1:24" ht="14.1"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row>
    <row r="388" spans="1:24" ht="14.1"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row>
    <row r="389" spans="1:24" ht="14.1"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row>
    <row r="390" spans="1:24" ht="14.1"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row>
    <row r="391" spans="1:24" ht="14.1"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row>
    <row r="392" spans="1:24" ht="14.1"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row>
    <row r="393" spans="1:24" ht="14.1"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row>
    <row r="394" spans="1:24" ht="14.1"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row>
    <row r="395" spans="1:24" ht="14.1"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row>
    <row r="396" spans="1:24" ht="14.1"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row>
    <row r="397" spans="1:24" ht="14.1"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row>
    <row r="398" spans="1:24" ht="14.1"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row>
    <row r="399" spans="1:24" ht="14.1"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row>
    <row r="400" spans="1:24" ht="14.1"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row>
    <row r="401" spans="1:24" ht="14.1"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row>
    <row r="402" spans="1:24" ht="14.1"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row>
    <row r="403" spans="1:24" ht="14.1"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row>
    <row r="404" spans="1:24" ht="14.1"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row>
    <row r="405" spans="1:24" ht="14.1"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row>
    <row r="406" spans="1:24" ht="14.1"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row>
    <row r="407" spans="1:24" ht="14.1"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row>
    <row r="408" spans="1:24" ht="14.1"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row>
    <row r="409" spans="1:24" ht="14.1"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row>
    <row r="410" spans="1:24" ht="14.1"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row>
    <row r="411" spans="1:24" ht="14.1"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row>
    <row r="412" spans="1:24" ht="14.1"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row>
    <row r="413" spans="1:24" ht="14.1"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row>
    <row r="414" spans="1:24" ht="14.1"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row>
    <row r="415" spans="1:24" ht="14.1"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row>
    <row r="416" spans="1:24" ht="14.1"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row>
    <row r="417" spans="1:24" ht="14.1"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row>
    <row r="418" spans="1:24" ht="14.1"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row>
    <row r="419" spans="1:24" ht="14.1"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row>
    <row r="420" spans="1:24" ht="14.1"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row>
    <row r="421" spans="1:24" ht="14.1"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row>
    <row r="422" spans="1:24" ht="14.1"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row>
    <row r="423" spans="1:24" ht="14.1"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row>
    <row r="424" spans="1:24" ht="14.1"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row>
    <row r="425" spans="1:24" ht="14.1"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row>
    <row r="426" spans="1:24" ht="14.1"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row>
    <row r="427" spans="1:24" ht="14.1"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row>
    <row r="428" spans="1:24" ht="14.1"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row>
    <row r="429" spans="1:24" ht="14.1"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row>
    <row r="430" spans="1:24" ht="14.1"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row>
    <row r="431" spans="1:24" ht="14.1"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row>
    <row r="432" spans="1:24" ht="14.1"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row>
    <row r="433" spans="1:24" ht="14.1"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row>
    <row r="434" spans="1:24" ht="14.1"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row>
    <row r="435" spans="1:24" ht="14.1"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row>
    <row r="436" spans="1:24" ht="14.1"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row>
    <row r="437" spans="1:24" ht="14.1"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row>
    <row r="438" spans="1:24" ht="14.1"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row>
    <row r="439" spans="1:24" ht="14.1"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row>
    <row r="440" spans="1:24" ht="14.1"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row>
    <row r="441" spans="1:24" ht="14.1"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row>
    <row r="442" spans="1:24" ht="14.1"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row>
    <row r="443" spans="1:24" ht="14.1"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row>
    <row r="444" spans="1:24" ht="14.1"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row>
    <row r="445" spans="1:24" ht="14.1"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row>
    <row r="446" spans="1:24" ht="14.1"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row>
    <row r="447" spans="1:24" ht="14.1"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row>
    <row r="448" spans="1:24" ht="14.1"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row>
    <row r="449" spans="1:24" ht="14.1"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row>
    <row r="450" spans="1:24" ht="14.1"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row>
    <row r="451" spans="1:24" ht="14.1"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row>
    <row r="452" spans="1:24" ht="14.1"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row>
    <row r="453" spans="1:24" ht="14.1"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row>
    <row r="454" spans="1:24" ht="14.1"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row>
    <row r="455" spans="1:24" ht="14.1"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row>
    <row r="456" spans="1:24" ht="14.1"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row>
    <row r="457" spans="1:24" ht="14.1"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row>
    <row r="458" spans="1:24" ht="14.1"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row>
    <row r="459" spans="1:24" ht="14.1"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row>
    <row r="460" spans="1:24" ht="14.1"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row>
    <row r="461" spans="1:24"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row>
    <row r="462" spans="1:24"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row>
    <row r="463" spans="1:24"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row>
    <row r="464" spans="1:24"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row>
    <row r="465" spans="1:24"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row>
    <row r="466" spans="1:24"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row>
    <row r="467" spans="1:24"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row>
    <row r="468" spans="1:24"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row>
    <row r="469" spans="1:24"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row>
    <row r="470" spans="1:24"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row>
    <row r="471" spans="1:24"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row>
    <row r="472" spans="1:24"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row>
    <row r="473" spans="1:24"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row>
    <row r="474" spans="1:24"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row>
    <row r="475" spans="1:24"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row>
    <row r="476" spans="1:24"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row>
    <row r="477" spans="1:24"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row>
    <row r="478" spans="1:24"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row>
    <row r="479" spans="1:24"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row>
    <row r="480" spans="1:24"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row>
    <row r="481" spans="1:24"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row>
    <row r="482" spans="1:24"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row>
    <row r="483" spans="1:24"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row>
    <row r="484" spans="1:24"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row>
    <row r="485" spans="1:24"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row>
    <row r="486" spans="1:24"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row>
    <row r="487" spans="1:24"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row>
    <row r="488" spans="1:24"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row>
    <row r="489" spans="1:24"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row>
    <row r="490" spans="1:24"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row>
    <row r="491" spans="1:24"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row>
    <row r="492" spans="1:24"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row>
    <row r="493" spans="1:24"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row>
    <row r="494" spans="1:24"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row>
    <row r="495" spans="1:24"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row>
    <row r="496" spans="1:24"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row>
    <row r="497" spans="1:24"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row>
    <row r="498" spans="1:24"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row>
    <row r="499" spans="1:24"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row>
    <row r="500" spans="1:24"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row>
    <row r="501" spans="1:24"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row>
    <row r="502" spans="1:24"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row>
    <row r="503" spans="1:24"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row>
    <row r="504" spans="1:24"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row>
    <row r="505" spans="1:24"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row>
    <row r="506" spans="1:24"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row>
    <row r="507" spans="1:24"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row>
    <row r="508" spans="1:24"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row>
    <row r="509" spans="1:24"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row>
    <row r="510" spans="1:24"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row>
    <row r="511" spans="1:24"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row>
    <row r="512" spans="1:24"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row>
    <row r="513" spans="1:24"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row>
    <row r="514" spans="1:24"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row>
    <row r="515" spans="1:24"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row>
    <row r="516" spans="1:24"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row>
    <row r="517" spans="1:24"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row>
    <row r="518" spans="1:24"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row>
    <row r="519" spans="1:24"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row>
    <row r="520" spans="1:24"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row>
    <row r="521" spans="1:24"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row>
    <row r="522" spans="1:24"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row>
    <row r="523" spans="1:24"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row>
    <row r="524" spans="1:24"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row>
    <row r="525" spans="1:24"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row>
    <row r="526" spans="1:24"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row>
    <row r="527" spans="1:24"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row>
    <row r="528" spans="1:24"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row>
    <row r="529" spans="1:24"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row>
    <row r="530" spans="1:24"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row>
    <row r="531" spans="1:24"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row>
    <row r="532" spans="1:24"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row>
    <row r="533" spans="1:24"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row>
    <row r="534" spans="1:24"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row>
    <row r="535" spans="1:24"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row>
    <row r="536" spans="1:24"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row>
    <row r="537" spans="1:24"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row>
    <row r="538" spans="1:24"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row>
    <row r="539" spans="1:24"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row>
    <row r="540" spans="1:24"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row>
    <row r="541" spans="1:24"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row>
    <row r="542" spans="1:24"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row>
    <row r="543" spans="1:24"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row>
    <row r="544" spans="1:24"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row>
    <row r="545" spans="1:24"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row>
    <row r="546" spans="1:24"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row>
    <row r="547" spans="1:24"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row>
    <row r="548" spans="1:24"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row>
    <row r="549" spans="1:24"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row>
    <row r="550" spans="1:24"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row>
    <row r="551" spans="1:24"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row>
    <row r="552" spans="1:24"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row>
    <row r="553" spans="1:24"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row>
    <row r="554" spans="1:24"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row>
    <row r="555" spans="1:24"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row>
    <row r="556" spans="1:24"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row>
    <row r="557" spans="1:24"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row>
    <row r="558" spans="1:24"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row>
    <row r="559" spans="1:24"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row>
    <row r="560" spans="1:24"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row>
    <row r="561" spans="1:24"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row>
    <row r="562" spans="1:24"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row>
    <row r="563" spans="1:24"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row>
    <row r="564" spans="1:24"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row>
    <row r="565" spans="1:24"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row>
    <row r="566" spans="1:24"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row>
    <row r="567" spans="1:24"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row>
    <row r="568" spans="1:24"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row>
    <row r="569" spans="1:24"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row>
    <row r="570" spans="1:24"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row>
    <row r="571" spans="1:24"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row>
    <row r="572" spans="1:24"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row>
    <row r="573" spans="1:24"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row>
    <row r="574" spans="1:24"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row>
    <row r="575" spans="1:24"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row>
    <row r="576" spans="1:24"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row>
    <row r="577" spans="1:24"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row>
    <row r="578" spans="1:24"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row>
    <row r="579" spans="1:24"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row>
    <row r="580" spans="1:24"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row>
    <row r="581" spans="1:24"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row>
    <row r="582" spans="1:24"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row>
    <row r="583" spans="1:24"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row>
    <row r="584" spans="1:24"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row>
    <row r="585" spans="1:24"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row>
    <row r="586" spans="1:24"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row>
    <row r="587" spans="1:24"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row>
    <row r="588" spans="1:24"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row>
    <row r="589" spans="1:24"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row>
    <row r="590" spans="1:24"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row>
    <row r="591" spans="1:24"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row>
    <row r="592" spans="1:24"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row>
    <row r="593" spans="1:24"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row>
    <row r="594" spans="1:24"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row>
    <row r="595" spans="1:24"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row>
    <row r="596" spans="1:24"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row>
    <row r="597" spans="1:24"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row>
    <row r="598" spans="1:24"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row>
    <row r="599" spans="1:24"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row>
    <row r="600" spans="1:24"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row>
    <row r="601" spans="1:24"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row>
    <row r="602" spans="1:24"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row>
    <row r="603" spans="1:24"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row>
    <row r="604" spans="1:24"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row>
    <row r="605" spans="1:24"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row>
    <row r="606" spans="1:24"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row>
    <row r="607" spans="1:24"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row>
    <row r="608" spans="1:24"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row>
    <row r="609" spans="1:24"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row>
    <row r="610" spans="1:24"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row>
    <row r="611" spans="1:24"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row>
    <row r="612" spans="1:24"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row>
    <row r="613" spans="1:24"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row>
    <row r="614" spans="1:24"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row>
    <row r="615" spans="1:24"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row>
    <row r="616" spans="1:24"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row>
    <row r="617" spans="1:24"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row>
    <row r="618" spans="1:24"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row>
    <row r="619" spans="1:24"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row>
    <row r="620" spans="1:24"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row>
    <row r="621" spans="1:24"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row>
    <row r="622" spans="1:24"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row>
    <row r="623" spans="1:24"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row>
    <row r="624" spans="1:24"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row>
    <row r="625" spans="1:24"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row>
    <row r="626" spans="1:24"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row>
    <row r="627" spans="1:24"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row>
    <row r="628" spans="1:24"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row>
    <row r="629" spans="1:24"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row>
    <row r="630" spans="1:24"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row>
    <row r="631" spans="1:24"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row>
    <row r="632" spans="1:24"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row>
    <row r="633" spans="1:24"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row>
    <row r="634" spans="1:24"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row>
    <row r="635" spans="1:24"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row>
    <row r="636" spans="1:24"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row>
    <row r="637" spans="1:24"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row>
    <row r="638" spans="1:24"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row>
    <row r="639" spans="1:24"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row>
    <row r="640" spans="1:24"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row>
    <row r="641" spans="1:24"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row>
    <row r="642" spans="1:24"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row>
    <row r="643" spans="1:24"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row>
    <row r="644" spans="1:24"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row>
    <row r="645" spans="1:24"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row>
    <row r="646" spans="1:24"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row>
    <row r="647" spans="1:24"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row>
    <row r="648" spans="1:24"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row>
    <row r="649" spans="1:24"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row>
    <row r="650" spans="1:24"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row>
    <row r="651" spans="1:24"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row>
    <row r="652" spans="1:24"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row>
    <row r="653" spans="1:24"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row>
    <row r="654" spans="1:24"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row>
    <row r="655" spans="1:24"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row>
    <row r="656" spans="1:24"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row>
    <row r="657" spans="1:24"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row>
    <row r="658" spans="1:24"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row>
    <row r="659" spans="1:24"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row>
    <row r="660" spans="1:24"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row>
    <row r="661" spans="1:24"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row>
    <row r="662" spans="1:24"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row>
    <row r="663" spans="1:24"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row>
    <row r="664" spans="1:24"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row>
    <row r="665" spans="1:24"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row>
    <row r="666" spans="1:24"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row>
    <row r="667" spans="1:24"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row>
    <row r="668" spans="1:24"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row>
    <row r="669" spans="1:24"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row>
    <row r="670" spans="1:24"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row>
    <row r="671" spans="1:24"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row>
    <row r="672" spans="1:24"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row>
    <row r="673" spans="1:24"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row>
    <row r="674" spans="1:24"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row>
    <row r="675" spans="1:24"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row>
    <row r="676" spans="1:24"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row>
    <row r="677" spans="1:24"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row>
    <row r="678" spans="1:24"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row>
    <row r="679" spans="1:24"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row>
    <row r="680" spans="1:24"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row>
    <row r="681" spans="1:24"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row>
    <row r="682" spans="1:24"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row>
    <row r="683" spans="1:24"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row>
    <row r="684" spans="1:24"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row>
    <row r="685" spans="1:24"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row>
    <row r="686" spans="1:24"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row>
    <row r="687" spans="1:24"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row>
    <row r="688" spans="1:24"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row>
    <row r="689" spans="1:24"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row>
    <row r="690" spans="1:24"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row>
    <row r="691" spans="1:24"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row>
    <row r="692" spans="1:24"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row>
    <row r="693" spans="1:24"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row>
    <row r="694" spans="1:24"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row>
    <row r="695" spans="1:24"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row>
    <row r="696" spans="1:24"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row>
    <row r="697" spans="1:24"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row>
    <row r="698" spans="1:24"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row>
    <row r="699" spans="1:24"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row>
    <row r="700" spans="1:24"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row>
    <row r="701" spans="1:24"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row>
    <row r="702" spans="1:24"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row>
    <row r="703" spans="1:24"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row>
    <row r="704" spans="1:24"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row>
    <row r="705" spans="1:24"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row>
    <row r="706" spans="1:24"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row>
    <row r="707" spans="1:24"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row>
    <row r="708" spans="1:24"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row>
    <row r="709" spans="1:24"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row>
    <row r="710" spans="1:24"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row>
    <row r="711" spans="1:24"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row>
    <row r="712" spans="1:24"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row>
    <row r="713" spans="1:24"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row>
    <row r="714" spans="1:24"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row>
    <row r="715" spans="1:24"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row>
    <row r="716" spans="1:24"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row>
    <row r="717" spans="1:24"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row>
    <row r="718" spans="1:24"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row>
    <row r="719" spans="1:24"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row>
    <row r="720" spans="1:24"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row>
    <row r="721" spans="1:24"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row>
    <row r="722" spans="1:24"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row>
    <row r="723" spans="1:24"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row>
    <row r="724" spans="1:24"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row>
    <row r="725" spans="1:24"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row>
    <row r="726" spans="1:24"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row>
    <row r="727" spans="1:24"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row>
    <row r="728" spans="1:24"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row>
    <row r="729" spans="1:24"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row>
    <row r="730" spans="1:24"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row>
    <row r="731" spans="1:24"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row>
    <row r="732" spans="1:24"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row>
    <row r="733" spans="1:24"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row>
    <row r="734" spans="1:24"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row>
    <row r="735" spans="1:24"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row>
    <row r="736" spans="1:24"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row>
    <row r="737" spans="1:24"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row>
    <row r="738" spans="1:24"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row>
    <row r="739" spans="1:24"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row>
    <row r="740" spans="1:24"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row>
    <row r="741" spans="1:24"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row>
    <row r="742" spans="1:24"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row>
    <row r="743" spans="1:24"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row>
    <row r="744" spans="1:24"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row>
    <row r="745" spans="1:24"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row>
    <row r="746" spans="1:24"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row>
    <row r="747" spans="1:24"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row>
    <row r="748" spans="1:24"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row>
    <row r="749" spans="1:24"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row>
    <row r="750" spans="1:24"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row>
    <row r="751" spans="1:24"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row>
    <row r="752" spans="1:24"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row>
    <row r="753" spans="1:24"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row>
    <row r="754" spans="1:24"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row>
    <row r="755" spans="1:24"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row>
    <row r="756" spans="1:24"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row>
    <row r="757" spans="1:24"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row>
    <row r="758" spans="1:24"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row>
    <row r="759" spans="1:24"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row>
    <row r="760" spans="1:24"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row>
    <row r="761" spans="1:24"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row>
    <row r="762" spans="1:24"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row>
    <row r="763" spans="1:24"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row>
    <row r="764" spans="1:24"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row>
    <row r="765" spans="1:24"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row>
    <row r="766" spans="1:24"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row>
    <row r="767" spans="1:24"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row>
    <row r="768" spans="1:24"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row>
    <row r="769" spans="1:24"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row>
    <row r="770" spans="1:24"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row>
    <row r="771" spans="1:24"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row>
    <row r="772" spans="1:24"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row>
    <row r="773" spans="1:24"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row>
    <row r="774" spans="1:24"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row>
    <row r="775" spans="1:24"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row>
    <row r="776" spans="1:24"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row>
    <row r="777" spans="1:24"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row>
    <row r="778" spans="1:24"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row>
    <row r="779" spans="1:24"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row>
    <row r="780" spans="1:24"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row>
    <row r="781" spans="1:24"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row>
    <row r="782" spans="1:24"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row>
    <row r="783" spans="1:24"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row>
    <row r="784" spans="1:24"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row>
    <row r="785" spans="1:24"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row>
    <row r="786" spans="1:24"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row>
    <row r="787" spans="1:24"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row>
    <row r="788" spans="1:24"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row>
    <row r="789" spans="1:24"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row>
    <row r="790" spans="1:24"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row>
    <row r="791" spans="1:24"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row>
    <row r="792" spans="1:24"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row>
    <row r="793" spans="1:24"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row>
    <row r="794" spans="1:24"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row>
    <row r="795" spans="1:24"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row>
    <row r="796" spans="1:24"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row>
    <row r="797" spans="1:24"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row>
    <row r="798" spans="1:24"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row>
    <row r="799" spans="1:24"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row>
    <row r="800" spans="1:24"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row>
    <row r="801" spans="1:24"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row>
    <row r="802" spans="1:24"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row>
    <row r="803" spans="1:24"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row>
    <row r="804" spans="1:24"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row>
    <row r="805" spans="1:24"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row>
    <row r="806" spans="1:24"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row>
    <row r="807" spans="1:24"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row>
    <row r="808" spans="1:24"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row>
    <row r="809" spans="1:24"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row>
    <row r="810" spans="1:24"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row>
    <row r="811" spans="1:24"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row>
    <row r="812" spans="1:24"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row>
    <row r="813" spans="1:24"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row>
    <row r="814" spans="1:24"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row>
    <row r="815" spans="1:24"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row>
    <row r="816" spans="1:24"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row>
    <row r="817" spans="1:24"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row>
    <row r="818" spans="1:24"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row>
    <row r="819" spans="1:24"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row>
    <row r="820" spans="1:24"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row>
    <row r="821" spans="1:24"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row>
    <row r="822" spans="1:24"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row>
    <row r="823" spans="1:24"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row>
    <row r="824" spans="1:24"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row>
    <row r="825" spans="1:24"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row>
    <row r="826" spans="1:24"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row>
    <row r="827" spans="1:24"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row>
    <row r="828" spans="1:24"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row>
    <row r="829" spans="1:24"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row>
    <row r="830" spans="1:24"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row>
    <row r="831" spans="1:24"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row>
    <row r="832" spans="1:24"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row>
    <row r="833" spans="1:24"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row>
    <row r="834" spans="1:24"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row>
    <row r="835" spans="1:24"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row>
    <row r="836" spans="1:24"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row>
    <row r="837" spans="1:24"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row>
    <row r="838" spans="1:24"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row>
    <row r="839" spans="1:24"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row>
    <row r="840" spans="1:24"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row>
    <row r="841" spans="1:24"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row>
    <row r="842" spans="1:24"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row>
    <row r="843" spans="1:24"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row>
    <row r="844" spans="1:24"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row>
    <row r="845" spans="1:24"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row>
    <row r="846" spans="1:24"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row>
    <row r="847" spans="1:24"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row>
    <row r="848" spans="1:24"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row>
    <row r="849" spans="1:24"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row>
    <row r="850" spans="1:24"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row>
    <row r="851" spans="1:24"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row>
    <row r="852" spans="1:24"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row>
    <row r="853" spans="1:24"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row>
    <row r="854" spans="1:24"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row>
    <row r="855" spans="1:24"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row>
    <row r="856" spans="1:24"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row>
    <row r="857" spans="1:24"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row>
    <row r="858" spans="1:24"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row>
    <row r="859" spans="1:24"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row>
    <row r="860" spans="1:24"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row>
    <row r="861" spans="1:24"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row>
    <row r="862" spans="1:24"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row>
    <row r="863" spans="1:24"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row>
    <row r="864" spans="1:24"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row>
    <row r="865" spans="1:24"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row>
    <row r="866" spans="1:24"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row>
    <row r="867" spans="1:24"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row>
    <row r="868" spans="1:24"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row>
    <row r="869" spans="1:24"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row>
    <row r="870" spans="1:24"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row>
    <row r="871" spans="1:24"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row>
    <row r="872" spans="1:24"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row>
    <row r="873" spans="1:24"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row>
    <row r="874" spans="1:24"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row>
    <row r="875" spans="1:24"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row>
    <row r="876" spans="1:24"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row>
    <row r="877" spans="1:24"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row>
    <row r="878" spans="1:24"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row>
    <row r="879" spans="1:24"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row>
    <row r="880" spans="1:24"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row>
    <row r="881" spans="1:24"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row>
    <row r="882" spans="1:24"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row>
    <row r="883" spans="1:24"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row>
    <row r="884" spans="1:24"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row>
    <row r="885" spans="1:24"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row>
    <row r="886" spans="1:24"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row>
    <row r="887" spans="1:24"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row>
    <row r="888" spans="1:24"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row>
    <row r="889" spans="1:24"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row>
    <row r="890" spans="1:24"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row>
    <row r="891" spans="1:24"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row>
    <row r="892" spans="1:24"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row>
    <row r="893" spans="1:24"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row>
    <row r="894" spans="1:24"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row>
    <row r="895" spans="1:24"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row>
    <row r="896" spans="1:24"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row>
    <row r="897" spans="1:24"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row>
    <row r="898" spans="1:24"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row>
    <row r="899" spans="1:24"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row>
    <row r="900" spans="1:24"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row>
    <row r="901" spans="1:24"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row>
    <row r="902" spans="1:24"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row>
    <row r="903" spans="1:24"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row>
    <row r="904" spans="1:24"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row>
    <row r="905" spans="1:24"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row>
    <row r="906" spans="1:24"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row>
    <row r="907" spans="1:24"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row>
    <row r="908" spans="1:24"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row>
    <row r="909" spans="1:24"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row>
    <row r="910" spans="1:24"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row>
    <row r="911" spans="1:24"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row>
    <row r="912" spans="1:24"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row>
    <row r="913" spans="1:24"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row>
    <row r="914" spans="1:24"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row>
    <row r="915" spans="1:24"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row>
    <row r="916" spans="1:24"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row>
    <row r="917" spans="1:24"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row>
    <row r="918" spans="1:24"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row>
    <row r="919" spans="1:24"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row>
    <row r="920" spans="1:24"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row>
    <row r="921" spans="1:24"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row>
    <row r="922" spans="1:24"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row>
    <row r="923" spans="1:24"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row>
    <row r="924" spans="1:24"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row>
    <row r="925" spans="1:24"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row>
    <row r="926" spans="1:24"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row>
    <row r="927" spans="1:24"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row>
    <row r="928" spans="1:24"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row>
    <row r="929" spans="1:24"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row>
    <row r="930" spans="1:24"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row>
    <row r="931" spans="1:24"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row>
    <row r="932" spans="1:24"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row>
    <row r="933" spans="1:24"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row>
    <row r="934" spans="1:24"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row>
    <row r="935" spans="1:24"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row>
    <row r="936" spans="1:24"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row>
    <row r="937" spans="1:24"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row>
    <row r="938" spans="1:24"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row>
    <row r="939" spans="1:24"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row>
    <row r="940" spans="1:24"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row>
    <row r="941" spans="1:24"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row>
    <row r="942" spans="1:24"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row>
    <row r="943" spans="1:24"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row>
    <row r="944" spans="1:24"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row>
    <row r="945" spans="1:24"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row>
    <row r="946" spans="1:24"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row>
    <row r="947" spans="1:24"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row>
    <row r="948" spans="1:24"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row>
    <row r="949" spans="1:24"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row>
    <row r="950" spans="1:24"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row>
    <row r="951" spans="1:24"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row>
    <row r="952" spans="1:24"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row>
    <row r="953" spans="1:24"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row>
    <row r="954" spans="1:24"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row>
    <row r="955" spans="1:24"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row>
    <row r="956" spans="1:24"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row>
    <row r="957" spans="1:24"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row>
    <row r="958" spans="1:24"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row>
    <row r="959" spans="1:24"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row>
    <row r="960" spans="1:24"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row>
    <row r="961" spans="1:24"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row>
    <row r="962" spans="1:24"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row>
    <row r="963" spans="1:24"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row>
    <row r="964" spans="1:24"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row>
    <row r="965" spans="1:24"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row>
    <row r="966" spans="1:24"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row>
    <row r="967" spans="1:24"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row>
    <row r="968" spans="1:24"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row>
    <row r="969" spans="1:24"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row>
    <row r="970" spans="1:24"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row>
    <row r="971" spans="1:24"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row>
    <row r="972" spans="1:24"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row>
    <row r="973" spans="1:24"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row>
    <row r="974" spans="1:24"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row>
    <row r="975" spans="1:24"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row>
    <row r="976" spans="1:24"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row>
    <row r="977" spans="1:24"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row>
  </sheetData>
  <sheetProtection selectLockedCells="1"/>
  <mergeCells count="3">
    <mergeCell ref="A3:Z3"/>
    <mergeCell ref="A1:Z1"/>
    <mergeCell ref="A2:Z2"/>
  </mergeCells>
  <hyperlinks>
    <hyperlink ref="A3" r:id="rId1"/>
    <hyperlink ref="B3" r:id="rId2" display="http://www.wrcc.dri.edu/summary/coF.html"/>
    <hyperlink ref="C3" r:id="rId3" display="http://www.wrcc.dri.edu/summary/coF.html"/>
    <hyperlink ref="D3" r:id="rId4" display="http://www.wrcc.dri.edu/summary/coF.html"/>
    <hyperlink ref="E3" r:id="rId5" display="http://www.wrcc.dri.edu/summary/coF.html"/>
    <hyperlink ref="F3" r:id="rId6" display="http://www.wrcc.dri.edu/summary/coF.html"/>
    <hyperlink ref="G3" r:id="rId7" display="http://www.wrcc.dri.edu/summary/coF.html"/>
    <hyperlink ref="H3" r:id="rId8" display="http://www.wrcc.dri.edu/summary/coF.html"/>
    <hyperlink ref="I3" r:id="rId9" display="http://www.wrcc.dri.edu/summary/coF.html"/>
    <hyperlink ref="J3" r:id="rId10" display="http://www.wrcc.dri.edu/summary/coF.html"/>
    <hyperlink ref="K3" r:id="rId11" display="http://www.wrcc.dri.edu/summary/coF.html"/>
    <hyperlink ref="L3" r:id="rId12" display="http://www.wrcc.dri.edu/summary/coF.html"/>
    <hyperlink ref="M3" r:id="rId13" display="http://www.wrcc.dri.edu/summary/coF.html"/>
    <hyperlink ref="N3" r:id="rId14" display="http://www.wrcc.dri.edu/summary/coF.html"/>
    <hyperlink ref="O3" r:id="rId15" display="http://www.wrcc.dri.edu/summary/coF.html"/>
    <hyperlink ref="P3" r:id="rId16" display="http://www.wrcc.dri.edu/summary/coF.html"/>
    <hyperlink ref="Q3" r:id="rId17" display="http://www.wrcc.dri.edu/summary/coF.html"/>
    <hyperlink ref="R3" r:id="rId18" display="http://www.wrcc.dri.edu/summary/coF.html"/>
    <hyperlink ref="S3" r:id="rId19" display="http://www.wrcc.dri.edu/summary/coF.html"/>
    <hyperlink ref="T3" r:id="rId20" display="http://www.wrcc.dri.edu/summary/coF.html"/>
    <hyperlink ref="U3" r:id="rId21" display="http://www.wrcc.dri.edu/summary/coF.html"/>
    <hyperlink ref="V3" r:id="rId22" display="http://www.wrcc.dri.edu/summary/coF.html"/>
    <hyperlink ref="W3" r:id="rId23" display="http://www.wrcc.dri.edu/summary/coF.html"/>
    <hyperlink ref="X3" r:id="rId24" display="http://www.wrcc.dri.edu/summary/coF.html"/>
    <hyperlink ref="Y3" r:id="rId25" display="http://www.wrcc.dri.edu/summary/coF.html"/>
    <hyperlink ref="Z3" r:id="rId26" display="http://www.wrcc.dri.edu/summary/coF.html"/>
  </hyperlinks>
  <pageMargins left="0.7" right="0.7" top="0.75" bottom="0.75" header="0.3" footer="0.3"/>
  <pageSetup scale="58" orientation="portrait" r:id="rId2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L3966"/>
  <sheetViews>
    <sheetView topLeftCell="B1" workbookViewId="0">
      <selection activeCell="G35" sqref="G35"/>
    </sheetView>
  </sheetViews>
  <sheetFormatPr defaultColWidth="8.85546875" defaultRowHeight="15" x14ac:dyDescent="0.25"/>
  <cols>
    <col min="2" max="2" width="13.7109375" bestFit="1" customWidth="1"/>
    <col min="3" max="3" width="14.42578125" bestFit="1" customWidth="1"/>
    <col min="4" max="4" width="53.140625" bestFit="1" customWidth="1"/>
    <col min="5" max="5" width="9.7109375" bestFit="1" customWidth="1"/>
    <col min="6" max="6" width="6.85546875" customWidth="1"/>
    <col min="7" max="7" width="3.85546875" bestFit="1" customWidth="1"/>
    <col min="8" max="8" width="4.140625" bestFit="1" customWidth="1"/>
    <col min="9" max="9" width="10.28515625" bestFit="1" customWidth="1"/>
    <col min="10" max="10" width="11.85546875" bestFit="1" customWidth="1"/>
    <col min="11" max="11" width="11.42578125" bestFit="1" customWidth="1"/>
    <col min="12" max="12" width="58.28515625" bestFit="1" customWidth="1"/>
  </cols>
  <sheetData>
    <row r="1" spans="2:12" x14ac:dyDescent="0.25">
      <c r="B1" s="98" t="s">
        <v>737</v>
      </c>
      <c r="C1" s="98" t="s">
        <v>732</v>
      </c>
      <c r="D1" s="98" t="s">
        <v>733</v>
      </c>
      <c r="E1" s="98" t="s">
        <v>741</v>
      </c>
      <c r="F1" s="98" t="s">
        <v>734</v>
      </c>
      <c r="G1" s="98" t="s">
        <v>735</v>
      </c>
      <c r="H1" s="98" t="s">
        <v>736</v>
      </c>
      <c r="I1" s="98" t="s">
        <v>738</v>
      </c>
      <c r="J1" s="98" t="s">
        <v>739</v>
      </c>
      <c r="K1" s="98" t="s">
        <v>740</v>
      </c>
      <c r="L1" s="98" t="s">
        <v>731</v>
      </c>
    </row>
    <row r="2" spans="2:12" x14ac:dyDescent="0.25">
      <c r="B2" t="s">
        <v>683</v>
      </c>
      <c r="C2" t="s">
        <v>5793</v>
      </c>
      <c r="D2" t="s">
        <v>5794</v>
      </c>
      <c r="E2" t="s">
        <v>3197</v>
      </c>
      <c r="F2" t="s">
        <v>2292</v>
      </c>
      <c r="G2">
        <v>1</v>
      </c>
      <c r="H2">
        <v>1</v>
      </c>
      <c r="I2">
        <v>40.116199999999999</v>
      </c>
      <c r="J2">
        <v>-103.8026</v>
      </c>
      <c r="K2" t="s">
        <v>628</v>
      </c>
      <c r="L2" t="s">
        <v>742</v>
      </c>
    </row>
    <row r="3" spans="2:12" x14ac:dyDescent="0.25">
      <c r="B3" t="s">
        <v>660</v>
      </c>
      <c r="C3" t="s">
        <v>4531</v>
      </c>
      <c r="D3" t="s">
        <v>4532</v>
      </c>
      <c r="E3" t="s">
        <v>2478</v>
      </c>
      <c r="F3" t="s">
        <v>2292</v>
      </c>
      <c r="G3">
        <v>1</v>
      </c>
      <c r="H3">
        <v>1</v>
      </c>
      <c r="I3">
        <v>39.448399999999999</v>
      </c>
      <c r="J3">
        <v>-104.2218</v>
      </c>
      <c r="K3" t="s">
        <v>628</v>
      </c>
      <c r="L3" t="s">
        <v>742</v>
      </c>
    </row>
    <row r="4" spans="2:12" x14ac:dyDescent="0.25">
      <c r="B4" t="s">
        <v>660</v>
      </c>
      <c r="C4" t="s">
        <v>1950</v>
      </c>
      <c r="D4" t="s">
        <v>1951</v>
      </c>
      <c r="E4" t="s">
        <v>1952</v>
      </c>
      <c r="F4" t="s">
        <v>745</v>
      </c>
      <c r="G4">
        <v>1</v>
      </c>
      <c r="H4">
        <v>1</v>
      </c>
      <c r="I4">
        <v>39.450000000000003</v>
      </c>
      <c r="J4">
        <v>-103.93333</v>
      </c>
      <c r="K4" t="s">
        <v>915</v>
      </c>
      <c r="L4" t="s">
        <v>742</v>
      </c>
    </row>
    <row r="5" spans="2:12" x14ac:dyDescent="0.25">
      <c r="B5" t="s">
        <v>660</v>
      </c>
      <c r="C5" t="s">
        <v>4454</v>
      </c>
      <c r="D5" t="s">
        <v>4455</v>
      </c>
      <c r="E5" t="s">
        <v>3399</v>
      </c>
      <c r="F5" t="s">
        <v>2292</v>
      </c>
      <c r="G5">
        <v>1</v>
      </c>
      <c r="H5">
        <v>1</v>
      </c>
      <c r="I5">
        <v>39.388500000000001</v>
      </c>
      <c r="J5">
        <v>-103.997</v>
      </c>
      <c r="K5" t="s">
        <v>628</v>
      </c>
      <c r="L5" t="s">
        <v>742</v>
      </c>
    </row>
    <row r="6" spans="2:12" x14ac:dyDescent="0.25">
      <c r="B6" t="s">
        <v>660</v>
      </c>
      <c r="C6" t="s">
        <v>4498</v>
      </c>
      <c r="D6" t="s">
        <v>4499</v>
      </c>
      <c r="E6" t="s">
        <v>2475</v>
      </c>
      <c r="F6" t="s">
        <v>2292</v>
      </c>
      <c r="G6">
        <v>1</v>
      </c>
      <c r="H6">
        <v>1</v>
      </c>
      <c r="I6">
        <v>39.416699999999999</v>
      </c>
      <c r="J6">
        <v>-103.8335</v>
      </c>
      <c r="K6" t="s">
        <v>628</v>
      </c>
      <c r="L6" t="s">
        <v>742</v>
      </c>
    </row>
    <row r="7" spans="2:12" x14ac:dyDescent="0.25">
      <c r="B7" t="s">
        <v>660</v>
      </c>
      <c r="C7" t="s">
        <v>4431</v>
      </c>
      <c r="D7" t="s">
        <v>4432</v>
      </c>
      <c r="E7" t="s">
        <v>4433</v>
      </c>
      <c r="F7" t="s">
        <v>2292</v>
      </c>
      <c r="G7">
        <v>1</v>
      </c>
      <c r="H7">
        <v>1</v>
      </c>
      <c r="I7">
        <v>39.3782</v>
      </c>
      <c r="J7">
        <v>-103.8134</v>
      </c>
      <c r="K7" t="s">
        <v>628</v>
      </c>
      <c r="L7" t="s">
        <v>742</v>
      </c>
    </row>
    <row r="8" spans="2:12" x14ac:dyDescent="0.25">
      <c r="B8" t="s">
        <v>641</v>
      </c>
      <c r="C8" t="s">
        <v>2285</v>
      </c>
      <c r="D8" t="s">
        <v>2286</v>
      </c>
      <c r="E8" t="s">
        <v>628</v>
      </c>
      <c r="F8" t="s">
        <v>2285</v>
      </c>
      <c r="G8">
        <v>3</v>
      </c>
      <c r="H8">
        <v>20</v>
      </c>
      <c r="I8">
        <v>37.544604999999997</v>
      </c>
      <c r="J8">
        <v>-106.03828799999999</v>
      </c>
      <c r="K8" t="s">
        <v>628</v>
      </c>
      <c r="L8" t="s">
        <v>742</v>
      </c>
    </row>
    <row r="9" spans="2:12" x14ac:dyDescent="0.25">
      <c r="B9" t="s">
        <v>675</v>
      </c>
      <c r="C9" t="s">
        <v>3138</v>
      </c>
      <c r="D9" t="s">
        <v>3139</v>
      </c>
      <c r="E9" t="s">
        <v>2425</v>
      </c>
      <c r="F9" t="s">
        <v>2292</v>
      </c>
      <c r="G9">
        <v>2</v>
      </c>
      <c r="H9">
        <v>18</v>
      </c>
      <c r="I9">
        <v>37.4084</v>
      </c>
      <c r="J9">
        <v>-104.654</v>
      </c>
      <c r="K9" t="s">
        <v>628</v>
      </c>
      <c r="L9" t="s">
        <v>742</v>
      </c>
    </row>
    <row r="10" spans="2:12" x14ac:dyDescent="0.25">
      <c r="B10" t="s">
        <v>675</v>
      </c>
      <c r="C10" t="s">
        <v>747</v>
      </c>
      <c r="D10" t="s">
        <v>748</v>
      </c>
      <c r="E10" t="s">
        <v>749</v>
      </c>
      <c r="F10" t="s">
        <v>745</v>
      </c>
      <c r="G10">
        <v>2</v>
      </c>
      <c r="H10">
        <v>18</v>
      </c>
      <c r="I10">
        <v>37.4011</v>
      </c>
      <c r="J10">
        <v>-104.65470000000001</v>
      </c>
      <c r="K10" t="s">
        <v>628</v>
      </c>
      <c r="L10" t="s">
        <v>742</v>
      </c>
    </row>
    <row r="11" spans="2:12" x14ac:dyDescent="0.25">
      <c r="B11" t="s">
        <v>675</v>
      </c>
      <c r="C11" t="s">
        <v>2250</v>
      </c>
      <c r="D11" t="s">
        <v>2251</v>
      </c>
      <c r="E11" t="s">
        <v>1398</v>
      </c>
      <c r="F11" t="s">
        <v>745</v>
      </c>
      <c r="G11">
        <v>2</v>
      </c>
      <c r="H11">
        <v>18</v>
      </c>
      <c r="I11">
        <v>37.316899999999997</v>
      </c>
      <c r="J11">
        <v>-104.9504</v>
      </c>
      <c r="K11" t="s">
        <v>628</v>
      </c>
      <c r="L11" t="s">
        <v>742</v>
      </c>
    </row>
    <row r="12" spans="2:12" x14ac:dyDescent="0.25">
      <c r="B12" t="s">
        <v>675</v>
      </c>
      <c r="C12" t="s">
        <v>3096</v>
      </c>
      <c r="D12" t="s">
        <v>3097</v>
      </c>
      <c r="E12" t="s">
        <v>1712</v>
      </c>
      <c r="F12" t="s">
        <v>2292</v>
      </c>
      <c r="G12">
        <v>2</v>
      </c>
      <c r="H12">
        <v>18</v>
      </c>
      <c r="I12">
        <v>37.359299999999998</v>
      </c>
      <c r="J12">
        <v>-104.7734</v>
      </c>
      <c r="K12" t="s">
        <v>628</v>
      </c>
      <c r="L12" t="s">
        <v>742</v>
      </c>
    </row>
    <row r="13" spans="2:12" x14ac:dyDescent="0.25">
      <c r="B13" t="s">
        <v>700</v>
      </c>
      <c r="C13" t="s">
        <v>5832</v>
      </c>
      <c r="D13" t="s">
        <v>5833</v>
      </c>
      <c r="E13" t="s">
        <v>2964</v>
      </c>
      <c r="F13" t="s">
        <v>2292</v>
      </c>
      <c r="G13">
        <v>1</v>
      </c>
      <c r="H13">
        <v>65</v>
      </c>
      <c r="I13">
        <v>40.162500000000001</v>
      </c>
      <c r="J13">
        <v>-103.20829999999999</v>
      </c>
      <c r="K13" t="s">
        <v>628</v>
      </c>
      <c r="L13" t="s">
        <v>742</v>
      </c>
    </row>
    <row r="14" spans="2:12" x14ac:dyDescent="0.25">
      <c r="B14" t="s">
        <v>700</v>
      </c>
      <c r="C14" t="s">
        <v>5836</v>
      </c>
      <c r="D14" t="s">
        <v>5837</v>
      </c>
      <c r="E14" t="s">
        <v>2964</v>
      </c>
      <c r="F14" t="s">
        <v>2292</v>
      </c>
      <c r="G14">
        <v>1</v>
      </c>
      <c r="H14">
        <v>65</v>
      </c>
      <c r="I14">
        <v>40.166699999999999</v>
      </c>
      <c r="J14">
        <v>-103.2225</v>
      </c>
      <c r="K14" t="s">
        <v>628</v>
      </c>
      <c r="L14" t="s">
        <v>742</v>
      </c>
    </row>
    <row r="15" spans="2:12" x14ac:dyDescent="0.25">
      <c r="B15" t="s">
        <v>700</v>
      </c>
      <c r="C15" t="s">
        <v>5826</v>
      </c>
      <c r="D15" t="s">
        <v>5827</v>
      </c>
      <c r="E15" t="s">
        <v>961</v>
      </c>
      <c r="F15" t="s">
        <v>2292</v>
      </c>
      <c r="G15">
        <v>1</v>
      </c>
      <c r="H15">
        <v>65</v>
      </c>
      <c r="I15">
        <v>40.1586</v>
      </c>
      <c r="J15">
        <v>-103.1972</v>
      </c>
      <c r="K15" t="s">
        <v>628</v>
      </c>
      <c r="L15" t="s">
        <v>742</v>
      </c>
    </row>
    <row r="16" spans="2:12" x14ac:dyDescent="0.25">
      <c r="B16" t="s">
        <v>700</v>
      </c>
      <c r="C16">
        <v>114</v>
      </c>
      <c r="D16" t="s">
        <v>768</v>
      </c>
      <c r="E16" t="s">
        <v>769</v>
      </c>
      <c r="F16" t="s">
        <v>745</v>
      </c>
      <c r="G16">
        <v>1</v>
      </c>
      <c r="H16">
        <v>65</v>
      </c>
      <c r="I16">
        <v>40.166646</v>
      </c>
      <c r="J16">
        <v>-103.217164</v>
      </c>
      <c r="K16" t="s">
        <v>769</v>
      </c>
      <c r="L16" t="s">
        <v>742</v>
      </c>
    </row>
    <row r="17" spans="2:12" x14ac:dyDescent="0.25">
      <c r="B17" t="s">
        <v>700</v>
      </c>
      <c r="C17" t="s">
        <v>5841</v>
      </c>
      <c r="D17" t="s">
        <v>5842</v>
      </c>
      <c r="E17" t="s">
        <v>4281</v>
      </c>
      <c r="F17" t="s">
        <v>2292</v>
      </c>
      <c r="G17">
        <v>1</v>
      </c>
      <c r="H17">
        <v>65</v>
      </c>
      <c r="I17">
        <v>40.1708</v>
      </c>
      <c r="J17">
        <v>-103.22029999999999</v>
      </c>
      <c r="K17" t="s">
        <v>628</v>
      </c>
      <c r="L17" t="s">
        <v>742</v>
      </c>
    </row>
    <row r="18" spans="2:12" x14ac:dyDescent="0.25">
      <c r="B18" t="s">
        <v>700</v>
      </c>
      <c r="C18" t="s">
        <v>5824</v>
      </c>
      <c r="D18" t="s">
        <v>5825</v>
      </c>
      <c r="E18" t="s">
        <v>2504</v>
      </c>
      <c r="F18" t="s">
        <v>2292</v>
      </c>
      <c r="G18">
        <v>1</v>
      </c>
      <c r="H18">
        <v>65</v>
      </c>
      <c r="I18">
        <v>40.1569</v>
      </c>
      <c r="J18">
        <v>-103.1923</v>
      </c>
      <c r="K18" t="s">
        <v>628</v>
      </c>
      <c r="L18" t="s">
        <v>742</v>
      </c>
    </row>
    <row r="19" spans="2:12" x14ac:dyDescent="0.25">
      <c r="B19" t="s">
        <v>700</v>
      </c>
      <c r="C19" t="s">
        <v>5847</v>
      </c>
      <c r="D19" t="s">
        <v>5848</v>
      </c>
      <c r="E19" t="s">
        <v>2327</v>
      </c>
      <c r="F19" t="s">
        <v>2292</v>
      </c>
      <c r="G19">
        <v>1</v>
      </c>
      <c r="H19">
        <v>65</v>
      </c>
      <c r="I19">
        <v>40.176600000000001</v>
      </c>
      <c r="J19">
        <v>-103.18510000000001</v>
      </c>
      <c r="K19" t="s">
        <v>628</v>
      </c>
      <c r="L19" t="s">
        <v>742</v>
      </c>
    </row>
    <row r="20" spans="2:12" x14ac:dyDescent="0.25">
      <c r="B20" t="s">
        <v>700</v>
      </c>
      <c r="C20" t="s">
        <v>5602</v>
      </c>
      <c r="D20" t="s">
        <v>5603</v>
      </c>
      <c r="E20" t="s">
        <v>3006</v>
      </c>
      <c r="F20" t="s">
        <v>2292</v>
      </c>
      <c r="G20">
        <v>1</v>
      </c>
      <c r="H20">
        <v>65</v>
      </c>
      <c r="I20">
        <v>39.9998</v>
      </c>
      <c r="J20">
        <v>-103.1686</v>
      </c>
      <c r="K20" t="s">
        <v>628</v>
      </c>
      <c r="L20" t="s">
        <v>742</v>
      </c>
    </row>
    <row r="21" spans="2:12" x14ac:dyDescent="0.25">
      <c r="B21" t="s">
        <v>700</v>
      </c>
      <c r="C21" t="s">
        <v>6004</v>
      </c>
      <c r="D21" t="s">
        <v>6005</v>
      </c>
      <c r="E21" t="s">
        <v>4270</v>
      </c>
      <c r="F21" t="s">
        <v>2292</v>
      </c>
      <c r="G21">
        <v>1</v>
      </c>
      <c r="H21">
        <v>64</v>
      </c>
      <c r="I21">
        <v>40.354500000000002</v>
      </c>
      <c r="J21">
        <v>-103.1587</v>
      </c>
      <c r="K21" t="s">
        <v>628</v>
      </c>
      <c r="L21" t="s">
        <v>742</v>
      </c>
    </row>
    <row r="22" spans="2:12" x14ac:dyDescent="0.25">
      <c r="B22" t="s">
        <v>700</v>
      </c>
      <c r="C22" t="s">
        <v>5998</v>
      </c>
      <c r="D22" t="s">
        <v>5999</v>
      </c>
      <c r="E22" t="s">
        <v>3861</v>
      </c>
      <c r="F22" t="s">
        <v>2292</v>
      </c>
      <c r="G22">
        <v>1</v>
      </c>
      <c r="H22">
        <v>64</v>
      </c>
      <c r="I22">
        <v>40.349400000000003</v>
      </c>
      <c r="J22">
        <v>-103.11</v>
      </c>
      <c r="K22" t="s">
        <v>628</v>
      </c>
      <c r="L22" t="s">
        <v>742</v>
      </c>
    </row>
    <row r="23" spans="2:12" x14ac:dyDescent="0.25">
      <c r="B23" t="s">
        <v>700</v>
      </c>
      <c r="C23" t="s">
        <v>5423</v>
      </c>
      <c r="D23" t="s">
        <v>5424</v>
      </c>
      <c r="E23" t="s">
        <v>2431</v>
      </c>
      <c r="F23" t="s">
        <v>2292</v>
      </c>
      <c r="G23">
        <v>1</v>
      </c>
      <c r="H23">
        <v>65</v>
      </c>
      <c r="I23">
        <v>39.887900000000002</v>
      </c>
      <c r="J23">
        <v>-102.9405</v>
      </c>
      <c r="K23" t="s">
        <v>628</v>
      </c>
      <c r="L23" t="s">
        <v>742</v>
      </c>
    </row>
    <row r="24" spans="2:12" x14ac:dyDescent="0.25">
      <c r="B24" t="s">
        <v>700</v>
      </c>
      <c r="C24" t="s">
        <v>757</v>
      </c>
      <c r="D24" t="s">
        <v>758</v>
      </c>
      <c r="E24" t="s">
        <v>759</v>
      </c>
      <c r="F24" t="s">
        <v>745</v>
      </c>
      <c r="G24">
        <v>1</v>
      </c>
      <c r="H24">
        <v>65</v>
      </c>
      <c r="I24">
        <v>40.155000000000001</v>
      </c>
      <c r="J24">
        <v>-103.1416</v>
      </c>
      <c r="K24" t="s">
        <v>759</v>
      </c>
      <c r="L24" t="s">
        <v>742</v>
      </c>
    </row>
    <row r="25" spans="2:12" x14ac:dyDescent="0.25">
      <c r="B25" t="s">
        <v>700</v>
      </c>
      <c r="C25" t="s">
        <v>5823</v>
      </c>
      <c r="D25" t="s">
        <v>758</v>
      </c>
      <c r="E25" t="s">
        <v>3812</v>
      </c>
      <c r="F25" t="s">
        <v>2292</v>
      </c>
      <c r="G25">
        <v>1</v>
      </c>
      <c r="H25">
        <v>65</v>
      </c>
      <c r="I25">
        <v>40.155099999999997</v>
      </c>
      <c r="J25">
        <v>-103.1439</v>
      </c>
      <c r="K25" t="s">
        <v>628</v>
      </c>
      <c r="L25" t="s">
        <v>742</v>
      </c>
    </row>
    <row r="26" spans="2:12" x14ac:dyDescent="0.25">
      <c r="B26" t="s">
        <v>700</v>
      </c>
      <c r="C26" t="s">
        <v>5897</v>
      </c>
      <c r="D26" t="s">
        <v>5898</v>
      </c>
      <c r="E26" t="s">
        <v>3032</v>
      </c>
      <c r="F26" t="s">
        <v>2292</v>
      </c>
      <c r="G26">
        <v>1</v>
      </c>
      <c r="H26">
        <v>65</v>
      </c>
      <c r="I26">
        <v>40.252899999999997</v>
      </c>
      <c r="J26">
        <v>-103.137</v>
      </c>
      <c r="K26" t="s">
        <v>628</v>
      </c>
      <c r="L26" t="s">
        <v>742</v>
      </c>
    </row>
    <row r="27" spans="2:12" x14ac:dyDescent="0.25">
      <c r="B27" t="s">
        <v>700</v>
      </c>
      <c r="C27" t="s">
        <v>5947</v>
      </c>
      <c r="D27" t="s">
        <v>5948</v>
      </c>
      <c r="E27" t="s">
        <v>2933</v>
      </c>
      <c r="F27" t="s">
        <v>2292</v>
      </c>
      <c r="G27">
        <v>1</v>
      </c>
      <c r="H27">
        <v>64</v>
      </c>
      <c r="I27">
        <v>40.295999999999999</v>
      </c>
      <c r="J27">
        <v>-103.2</v>
      </c>
      <c r="K27" t="s">
        <v>628</v>
      </c>
      <c r="L27" t="s">
        <v>742</v>
      </c>
    </row>
    <row r="28" spans="2:12" x14ac:dyDescent="0.25">
      <c r="B28" t="s">
        <v>700</v>
      </c>
      <c r="C28" t="s">
        <v>2887</v>
      </c>
      <c r="D28" t="s">
        <v>2888</v>
      </c>
      <c r="E28" t="s">
        <v>2824</v>
      </c>
      <c r="F28" t="s">
        <v>745</v>
      </c>
      <c r="G28">
        <v>1</v>
      </c>
      <c r="H28">
        <v>65</v>
      </c>
      <c r="I28">
        <v>40.155099999999997</v>
      </c>
      <c r="J28">
        <v>-103.1417</v>
      </c>
      <c r="K28" t="s">
        <v>2824</v>
      </c>
      <c r="L28" t="s">
        <v>742</v>
      </c>
    </row>
    <row r="29" spans="2:12" x14ac:dyDescent="0.25">
      <c r="B29" t="s">
        <v>700</v>
      </c>
      <c r="C29" t="s">
        <v>2889</v>
      </c>
      <c r="D29" t="s">
        <v>2890</v>
      </c>
      <c r="E29" t="s">
        <v>2072</v>
      </c>
      <c r="F29" t="s">
        <v>745</v>
      </c>
      <c r="G29">
        <v>1</v>
      </c>
      <c r="H29">
        <v>65</v>
      </c>
      <c r="I29">
        <v>40.166670000000003</v>
      </c>
      <c r="J29">
        <v>-103.21666999999999</v>
      </c>
      <c r="K29" t="s">
        <v>2072</v>
      </c>
      <c r="L29" t="s">
        <v>742</v>
      </c>
    </row>
    <row r="30" spans="2:12" x14ac:dyDescent="0.25">
      <c r="B30" t="s">
        <v>628</v>
      </c>
      <c r="C30" t="s">
        <v>2336</v>
      </c>
      <c r="D30" t="s">
        <v>2337</v>
      </c>
      <c r="E30" t="s">
        <v>2214</v>
      </c>
      <c r="F30" t="s">
        <v>2211</v>
      </c>
      <c r="G30">
        <v>1</v>
      </c>
      <c r="H30">
        <v>65</v>
      </c>
      <c r="I30">
        <v>40.154800000000002</v>
      </c>
      <c r="J30">
        <v>-103.141998</v>
      </c>
      <c r="K30" t="s">
        <v>2214</v>
      </c>
      <c r="L30" t="s">
        <v>742</v>
      </c>
    </row>
    <row r="31" spans="2:12" x14ac:dyDescent="0.25">
      <c r="B31" t="s">
        <v>641</v>
      </c>
      <c r="C31" t="s">
        <v>779</v>
      </c>
      <c r="D31" t="s">
        <v>641</v>
      </c>
      <c r="E31" t="s">
        <v>780</v>
      </c>
      <c r="F31" t="s">
        <v>745</v>
      </c>
      <c r="G31">
        <v>3</v>
      </c>
      <c r="H31">
        <v>20</v>
      </c>
      <c r="I31">
        <v>37.466670000000001</v>
      </c>
      <c r="J31">
        <v>-105.88333</v>
      </c>
      <c r="K31" t="s">
        <v>780</v>
      </c>
      <c r="L31" t="s">
        <v>742</v>
      </c>
    </row>
    <row r="32" spans="2:12" x14ac:dyDescent="0.25">
      <c r="B32" t="s">
        <v>628</v>
      </c>
      <c r="C32" t="s">
        <v>8194</v>
      </c>
      <c r="D32" t="s">
        <v>8195</v>
      </c>
      <c r="E32" t="s">
        <v>8049</v>
      </c>
      <c r="F32" t="s">
        <v>2484</v>
      </c>
      <c r="G32">
        <v>0</v>
      </c>
      <c r="H32">
        <v>20</v>
      </c>
      <c r="I32">
        <v>37.484200000000001</v>
      </c>
      <c r="J32">
        <v>-105.8738</v>
      </c>
      <c r="K32" t="s">
        <v>628</v>
      </c>
      <c r="L32" t="s">
        <v>742</v>
      </c>
    </row>
    <row r="33" spans="2:12" x14ac:dyDescent="0.25">
      <c r="B33" t="s">
        <v>641</v>
      </c>
      <c r="C33" t="s">
        <v>3170</v>
      </c>
      <c r="D33" t="s">
        <v>3171</v>
      </c>
      <c r="E33" t="s">
        <v>2663</v>
      </c>
      <c r="F33" t="s">
        <v>2292</v>
      </c>
      <c r="G33">
        <v>3</v>
      </c>
      <c r="H33">
        <v>20</v>
      </c>
      <c r="I33">
        <v>37.479500000000002</v>
      </c>
      <c r="J33">
        <v>-105.8548</v>
      </c>
      <c r="K33" t="s">
        <v>628</v>
      </c>
      <c r="L33" t="s">
        <v>742</v>
      </c>
    </row>
    <row r="34" spans="2:12" x14ac:dyDescent="0.25">
      <c r="B34" t="s">
        <v>641</v>
      </c>
      <c r="C34" t="s">
        <v>3174</v>
      </c>
      <c r="D34" t="s">
        <v>3175</v>
      </c>
      <c r="E34" t="s">
        <v>2997</v>
      </c>
      <c r="F34" t="s">
        <v>2292</v>
      </c>
      <c r="G34">
        <v>3</v>
      </c>
      <c r="H34">
        <v>20</v>
      </c>
      <c r="I34">
        <v>37.487900000000003</v>
      </c>
      <c r="J34">
        <v>-105.89019999999999</v>
      </c>
      <c r="K34" t="s">
        <v>628</v>
      </c>
      <c r="L34" t="s">
        <v>742</v>
      </c>
    </row>
    <row r="35" spans="2:12" x14ac:dyDescent="0.25">
      <c r="B35" t="s">
        <v>641</v>
      </c>
      <c r="C35" t="s">
        <v>3160</v>
      </c>
      <c r="D35" t="s">
        <v>3161</v>
      </c>
      <c r="E35" t="s">
        <v>2813</v>
      </c>
      <c r="F35" t="s">
        <v>2292</v>
      </c>
      <c r="G35">
        <v>3</v>
      </c>
      <c r="H35">
        <v>20</v>
      </c>
      <c r="I35">
        <v>37.439700000000002</v>
      </c>
      <c r="J35">
        <v>-105.8848</v>
      </c>
      <c r="K35" t="s">
        <v>628</v>
      </c>
      <c r="L35" t="s">
        <v>742</v>
      </c>
    </row>
    <row r="36" spans="2:12" x14ac:dyDescent="0.25">
      <c r="B36" t="s">
        <v>641</v>
      </c>
      <c r="C36" t="s">
        <v>2464</v>
      </c>
      <c r="D36" t="s">
        <v>2465</v>
      </c>
      <c r="E36" t="s">
        <v>2443</v>
      </c>
      <c r="F36" t="s">
        <v>745</v>
      </c>
      <c r="G36">
        <v>3</v>
      </c>
      <c r="H36">
        <v>20</v>
      </c>
      <c r="I36">
        <v>37.441600000000001</v>
      </c>
      <c r="J36">
        <v>-105.8613</v>
      </c>
      <c r="K36" t="s">
        <v>2443</v>
      </c>
      <c r="L36" t="s">
        <v>742</v>
      </c>
    </row>
    <row r="37" spans="2:12" x14ac:dyDescent="0.25">
      <c r="B37" t="s">
        <v>641</v>
      </c>
      <c r="C37" t="s">
        <v>3181</v>
      </c>
      <c r="D37" t="s">
        <v>3182</v>
      </c>
      <c r="E37" t="s">
        <v>1712</v>
      </c>
      <c r="F37" t="s">
        <v>2292</v>
      </c>
      <c r="G37">
        <v>3</v>
      </c>
      <c r="H37">
        <v>20</v>
      </c>
      <c r="I37">
        <v>37.499699999999997</v>
      </c>
      <c r="J37">
        <v>-105.8044</v>
      </c>
      <c r="K37" t="s">
        <v>628</v>
      </c>
      <c r="L37" t="s">
        <v>742</v>
      </c>
    </row>
    <row r="38" spans="2:12" x14ac:dyDescent="0.25">
      <c r="B38" t="s">
        <v>641</v>
      </c>
      <c r="C38" t="s">
        <v>3183</v>
      </c>
      <c r="D38" t="s">
        <v>3184</v>
      </c>
      <c r="E38" t="s">
        <v>2327</v>
      </c>
      <c r="F38" t="s">
        <v>2292</v>
      </c>
      <c r="G38">
        <v>3</v>
      </c>
      <c r="H38">
        <v>20</v>
      </c>
      <c r="I38">
        <v>37.508899999999997</v>
      </c>
      <c r="J38">
        <v>-105.9736</v>
      </c>
      <c r="K38" t="s">
        <v>628</v>
      </c>
      <c r="L38" t="s">
        <v>742</v>
      </c>
    </row>
    <row r="39" spans="2:12" x14ac:dyDescent="0.25">
      <c r="B39" t="s">
        <v>641</v>
      </c>
      <c r="C39" t="s">
        <v>3198</v>
      </c>
      <c r="D39" t="s">
        <v>3199</v>
      </c>
      <c r="E39" t="s">
        <v>2459</v>
      </c>
      <c r="F39" t="s">
        <v>2292</v>
      </c>
      <c r="G39">
        <v>3</v>
      </c>
      <c r="H39">
        <v>20</v>
      </c>
      <c r="I39">
        <v>37.536299999999997</v>
      </c>
      <c r="J39">
        <v>-105.96550000000001</v>
      </c>
      <c r="K39" t="s">
        <v>628</v>
      </c>
      <c r="L39" t="s">
        <v>742</v>
      </c>
    </row>
    <row r="40" spans="2:12" x14ac:dyDescent="0.25">
      <c r="B40" t="s">
        <v>641</v>
      </c>
      <c r="C40" t="s">
        <v>790</v>
      </c>
      <c r="D40" t="s">
        <v>791</v>
      </c>
      <c r="E40" t="s">
        <v>792</v>
      </c>
      <c r="F40" t="s">
        <v>745</v>
      </c>
      <c r="G40">
        <v>3</v>
      </c>
      <c r="H40">
        <v>20</v>
      </c>
      <c r="I40">
        <v>37.438899999999997</v>
      </c>
      <c r="J40">
        <v>-105.8613</v>
      </c>
      <c r="K40" t="s">
        <v>792</v>
      </c>
      <c r="L40" t="s">
        <v>742</v>
      </c>
    </row>
    <row r="41" spans="2:12" x14ac:dyDescent="0.25">
      <c r="B41" t="s">
        <v>678</v>
      </c>
      <c r="C41" t="s">
        <v>2170</v>
      </c>
      <c r="D41" t="s">
        <v>2171</v>
      </c>
      <c r="E41" t="s">
        <v>628</v>
      </c>
      <c r="F41" t="s">
        <v>1979</v>
      </c>
      <c r="G41">
        <v>4</v>
      </c>
      <c r="H41">
        <v>40</v>
      </c>
      <c r="I41">
        <v>39.033307999999998</v>
      </c>
      <c r="J41">
        <v>-107.967291</v>
      </c>
      <c r="K41" t="s">
        <v>628</v>
      </c>
      <c r="L41" t="s">
        <v>742</v>
      </c>
    </row>
    <row r="42" spans="2:12" x14ac:dyDescent="0.25">
      <c r="B42" t="s">
        <v>646</v>
      </c>
      <c r="C42" t="s">
        <v>5849</v>
      </c>
      <c r="D42" t="s">
        <v>5850</v>
      </c>
      <c r="E42" t="s">
        <v>2312</v>
      </c>
      <c r="F42" t="s">
        <v>2292</v>
      </c>
      <c r="G42">
        <v>1</v>
      </c>
      <c r="H42">
        <v>5</v>
      </c>
      <c r="I42">
        <v>40.186900000000001</v>
      </c>
      <c r="J42">
        <v>-105.50020000000001</v>
      </c>
      <c r="K42" t="s">
        <v>628</v>
      </c>
      <c r="L42" t="s">
        <v>742</v>
      </c>
    </row>
    <row r="43" spans="2:12" x14ac:dyDescent="0.25">
      <c r="B43" t="s">
        <v>646</v>
      </c>
      <c r="C43" t="s">
        <v>5867</v>
      </c>
      <c r="D43" t="s">
        <v>5868</v>
      </c>
      <c r="E43" t="s">
        <v>3197</v>
      </c>
      <c r="F43" t="s">
        <v>2292</v>
      </c>
      <c r="G43">
        <v>1</v>
      </c>
      <c r="H43">
        <v>5</v>
      </c>
      <c r="I43">
        <v>40.212400000000002</v>
      </c>
      <c r="J43">
        <v>-105.5236</v>
      </c>
      <c r="K43" t="s">
        <v>628</v>
      </c>
      <c r="L43" t="s">
        <v>742</v>
      </c>
    </row>
    <row r="44" spans="2:12" x14ac:dyDescent="0.25">
      <c r="B44" t="s">
        <v>646</v>
      </c>
      <c r="C44" t="s">
        <v>865</v>
      </c>
      <c r="D44" t="s">
        <v>866</v>
      </c>
      <c r="E44" t="s">
        <v>867</v>
      </c>
      <c r="F44" t="s">
        <v>745</v>
      </c>
      <c r="G44">
        <v>1</v>
      </c>
      <c r="H44">
        <v>5</v>
      </c>
      <c r="I44">
        <v>40.22889</v>
      </c>
      <c r="J44">
        <v>-105.51833000000001</v>
      </c>
      <c r="K44" t="s">
        <v>867</v>
      </c>
      <c r="L44" t="s">
        <v>742</v>
      </c>
    </row>
    <row r="45" spans="2:12" x14ac:dyDescent="0.25">
      <c r="B45" t="s">
        <v>646</v>
      </c>
      <c r="C45" t="s">
        <v>5851</v>
      </c>
      <c r="D45" t="s">
        <v>5852</v>
      </c>
      <c r="E45" t="s">
        <v>3146</v>
      </c>
      <c r="F45" t="s">
        <v>2292</v>
      </c>
      <c r="G45">
        <v>1</v>
      </c>
      <c r="H45">
        <v>5</v>
      </c>
      <c r="I45">
        <v>40.191099999999999</v>
      </c>
      <c r="J45">
        <v>-105.4918</v>
      </c>
      <c r="K45" t="s">
        <v>628</v>
      </c>
      <c r="L45" t="s">
        <v>742</v>
      </c>
    </row>
    <row r="46" spans="2:12" x14ac:dyDescent="0.25">
      <c r="B46" t="s">
        <v>646</v>
      </c>
      <c r="C46" t="s">
        <v>862</v>
      </c>
      <c r="D46" t="s">
        <v>863</v>
      </c>
      <c r="E46" t="s">
        <v>864</v>
      </c>
      <c r="F46" t="s">
        <v>745</v>
      </c>
      <c r="G46">
        <v>1</v>
      </c>
      <c r="H46">
        <v>5</v>
      </c>
      <c r="I46">
        <v>40.188000000000002</v>
      </c>
      <c r="J46">
        <v>-105.50190000000001</v>
      </c>
      <c r="K46" t="s">
        <v>864</v>
      </c>
      <c r="L46" t="s">
        <v>742</v>
      </c>
    </row>
    <row r="47" spans="2:12" x14ac:dyDescent="0.25">
      <c r="B47" t="s">
        <v>646</v>
      </c>
      <c r="C47" t="s">
        <v>5879</v>
      </c>
      <c r="D47" t="s">
        <v>5880</v>
      </c>
      <c r="E47" t="s">
        <v>3057</v>
      </c>
      <c r="F47" t="s">
        <v>2292</v>
      </c>
      <c r="G47">
        <v>1</v>
      </c>
      <c r="H47">
        <v>5</v>
      </c>
      <c r="I47">
        <v>40.240900000000003</v>
      </c>
      <c r="J47">
        <v>-105.502</v>
      </c>
      <c r="K47" t="s">
        <v>628</v>
      </c>
      <c r="L47" t="s">
        <v>742</v>
      </c>
    </row>
    <row r="48" spans="2:12" x14ac:dyDescent="0.25">
      <c r="B48" t="s">
        <v>646</v>
      </c>
      <c r="C48" t="s">
        <v>5891</v>
      </c>
      <c r="D48" t="s">
        <v>5892</v>
      </c>
      <c r="E48" t="s">
        <v>4433</v>
      </c>
      <c r="F48" t="s">
        <v>2292</v>
      </c>
      <c r="G48">
        <v>1</v>
      </c>
      <c r="H48">
        <v>5</v>
      </c>
      <c r="I48">
        <v>40.247799999999998</v>
      </c>
      <c r="J48">
        <v>-105.5181</v>
      </c>
      <c r="K48" t="s">
        <v>628</v>
      </c>
      <c r="L48" t="s">
        <v>742</v>
      </c>
    </row>
    <row r="49" spans="2:12" x14ac:dyDescent="0.25">
      <c r="B49" t="s">
        <v>646</v>
      </c>
      <c r="C49" t="s">
        <v>5895</v>
      </c>
      <c r="D49" t="s">
        <v>5896</v>
      </c>
      <c r="E49" t="s">
        <v>2926</v>
      </c>
      <c r="F49" t="s">
        <v>2292</v>
      </c>
      <c r="G49">
        <v>1</v>
      </c>
      <c r="H49">
        <v>5</v>
      </c>
      <c r="I49">
        <v>40.252099999999999</v>
      </c>
      <c r="J49">
        <v>-105.52160000000001</v>
      </c>
      <c r="K49" t="s">
        <v>628</v>
      </c>
      <c r="L49" t="s">
        <v>742</v>
      </c>
    </row>
    <row r="50" spans="2:12" x14ac:dyDescent="0.25">
      <c r="B50" t="s">
        <v>646</v>
      </c>
      <c r="C50" t="s">
        <v>5799</v>
      </c>
      <c r="D50" t="s">
        <v>5800</v>
      </c>
      <c r="E50" t="s">
        <v>4270</v>
      </c>
      <c r="F50" t="s">
        <v>2292</v>
      </c>
      <c r="G50">
        <v>1</v>
      </c>
      <c r="H50">
        <v>5</v>
      </c>
      <c r="I50">
        <v>40.116799999999998</v>
      </c>
      <c r="J50">
        <v>-105.4401</v>
      </c>
      <c r="K50" t="s">
        <v>628</v>
      </c>
      <c r="L50" t="s">
        <v>742</v>
      </c>
    </row>
    <row r="51" spans="2:12" x14ac:dyDescent="0.25">
      <c r="B51" t="s">
        <v>646</v>
      </c>
      <c r="C51" t="s">
        <v>5811</v>
      </c>
      <c r="D51" t="s">
        <v>5812</v>
      </c>
      <c r="E51" t="s">
        <v>3516</v>
      </c>
      <c r="F51" t="s">
        <v>2292</v>
      </c>
      <c r="G51">
        <v>1</v>
      </c>
      <c r="H51">
        <v>5</v>
      </c>
      <c r="I51">
        <v>40.127800000000001</v>
      </c>
      <c r="J51">
        <v>-105.3985</v>
      </c>
      <c r="K51" t="s">
        <v>628</v>
      </c>
      <c r="L51" t="s">
        <v>742</v>
      </c>
    </row>
    <row r="52" spans="2:12" x14ac:dyDescent="0.25">
      <c r="B52" t="s">
        <v>686</v>
      </c>
      <c r="C52" t="s">
        <v>4343</v>
      </c>
      <c r="D52" t="s">
        <v>4344</v>
      </c>
      <c r="E52" t="s">
        <v>4257</v>
      </c>
      <c r="F52" t="s">
        <v>2292</v>
      </c>
      <c r="G52">
        <v>1</v>
      </c>
      <c r="H52">
        <v>23</v>
      </c>
      <c r="I52">
        <v>39.276400000000002</v>
      </c>
      <c r="J52">
        <v>-106.08029999999999</v>
      </c>
      <c r="K52" t="s">
        <v>628</v>
      </c>
      <c r="L52" t="s">
        <v>742</v>
      </c>
    </row>
    <row r="53" spans="2:12" x14ac:dyDescent="0.25">
      <c r="B53" t="s">
        <v>686</v>
      </c>
      <c r="C53" t="s">
        <v>4389</v>
      </c>
      <c r="D53" t="s">
        <v>4390</v>
      </c>
      <c r="E53" t="s">
        <v>2322</v>
      </c>
      <c r="F53" t="s">
        <v>2292</v>
      </c>
      <c r="G53">
        <v>1</v>
      </c>
      <c r="H53">
        <v>23</v>
      </c>
      <c r="I53">
        <v>39.330300000000001</v>
      </c>
      <c r="J53">
        <v>-106.0611</v>
      </c>
      <c r="K53" t="s">
        <v>628</v>
      </c>
      <c r="L53" t="s">
        <v>742</v>
      </c>
    </row>
    <row r="54" spans="2:12" x14ac:dyDescent="0.25">
      <c r="B54" t="s">
        <v>665</v>
      </c>
      <c r="C54" t="s">
        <v>3794</v>
      </c>
      <c r="D54" t="s">
        <v>3795</v>
      </c>
      <c r="E54" t="s">
        <v>2425</v>
      </c>
      <c r="F54" t="s">
        <v>2292</v>
      </c>
      <c r="G54">
        <v>4</v>
      </c>
      <c r="H54">
        <v>59</v>
      </c>
      <c r="I54">
        <v>38.7453</v>
      </c>
      <c r="J54">
        <v>-106.714</v>
      </c>
      <c r="K54" t="s">
        <v>628</v>
      </c>
      <c r="L54" t="s">
        <v>742</v>
      </c>
    </row>
    <row r="55" spans="2:12" x14ac:dyDescent="0.25">
      <c r="B55" t="s">
        <v>701</v>
      </c>
      <c r="C55" t="s">
        <v>6266</v>
      </c>
      <c r="D55" t="s">
        <v>6267</v>
      </c>
      <c r="E55" t="s">
        <v>4913</v>
      </c>
      <c r="F55" t="s">
        <v>2292</v>
      </c>
      <c r="G55">
        <v>1</v>
      </c>
      <c r="H55">
        <v>1</v>
      </c>
      <c r="I55">
        <v>40.568100000000001</v>
      </c>
      <c r="J55">
        <v>-104.64879999999999</v>
      </c>
      <c r="K55" t="s">
        <v>628</v>
      </c>
      <c r="L55" t="s">
        <v>742</v>
      </c>
    </row>
    <row r="56" spans="2:12" x14ac:dyDescent="0.25">
      <c r="B56" t="s">
        <v>662</v>
      </c>
      <c r="C56" t="s">
        <v>910</v>
      </c>
      <c r="D56" t="s">
        <v>911</v>
      </c>
      <c r="E56" t="s">
        <v>841</v>
      </c>
      <c r="F56" t="s">
        <v>745</v>
      </c>
      <c r="G56">
        <v>5</v>
      </c>
      <c r="H56">
        <v>70</v>
      </c>
      <c r="I56">
        <v>39.500799999999998</v>
      </c>
      <c r="J56">
        <v>-108.3794</v>
      </c>
      <c r="K56" t="s">
        <v>912</v>
      </c>
      <c r="L56" t="s">
        <v>742</v>
      </c>
    </row>
    <row r="57" spans="2:12" x14ac:dyDescent="0.25">
      <c r="B57" t="s">
        <v>702</v>
      </c>
      <c r="C57" t="s">
        <v>6002</v>
      </c>
      <c r="D57" t="s">
        <v>6003</v>
      </c>
      <c r="E57" t="s">
        <v>2647</v>
      </c>
      <c r="F57" t="s">
        <v>2292</v>
      </c>
      <c r="G57">
        <v>1</v>
      </c>
      <c r="H57">
        <v>65</v>
      </c>
      <c r="I57">
        <v>40.3523</v>
      </c>
      <c r="J57">
        <v>-102.0792</v>
      </c>
      <c r="K57" t="s">
        <v>628</v>
      </c>
      <c r="L57" t="s">
        <v>742</v>
      </c>
    </row>
    <row r="58" spans="2:12" x14ac:dyDescent="0.25">
      <c r="B58" t="s">
        <v>696</v>
      </c>
      <c r="C58" t="s">
        <v>931</v>
      </c>
      <c r="D58" t="s">
        <v>932</v>
      </c>
      <c r="E58" t="s">
        <v>933</v>
      </c>
      <c r="F58" t="s">
        <v>745</v>
      </c>
      <c r="G58">
        <v>4</v>
      </c>
      <c r="H58">
        <v>60</v>
      </c>
      <c r="I58">
        <v>37.866669999999999</v>
      </c>
      <c r="J58">
        <v>-107.88333</v>
      </c>
      <c r="K58" t="s">
        <v>933</v>
      </c>
      <c r="L58" t="s">
        <v>742</v>
      </c>
    </row>
    <row r="59" spans="2:12" x14ac:dyDescent="0.25">
      <c r="B59" t="s">
        <v>679</v>
      </c>
      <c r="C59" t="s">
        <v>2786</v>
      </c>
      <c r="D59" t="s">
        <v>2787</v>
      </c>
      <c r="E59" t="s">
        <v>2788</v>
      </c>
      <c r="F59" t="s">
        <v>745</v>
      </c>
      <c r="G59">
        <v>3</v>
      </c>
      <c r="H59">
        <v>20</v>
      </c>
      <c r="I59">
        <v>37.833333000000003</v>
      </c>
      <c r="J59">
        <v>-106.95</v>
      </c>
      <c r="K59" t="s">
        <v>2788</v>
      </c>
      <c r="L59" t="s">
        <v>742</v>
      </c>
    </row>
    <row r="60" spans="2:12" x14ac:dyDescent="0.25">
      <c r="B60" t="s">
        <v>687</v>
      </c>
      <c r="C60" t="s">
        <v>6406</v>
      </c>
      <c r="D60" t="s">
        <v>6407</v>
      </c>
      <c r="E60" t="s">
        <v>1712</v>
      </c>
      <c r="F60" t="s">
        <v>2292</v>
      </c>
      <c r="G60">
        <v>1</v>
      </c>
      <c r="H60">
        <v>65</v>
      </c>
      <c r="I60">
        <v>40.695799999999998</v>
      </c>
      <c r="J60">
        <v>-102.18259999999999</v>
      </c>
      <c r="K60" t="s">
        <v>628</v>
      </c>
      <c r="L60" t="s">
        <v>742</v>
      </c>
    </row>
    <row r="61" spans="2:12" x14ac:dyDescent="0.25">
      <c r="B61" t="s">
        <v>676</v>
      </c>
      <c r="C61" t="s">
        <v>944</v>
      </c>
      <c r="D61" t="s">
        <v>945</v>
      </c>
      <c r="E61" t="s">
        <v>946</v>
      </c>
      <c r="F61" t="s">
        <v>745</v>
      </c>
      <c r="G61">
        <v>2</v>
      </c>
      <c r="H61">
        <v>67</v>
      </c>
      <c r="I61">
        <v>38.883330000000001</v>
      </c>
      <c r="J61">
        <v>-103.65</v>
      </c>
      <c r="K61" t="s">
        <v>628</v>
      </c>
      <c r="L61" t="s">
        <v>742</v>
      </c>
    </row>
    <row r="62" spans="2:12" x14ac:dyDescent="0.25">
      <c r="B62" t="s">
        <v>679</v>
      </c>
      <c r="C62" t="s">
        <v>2789</v>
      </c>
      <c r="D62" t="s">
        <v>2790</v>
      </c>
      <c r="E62" t="s">
        <v>2791</v>
      </c>
      <c r="F62" t="s">
        <v>745</v>
      </c>
      <c r="G62">
        <v>3</v>
      </c>
      <c r="H62">
        <v>20</v>
      </c>
      <c r="I62">
        <v>37.716667000000001</v>
      </c>
      <c r="J62">
        <v>-107.083333</v>
      </c>
      <c r="K62" t="s">
        <v>2791</v>
      </c>
      <c r="L62" t="s">
        <v>742</v>
      </c>
    </row>
    <row r="63" spans="2:12" x14ac:dyDescent="0.25">
      <c r="B63" t="s">
        <v>628</v>
      </c>
      <c r="C63" t="s">
        <v>7915</v>
      </c>
      <c r="D63" t="s">
        <v>7916</v>
      </c>
      <c r="E63" t="s">
        <v>628</v>
      </c>
      <c r="F63" t="s">
        <v>2484</v>
      </c>
      <c r="G63">
        <v>1</v>
      </c>
      <c r="H63">
        <v>23</v>
      </c>
      <c r="I63">
        <v>38.919998</v>
      </c>
      <c r="J63">
        <v>-105.970001</v>
      </c>
      <c r="K63" t="s">
        <v>628</v>
      </c>
      <c r="L63" t="s">
        <v>742</v>
      </c>
    </row>
    <row r="64" spans="2:12" x14ac:dyDescent="0.25">
      <c r="B64" t="s">
        <v>686</v>
      </c>
      <c r="C64" t="s">
        <v>973</v>
      </c>
      <c r="D64" t="s">
        <v>974</v>
      </c>
      <c r="E64" t="s">
        <v>976</v>
      </c>
      <c r="F64" t="s">
        <v>745</v>
      </c>
      <c r="G64">
        <v>1</v>
      </c>
      <c r="H64">
        <v>23</v>
      </c>
      <c r="I64">
        <v>38.966670000000001</v>
      </c>
      <c r="J64">
        <v>-105.95</v>
      </c>
      <c r="K64" t="s">
        <v>975</v>
      </c>
      <c r="L64" t="s">
        <v>742</v>
      </c>
    </row>
    <row r="65" spans="2:12" x14ac:dyDescent="0.25">
      <c r="B65" t="s">
        <v>686</v>
      </c>
      <c r="C65" t="s">
        <v>992</v>
      </c>
      <c r="D65" t="s">
        <v>993</v>
      </c>
      <c r="E65" t="s">
        <v>994</v>
      </c>
      <c r="F65" t="s">
        <v>745</v>
      </c>
      <c r="G65">
        <v>1</v>
      </c>
      <c r="H65">
        <v>23</v>
      </c>
      <c r="I65">
        <v>38.993299999999998</v>
      </c>
      <c r="J65">
        <v>-105.89190000000001</v>
      </c>
      <c r="K65" t="s">
        <v>994</v>
      </c>
      <c r="L65" t="s">
        <v>742</v>
      </c>
    </row>
    <row r="66" spans="2:12" x14ac:dyDescent="0.25">
      <c r="B66" t="s">
        <v>628</v>
      </c>
      <c r="C66" t="s">
        <v>7917</v>
      </c>
      <c r="D66" t="s">
        <v>993</v>
      </c>
      <c r="E66" t="s">
        <v>628</v>
      </c>
      <c r="F66" t="s">
        <v>2484</v>
      </c>
      <c r="G66">
        <v>1</v>
      </c>
      <c r="H66">
        <v>23</v>
      </c>
      <c r="I66">
        <v>39</v>
      </c>
      <c r="J66">
        <v>-105.879997</v>
      </c>
      <c r="K66" t="s">
        <v>628</v>
      </c>
      <c r="L66" t="s">
        <v>742</v>
      </c>
    </row>
    <row r="67" spans="2:12" x14ac:dyDescent="0.25">
      <c r="B67" t="s">
        <v>40</v>
      </c>
      <c r="C67" t="s">
        <v>2482</v>
      </c>
      <c r="D67" t="s">
        <v>2483</v>
      </c>
      <c r="E67" t="s">
        <v>628</v>
      </c>
      <c r="F67" t="s">
        <v>2484</v>
      </c>
      <c r="G67">
        <v>2</v>
      </c>
      <c r="H67">
        <v>16</v>
      </c>
      <c r="I67">
        <v>37.330620000000003</v>
      </c>
      <c r="J67">
        <v>-105.06749000000001</v>
      </c>
      <c r="K67" t="s">
        <v>628</v>
      </c>
      <c r="L67" t="s">
        <v>742</v>
      </c>
    </row>
    <row r="68" spans="2:12" x14ac:dyDescent="0.25">
      <c r="B68" t="s">
        <v>37</v>
      </c>
      <c r="C68" t="s">
        <v>2485</v>
      </c>
      <c r="D68" t="s">
        <v>2486</v>
      </c>
      <c r="E68" t="s">
        <v>628</v>
      </c>
      <c r="F68" t="s">
        <v>2484</v>
      </c>
      <c r="G68">
        <v>5</v>
      </c>
      <c r="H68">
        <v>50</v>
      </c>
      <c r="I68">
        <v>40.350982999999999</v>
      </c>
      <c r="J68">
        <v>-106.381416</v>
      </c>
      <c r="K68" t="s">
        <v>628</v>
      </c>
      <c r="L68" t="s">
        <v>742</v>
      </c>
    </row>
    <row r="69" spans="2:12" x14ac:dyDescent="0.25">
      <c r="B69" t="s">
        <v>648</v>
      </c>
      <c r="C69" t="s">
        <v>1057</v>
      </c>
      <c r="D69" t="s">
        <v>642</v>
      </c>
      <c r="E69" t="s">
        <v>792</v>
      </c>
      <c r="F69" t="s">
        <v>745</v>
      </c>
      <c r="G69">
        <v>1</v>
      </c>
      <c r="H69">
        <v>49</v>
      </c>
      <c r="I69">
        <v>38.852800000000002</v>
      </c>
      <c r="J69">
        <v>-102.1764</v>
      </c>
      <c r="K69" t="s">
        <v>628</v>
      </c>
      <c r="L69" t="s">
        <v>742</v>
      </c>
    </row>
    <row r="70" spans="2:12" x14ac:dyDescent="0.25">
      <c r="B70" t="s">
        <v>648</v>
      </c>
      <c r="C70" t="s">
        <v>3906</v>
      </c>
      <c r="D70" t="s">
        <v>642</v>
      </c>
      <c r="E70" t="s">
        <v>2302</v>
      </c>
      <c r="F70" t="s">
        <v>2292</v>
      </c>
      <c r="G70">
        <v>1</v>
      </c>
      <c r="H70">
        <v>49</v>
      </c>
      <c r="I70">
        <v>38.853299999999997</v>
      </c>
      <c r="J70">
        <v>-102.17610000000001</v>
      </c>
      <c r="K70" t="s">
        <v>628</v>
      </c>
      <c r="L70" t="s">
        <v>742</v>
      </c>
    </row>
    <row r="71" spans="2:12" x14ac:dyDescent="0.25">
      <c r="B71" t="s">
        <v>648</v>
      </c>
      <c r="C71" t="s">
        <v>2325</v>
      </c>
      <c r="D71" t="s">
        <v>2326</v>
      </c>
      <c r="E71" t="s">
        <v>2327</v>
      </c>
      <c r="F71" t="s">
        <v>745</v>
      </c>
      <c r="G71">
        <v>1</v>
      </c>
      <c r="H71">
        <v>49</v>
      </c>
      <c r="I71">
        <v>38.684100000000001</v>
      </c>
      <c r="J71">
        <v>-102.1614</v>
      </c>
      <c r="K71" t="s">
        <v>2327</v>
      </c>
      <c r="L71" t="s">
        <v>742</v>
      </c>
    </row>
    <row r="72" spans="2:12" x14ac:dyDescent="0.25">
      <c r="B72" t="s">
        <v>648</v>
      </c>
      <c r="C72" t="s">
        <v>1044</v>
      </c>
      <c r="D72" t="s">
        <v>1045</v>
      </c>
      <c r="E72" t="s">
        <v>1046</v>
      </c>
      <c r="F72" t="s">
        <v>745</v>
      </c>
      <c r="G72">
        <v>1</v>
      </c>
      <c r="H72">
        <v>49</v>
      </c>
      <c r="I72">
        <v>39.037199999999999</v>
      </c>
      <c r="J72">
        <v>-102.1675</v>
      </c>
      <c r="K72" t="s">
        <v>1046</v>
      </c>
      <c r="L72" t="s">
        <v>742</v>
      </c>
    </row>
    <row r="73" spans="2:12" x14ac:dyDescent="0.25">
      <c r="B73" t="s">
        <v>648</v>
      </c>
      <c r="C73" t="s">
        <v>4107</v>
      </c>
      <c r="D73" t="s">
        <v>1045</v>
      </c>
      <c r="E73" t="s">
        <v>3812</v>
      </c>
      <c r="F73" t="s">
        <v>2292</v>
      </c>
      <c r="G73">
        <v>1</v>
      </c>
      <c r="H73">
        <v>49</v>
      </c>
      <c r="I73">
        <v>39.041699999999999</v>
      </c>
      <c r="J73">
        <v>-102.1669</v>
      </c>
      <c r="K73" t="s">
        <v>628</v>
      </c>
      <c r="L73" t="s">
        <v>742</v>
      </c>
    </row>
    <row r="74" spans="2:12" x14ac:dyDescent="0.25">
      <c r="B74" t="s">
        <v>642</v>
      </c>
      <c r="C74" t="s">
        <v>4924</v>
      </c>
      <c r="D74" t="s">
        <v>4925</v>
      </c>
      <c r="E74" t="s">
        <v>2459</v>
      </c>
      <c r="F74" t="s">
        <v>2292</v>
      </c>
      <c r="G74">
        <v>1</v>
      </c>
      <c r="H74">
        <v>2</v>
      </c>
      <c r="I74">
        <v>39.625599999999999</v>
      </c>
      <c r="J74">
        <v>-104.7137</v>
      </c>
      <c r="K74" t="s">
        <v>628</v>
      </c>
      <c r="L74" t="s">
        <v>742</v>
      </c>
    </row>
    <row r="75" spans="2:12" x14ac:dyDescent="0.25">
      <c r="B75" t="s">
        <v>643</v>
      </c>
      <c r="C75" t="s">
        <v>1065</v>
      </c>
      <c r="D75" t="s">
        <v>1066</v>
      </c>
      <c r="E75" t="s">
        <v>1067</v>
      </c>
      <c r="F75" t="s">
        <v>745</v>
      </c>
      <c r="G75">
        <v>7</v>
      </c>
      <c r="H75">
        <v>78</v>
      </c>
      <c r="I75">
        <v>37.016669999999998</v>
      </c>
      <c r="J75">
        <v>-107.41667</v>
      </c>
      <c r="K75" t="s">
        <v>1067</v>
      </c>
      <c r="L75" t="s">
        <v>742</v>
      </c>
    </row>
    <row r="76" spans="2:12" x14ac:dyDescent="0.25">
      <c r="B76" t="s">
        <v>643</v>
      </c>
      <c r="C76" t="s">
        <v>2315</v>
      </c>
      <c r="D76" t="s">
        <v>2316</v>
      </c>
      <c r="E76" t="s">
        <v>2317</v>
      </c>
      <c r="F76" t="s">
        <v>745</v>
      </c>
      <c r="G76">
        <v>7</v>
      </c>
      <c r="H76">
        <v>46</v>
      </c>
      <c r="I76">
        <v>37.023600000000002</v>
      </c>
      <c r="J76">
        <v>-107.4372</v>
      </c>
      <c r="K76" t="s">
        <v>2317</v>
      </c>
      <c r="L76" t="s">
        <v>742</v>
      </c>
    </row>
    <row r="77" spans="2:12" x14ac:dyDescent="0.25">
      <c r="B77" t="s">
        <v>700</v>
      </c>
      <c r="C77" t="s">
        <v>5007</v>
      </c>
      <c r="D77" t="s">
        <v>5008</v>
      </c>
      <c r="E77" t="s">
        <v>5009</v>
      </c>
      <c r="F77" t="s">
        <v>2292</v>
      </c>
      <c r="G77">
        <v>1</v>
      </c>
      <c r="H77">
        <v>65</v>
      </c>
      <c r="I77">
        <v>39.6569</v>
      </c>
      <c r="J77">
        <v>-102.84350000000001</v>
      </c>
      <c r="K77" t="s">
        <v>628</v>
      </c>
      <c r="L77" t="s">
        <v>742</v>
      </c>
    </row>
    <row r="78" spans="2:12" x14ac:dyDescent="0.25">
      <c r="B78" t="s">
        <v>671</v>
      </c>
      <c r="C78" t="s">
        <v>4683</v>
      </c>
      <c r="D78" t="s">
        <v>4684</v>
      </c>
      <c r="E78" t="s">
        <v>4076</v>
      </c>
      <c r="F78" t="s">
        <v>2292</v>
      </c>
      <c r="G78">
        <v>1</v>
      </c>
      <c r="H78">
        <v>49</v>
      </c>
      <c r="I78">
        <v>39.530500000000004</v>
      </c>
      <c r="J78">
        <v>-103.0241</v>
      </c>
      <c r="K78" t="s">
        <v>628</v>
      </c>
      <c r="L78" t="s">
        <v>742</v>
      </c>
    </row>
    <row r="79" spans="2:12" x14ac:dyDescent="0.25">
      <c r="B79" t="s">
        <v>700</v>
      </c>
      <c r="C79" t="s">
        <v>4871</v>
      </c>
      <c r="D79" t="s">
        <v>4872</v>
      </c>
      <c r="E79" t="s">
        <v>2327</v>
      </c>
      <c r="F79" t="s">
        <v>2292</v>
      </c>
      <c r="G79">
        <v>1</v>
      </c>
      <c r="H79">
        <v>65</v>
      </c>
      <c r="I79">
        <v>39.608800000000002</v>
      </c>
      <c r="J79">
        <v>-103.0665</v>
      </c>
      <c r="K79" t="s">
        <v>628</v>
      </c>
      <c r="L79" t="s">
        <v>742</v>
      </c>
    </row>
    <row r="80" spans="2:12" x14ac:dyDescent="0.25">
      <c r="B80" t="s">
        <v>670</v>
      </c>
      <c r="C80" t="s">
        <v>3565</v>
      </c>
      <c r="D80" t="s">
        <v>3566</v>
      </c>
      <c r="E80" t="s">
        <v>1712</v>
      </c>
      <c r="F80" t="s">
        <v>2292</v>
      </c>
      <c r="G80">
        <v>2</v>
      </c>
      <c r="H80">
        <v>17</v>
      </c>
      <c r="I80">
        <v>38.334899999999998</v>
      </c>
      <c r="J80">
        <v>-103.34269999999999</v>
      </c>
      <c r="K80" t="s">
        <v>628</v>
      </c>
      <c r="L80" t="s">
        <v>742</v>
      </c>
    </row>
    <row r="81" spans="2:12" x14ac:dyDescent="0.25">
      <c r="B81" t="s">
        <v>648</v>
      </c>
      <c r="C81" t="s">
        <v>1107</v>
      </c>
      <c r="D81" t="s">
        <v>1108</v>
      </c>
      <c r="E81" t="s">
        <v>1110</v>
      </c>
      <c r="F81" t="s">
        <v>745</v>
      </c>
      <c r="G81">
        <v>2</v>
      </c>
      <c r="H81">
        <v>67</v>
      </c>
      <c r="I81">
        <v>38.916670000000003</v>
      </c>
      <c r="J81">
        <v>-103.08333</v>
      </c>
      <c r="K81" t="s">
        <v>1109</v>
      </c>
      <c r="L81" t="s">
        <v>742</v>
      </c>
    </row>
    <row r="82" spans="2:12" x14ac:dyDescent="0.25">
      <c r="B82" t="s">
        <v>676</v>
      </c>
      <c r="C82" t="s">
        <v>1117</v>
      </c>
      <c r="D82" t="s">
        <v>1118</v>
      </c>
      <c r="E82" t="s">
        <v>1119</v>
      </c>
      <c r="F82" t="s">
        <v>745</v>
      </c>
      <c r="G82">
        <v>1</v>
      </c>
      <c r="H82">
        <v>49</v>
      </c>
      <c r="I82">
        <v>39.283329999999999</v>
      </c>
      <c r="J82">
        <v>-103.26667</v>
      </c>
      <c r="K82" t="s">
        <v>1119</v>
      </c>
      <c r="L82" t="s">
        <v>742</v>
      </c>
    </row>
    <row r="83" spans="2:12" x14ac:dyDescent="0.25">
      <c r="B83" t="s">
        <v>676</v>
      </c>
      <c r="C83" t="s">
        <v>4600</v>
      </c>
      <c r="D83" t="s">
        <v>4601</v>
      </c>
      <c r="E83" t="s">
        <v>2327</v>
      </c>
      <c r="F83" t="s">
        <v>2292</v>
      </c>
      <c r="G83">
        <v>1</v>
      </c>
      <c r="H83">
        <v>65</v>
      </c>
      <c r="I83">
        <v>39.4861</v>
      </c>
      <c r="J83">
        <v>-103.26130000000001</v>
      </c>
      <c r="K83" t="s">
        <v>628</v>
      </c>
      <c r="L83" t="s">
        <v>742</v>
      </c>
    </row>
    <row r="84" spans="2:12" x14ac:dyDescent="0.25">
      <c r="B84" t="s">
        <v>676</v>
      </c>
      <c r="C84" t="s">
        <v>4421</v>
      </c>
      <c r="D84" t="s">
        <v>4422</v>
      </c>
      <c r="E84" t="s">
        <v>3025</v>
      </c>
      <c r="F84" t="s">
        <v>2292</v>
      </c>
      <c r="G84">
        <v>1</v>
      </c>
      <c r="H84">
        <v>49</v>
      </c>
      <c r="I84">
        <v>39.360700000000001</v>
      </c>
      <c r="J84">
        <v>-103.25749999999999</v>
      </c>
      <c r="K84" t="s">
        <v>628</v>
      </c>
      <c r="L84" t="s">
        <v>742</v>
      </c>
    </row>
    <row r="85" spans="2:12" x14ac:dyDescent="0.25">
      <c r="B85" t="s">
        <v>676</v>
      </c>
      <c r="C85" t="s">
        <v>4416</v>
      </c>
      <c r="D85" t="s">
        <v>4417</v>
      </c>
      <c r="E85" t="s">
        <v>3025</v>
      </c>
      <c r="F85" t="s">
        <v>2292</v>
      </c>
      <c r="G85">
        <v>1</v>
      </c>
      <c r="H85">
        <v>49</v>
      </c>
      <c r="I85">
        <v>39.36</v>
      </c>
      <c r="J85">
        <v>-103.19280000000001</v>
      </c>
      <c r="K85" t="s">
        <v>628</v>
      </c>
      <c r="L85" t="s">
        <v>742</v>
      </c>
    </row>
    <row r="86" spans="2:12" x14ac:dyDescent="0.25">
      <c r="B86" t="s">
        <v>664</v>
      </c>
      <c r="C86" t="s">
        <v>2018</v>
      </c>
      <c r="D86" t="s">
        <v>2019</v>
      </c>
      <c r="E86" t="s">
        <v>628</v>
      </c>
      <c r="F86" t="s">
        <v>1979</v>
      </c>
      <c r="G86">
        <v>5</v>
      </c>
      <c r="H86">
        <v>51</v>
      </c>
      <c r="I86">
        <v>39.916648000000002</v>
      </c>
      <c r="J86">
        <v>-105.767241</v>
      </c>
      <c r="K86" t="s">
        <v>628</v>
      </c>
      <c r="L86" t="s">
        <v>742</v>
      </c>
    </row>
    <row r="87" spans="2:12" x14ac:dyDescent="0.25">
      <c r="B87" t="s">
        <v>37</v>
      </c>
      <c r="C87" t="s">
        <v>2020</v>
      </c>
      <c r="D87" t="s">
        <v>2019</v>
      </c>
      <c r="E87" t="s">
        <v>1990</v>
      </c>
      <c r="F87" t="s">
        <v>1979</v>
      </c>
      <c r="G87">
        <v>5</v>
      </c>
      <c r="H87">
        <v>51</v>
      </c>
      <c r="I87">
        <v>39.916699999999999</v>
      </c>
      <c r="J87">
        <v>-105.75</v>
      </c>
      <c r="K87" t="s">
        <v>1990</v>
      </c>
      <c r="L87" t="s">
        <v>742</v>
      </c>
    </row>
    <row r="88" spans="2:12" x14ac:dyDescent="0.25">
      <c r="B88" t="s">
        <v>669</v>
      </c>
      <c r="C88" t="s">
        <v>5348</v>
      </c>
      <c r="D88" t="s">
        <v>5349</v>
      </c>
      <c r="E88" t="s">
        <v>3137</v>
      </c>
      <c r="F88" t="s">
        <v>2292</v>
      </c>
      <c r="G88">
        <v>1</v>
      </c>
      <c r="H88">
        <v>7</v>
      </c>
      <c r="I88">
        <v>39.820300000000003</v>
      </c>
      <c r="J88">
        <v>-105.1198</v>
      </c>
      <c r="K88" t="s">
        <v>628</v>
      </c>
      <c r="L88" t="s">
        <v>742</v>
      </c>
    </row>
    <row r="89" spans="2:12" x14ac:dyDescent="0.25">
      <c r="B89" t="s">
        <v>669</v>
      </c>
      <c r="C89" t="s">
        <v>5368</v>
      </c>
      <c r="D89" t="s">
        <v>5369</v>
      </c>
      <c r="E89" t="s">
        <v>2438</v>
      </c>
      <c r="F89" t="s">
        <v>2292</v>
      </c>
      <c r="G89">
        <v>1</v>
      </c>
      <c r="H89">
        <v>7</v>
      </c>
      <c r="I89">
        <v>39.8322</v>
      </c>
      <c r="J89">
        <v>-105.1057</v>
      </c>
      <c r="K89" t="s">
        <v>628</v>
      </c>
      <c r="L89" t="s">
        <v>742</v>
      </c>
    </row>
    <row r="90" spans="2:12" x14ac:dyDescent="0.25">
      <c r="B90" t="s">
        <v>669</v>
      </c>
      <c r="C90" t="s">
        <v>5350</v>
      </c>
      <c r="D90" t="s">
        <v>5351</v>
      </c>
      <c r="E90" t="s">
        <v>2504</v>
      </c>
      <c r="F90" t="s">
        <v>2292</v>
      </c>
      <c r="G90">
        <v>1</v>
      </c>
      <c r="H90">
        <v>7</v>
      </c>
      <c r="I90">
        <v>39.822699999999998</v>
      </c>
      <c r="J90">
        <v>-105.1221</v>
      </c>
      <c r="K90" t="s">
        <v>628</v>
      </c>
      <c r="L90" t="s">
        <v>742</v>
      </c>
    </row>
    <row r="91" spans="2:12" x14ac:dyDescent="0.25">
      <c r="B91" t="s">
        <v>669</v>
      </c>
      <c r="C91" t="s">
        <v>5331</v>
      </c>
      <c r="D91" t="s">
        <v>5332</v>
      </c>
      <c r="E91" t="s">
        <v>2964</v>
      </c>
      <c r="F91" t="s">
        <v>2292</v>
      </c>
      <c r="G91">
        <v>1</v>
      </c>
      <c r="H91">
        <v>7</v>
      </c>
      <c r="I91">
        <v>39.811999999999998</v>
      </c>
      <c r="J91">
        <v>-105.1058</v>
      </c>
      <c r="K91" t="s">
        <v>628</v>
      </c>
      <c r="L91" t="s">
        <v>742</v>
      </c>
    </row>
    <row r="92" spans="2:12" x14ac:dyDescent="0.25">
      <c r="B92" t="s">
        <v>669</v>
      </c>
      <c r="C92" t="s">
        <v>5313</v>
      </c>
      <c r="D92" t="s">
        <v>5314</v>
      </c>
      <c r="E92" t="s">
        <v>3032</v>
      </c>
      <c r="F92" t="s">
        <v>2292</v>
      </c>
      <c r="G92">
        <v>1</v>
      </c>
      <c r="H92">
        <v>7</v>
      </c>
      <c r="I92">
        <v>39.790300000000002</v>
      </c>
      <c r="J92">
        <v>-105.1075</v>
      </c>
      <c r="K92" t="s">
        <v>628</v>
      </c>
      <c r="L92" t="s">
        <v>742</v>
      </c>
    </row>
    <row r="93" spans="2:12" x14ac:dyDescent="0.25">
      <c r="B93" t="s">
        <v>628</v>
      </c>
      <c r="C93" t="s">
        <v>8371</v>
      </c>
      <c r="D93" t="s">
        <v>8372</v>
      </c>
      <c r="E93" t="s">
        <v>8049</v>
      </c>
      <c r="F93" t="s">
        <v>2484</v>
      </c>
      <c r="G93">
        <v>0</v>
      </c>
      <c r="H93">
        <v>7</v>
      </c>
      <c r="I93">
        <v>39.839100000000002</v>
      </c>
      <c r="J93">
        <v>-105.1178</v>
      </c>
      <c r="K93" t="s">
        <v>628</v>
      </c>
      <c r="L93" t="s">
        <v>742</v>
      </c>
    </row>
    <row r="94" spans="2:12" x14ac:dyDescent="0.25">
      <c r="B94" t="s">
        <v>669</v>
      </c>
      <c r="C94" t="s">
        <v>5364</v>
      </c>
      <c r="D94" t="s">
        <v>5365</v>
      </c>
      <c r="E94" t="s">
        <v>2945</v>
      </c>
      <c r="F94" t="s">
        <v>2292</v>
      </c>
      <c r="G94">
        <v>1</v>
      </c>
      <c r="H94">
        <v>7</v>
      </c>
      <c r="I94">
        <v>39.830500000000001</v>
      </c>
      <c r="J94">
        <v>-105.0791</v>
      </c>
      <c r="K94" t="s">
        <v>628</v>
      </c>
      <c r="L94" t="s">
        <v>742</v>
      </c>
    </row>
    <row r="95" spans="2:12" x14ac:dyDescent="0.25">
      <c r="B95" t="s">
        <v>628</v>
      </c>
      <c r="C95" t="s">
        <v>8367</v>
      </c>
      <c r="D95" t="s">
        <v>8368</v>
      </c>
      <c r="E95" t="s">
        <v>8049</v>
      </c>
      <c r="F95" t="s">
        <v>2484</v>
      </c>
      <c r="G95">
        <v>0</v>
      </c>
      <c r="H95">
        <v>7</v>
      </c>
      <c r="I95">
        <v>39.796100000000003</v>
      </c>
      <c r="J95">
        <v>-105.08540000000001</v>
      </c>
      <c r="K95" t="s">
        <v>628</v>
      </c>
      <c r="L95" t="s">
        <v>742</v>
      </c>
    </row>
    <row r="96" spans="2:12" x14ac:dyDescent="0.25">
      <c r="B96" t="s">
        <v>669</v>
      </c>
      <c r="C96" t="s">
        <v>5346</v>
      </c>
      <c r="D96" t="s">
        <v>5347</v>
      </c>
      <c r="E96" t="s">
        <v>3214</v>
      </c>
      <c r="F96" t="s">
        <v>2292</v>
      </c>
      <c r="G96">
        <v>1</v>
      </c>
      <c r="H96">
        <v>7</v>
      </c>
      <c r="I96">
        <v>39.819899999999997</v>
      </c>
      <c r="J96">
        <v>-105.13590000000001</v>
      </c>
      <c r="K96" t="s">
        <v>628</v>
      </c>
      <c r="L96" t="s">
        <v>742</v>
      </c>
    </row>
    <row r="97" spans="2:12" x14ac:dyDescent="0.25">
      <c r="B97" t="s">
        <v>669</v>
      </c>
      <c r="C97" t="s">
        <v>5319</v>
      </c>
      <c r="D97" t="s">
        <v>5320</v>
      </c>
      <c r="E97" t="s">
        <v>4180</v>
      </c>
      <c r="F97" t="s">
        <v>2292</v>
      </c>
      <c r="G97">
        <v>1</v>
      </c>
      <c r="H97">
        <v>7</v>
      </c>
      <c r="I97">
        <v>39.794899999999998</v>
      </c>
      <c r="J97">
        <v>-105.0718</v>
      </c>
      <c r="K97" t="s">
        <v>628</v>
      </c>
      <c r="L97" t="s">
        <v>742</v>
      </c>
    </row>
    <row r="98" spans="2:12" x14ac:dyDescent="0.25">
      <c r="B98" t="s">
        <v>669</v>
      </c>
      <c r="C98" t="s">
        <v>5376</v>
      </c>
      <c r="D98" t="s">
        <v>5377</v>
      </c>
      <c r="E98" t="s">
        <v>3025</v>
      </c>
      <c r="F98" t="s">
        <v>2292</v>
      </c>
      <c r="G98">
        <v>1</v>
      </c>
      <c r="H98">
        <v>7</v>
      </c>
      <c r="I98">
        <v>39.838999999999999</v>
      </c>
      <c r="J98">
        <v>-105.06789999999999</v>
      </c>
      <c r="K98" t="s">
        <v>628</v>
      </c>
      <c r="L98" t="s">
        <v>742</v>
      </c>
    </row>
    <row r="99" spans="2:12" x14ac:dyDescent="0.25">
      <c r="B99" t="s">
        <v>669</v>
      </c>
      <c r="C99" t="s">
        <v>5370</v>
      </c>
      <c r="D99" t="s">
        <v>5371</v>
      </c>
      <c r="E99" t="s">
        <v>2438</v>
      </c>
      <c r="F99" t="s">
        <v>2292</v>
      </c>
      <c r="G99">
        <v>1</v>
      </c>
      <c r="H99">
        <v>7</v>
      </c>
      <c r="I99">
        <v>39.837899999999998</v>
      </c>
      <c r="J99">
        <v>-105.1123</v>
      </c>
      <c r="K99" t="s">
        <v>628</v>
      </c>
      <c r="L99" t="s">
        <v>742</v>
      </c>
    </row>
    <row r="100" spans="2:12" x14ac:dyDescent="0.25">
      <c r="B100" t="s">
        <v>669</v>
      </c>
      <c r="C100" t="s">
        <v>5386</v>
      </c>
      <c r="D100" t="s">
        <v>5387</v>
      </c>
      <c r="E100" t="s">
        <v>2663</v>
      </c>
      <c r="F100" t="s">
        <v>2292</v>
      </c>
      <c r="G100">
        <v>1</v>
      </c>
      <c r="H100">
        <v>7</v>
      </c>
      <c r="I100">
        <v>39.850200000000001</v>
      </c>
      <c r="J100">
        <v>-105.1009</v>
      </c>
      <c r="K100" t="s">
        <v>628</v>
      </c>
      <c r="L100" t="s">
        <v>742</v>
      </c>
    </row>
    <row r="101" spans="2:12" x14ac:dyDescent="0.25">
      <c r="B101" t="s">
        <v>669</v>
      </c>
      <c r="C101" t="s">
        <v>5341</v>
      </c>
      <c r="D101" t="s">
        <v>5342</v>
      </c>
      <c r="E101" t="s">
        <v>3476</v>
      </c>
      <c r="F101" t="s">
        <v>2292</v>
      </c>
      <c r="G101">
        <v>1</v>
      </c>
      <c r="H101">
        <v>7</v>
      </c>
      <c r="I101">
        <v>39.816600000000001</v>
      </c>
      <c r="J101">
        <v>-105.179</v>
      </c>
      <c r="K101" t="s">
        <v>628</v>
      </c>
      <c r="L101" t="s">
        <v>742</v>
      </c>
    </row>
    <row r="102" spans="2:12" x14ac:dyDescent="0.25">
      <c r="B102" t="s">
        <v>669</v>
      </c>
      <c r="C102" t="s">
        <v>5343</v>
      </c>
      <c r="D102" t="s">
        <v>5342</v>
      </c>
      <c r="E102" t="s">
        <v>1712</v>
      </c>
      <c r="F102" t="s">
        <v>2292</v>
      </c>
      <c r="G102">
        <v>1</v>
      </c>
      <c r="H102">
        <v>7</v>
      </c>
      <c r="I102">
        <v>39.817100000000003</v>
      </c>
      <c r="J102">
        <v>-105.17740000000001</v>
      </c>
      <c r="K102" t="s">
        <v>628</v>
      </c>
      <c r="L102" t="s">
        <v>742</v>
      </c>
    </row>
    <row r="103" spans="2:12" x14ac:dyDescent="0.25">
      <c r="B103" t="s">
        <v>669</v>
      </c>
      <c r="C103" t="s">
        <v>5352</v>
      </c>
      <c r="D103" t="s">
        <v>5353</v>
      </c>
      <c r="E103" t="s">
        <v>2443</v>
      </c>
      <c r="F103" t="s">
        <v>2292</v>
      </c>
      <c r="G103">
        <v>1</v>
      </c>
      <c r="H103">
        <v>7</v>
      </c>
      <c r="I103">
        <v>39.823900000000002</v>
      </c>
      <c r="J103">
        <v>-105.1823</v>
      </c>
      <c r="K103" t="s">
        <v>628</v>
      </c>
      <c r="L103" t="s">
        <v>742</v>
      </c>
    </row>
    <row r="104" spans="2:12" x14ac:dyDescent="0.25">
      <c r="B104" t="s">
        <v>688</v>
      </c>
      <c r="C104" t="s">
        <v>1183</v>
      </c>
      <c r="D104" t="s">
        <v>1184</v>
      </c>
      <c r="E104" t="s">
        <v>1186</v>
      </c>
      <c r="F104" t="s">
        <v>745</v>
      </c>
      <c r="G104">
        <v>5</v>
      </c>
      <c r="H104">
        <v>38</v>
      </c>
      <c r="I104">
        <v>39.183329999999998</v>
      </c>
      <c r="J104">
        <v>-106.83333</v>
      </c>
      <c r="K104" t="s">
        <v>1185</v>
      </c>
      <c r="L104" t="s">
        <v>742</v>
      </c>
    </row>
    <row r="105" spans="2:12" x14ac:dyDescent="0.25">
      <c r="B105" t="s">
        <v>688</v>
      </c>
      <c r="C105" t="s">
        <v>1187</v>
      </c>
      <c r="D105" t="s">
        <v>1188</v>
      </c>
      <c r="E105" t="s">
        <v>1189</v>
      </c>
      <c r="F105" t="s">
        <v>745</v>
      </c>
      <c r="G105">
        <v>5</v>
      </c>
      <c r="H105">
        <v>38</v>
      </c>
      <c r="I105">
        <v>39.185200000000002</v>
      </c>
      <c r="J105">
        <v>-106.83799999999999</v>
      </c>
      <c r="K105" t="s">
        <v>1189</v>
      </c>
      <c r="L105" t="s">
        <v>742</v>
      </c>
    </row>
    <row r="106" spans="2:12" x14ac:dyDescent="0.25">
      <c r="B106" t="s">
        <v>688</v>
      </c>
      <c r="C106" t="s">
        <v>4224</v>
      </c>
      <c r="D106" t="s">
        <v>4225</v>
      </c>
      <c r="E106" t="s">
        <v>2443</v>
      </c>
      <c r="F106" t="s">
        <v>2292</v>
      </c>
      <c r="G106">
        <v>5</v>
      </c>
      <c r="H106">
        <v>38</v>
      </c>
      <c r="I106">
        <v>39.184199999999997</v>
      </c>
      <c r="J106">
        <v>-106.85469999999999</v>
      </c>
      <c r="K106" t="s">
        <v>628</v>
      </c>
      <c r="L106" t="s">
        <v>742</v>
      </c>
    </row>
    <row r="107" spans="2:12" x14ac:dyDescent="0.25">
      <c r="B107" t="s">
        <v>628</v>
      </c>
      <c r="C107" t="s">
        <v>9057</v>
      </c>
      <c r="D107" t="s">
        <v>9058</v>
      </c>
      <c r="E107" t="s">
        <v>8049</v>
      </c>
      <c r="F107" t="s">
        <v>2484</v>
      </c>
      <c r="G107">
        <v>0</v>
      </c>
      <c r="H107">
        <v>38</v>
      </c>
      <c r="I107">
        <v>39.253599999999999</v>
      </c>
      <c r="J107">
        <v>-106.90309999999999</v>
      </c>
      <c r="K107" t="s">
        <v>628</v>
      </c>
      <c r="L107" t="s">
        <v>742</v>
      </c>
    </row>
    <row r="108" spans="2:12" x14ac:dyDescent="0.25">
      <c r="B108" t="s">
        <v>628</v>
      </c>
      <c r="C108" t="s">
        <v>8711</v>
      </c>
      <c r="D108" t="s">
        <v>8712</v>
      </c>
      <c r="E108" t="s">
        <v>8070</v>
      </c>
      <c r="F108" t="s">
        <v>2484</v>
      </c>
      <c r="G108">
        <v>0</v>
      </c>
      <c r="H108">
        <v>38</v>
      </c>
      <c r="I108">
        <v>39.1875</v>
      </c>
      <c r="J108">
        <v>-106.9359</v>
      </c>
      <c r="K108" t="s">
        <v>628</v>
      </c>
      <c r="L108" t="s">
        <v>742</v>
      </c>
    </row>
    <row r="109" spans="2:12" x14ac:dyDescent="0.25">
      <c r="B109" t="s">
        <v>669</v>
      </c>
      <c r="C109" t="s">
        <v>4612</v>
      </c>
      <c r="D109" t="s">
        <v>4613</v>
      </c>
      <c r="E109" t="s">
        <v>2333</v>
      </c>
      <c r="F109" t="s">
        <v>2292</v>
      </c>
      <c r="G109">
        <v>1</v>
      </c>
      <c r="H109">
        <v>8</v>
      </c>
      <c r="I109">
        <v>39.496499999999997</v>
      </c>
      <c r="J109">
        <v>-105.17749999999999</v>
      </c>
      <c r="K109" t="s">
        <v>628</v>
      </c>
      <c r="L109" t="s">
        <v>742</v>
      </c>
    </row>
    <row r="110" spans="2:12" x14ac:dyDescent="0.25">
      <c r="B110" t="s">
        <v>688</v>
      </c>
      <c r="C110" t="s">
        <v>2856</v>
      </c>
      <c r="D110" t="s">
        <v>2857</v>
      </c>
      <c r="E110" t="s">
        <v>1398</v>
      </c>
      <c r="F110" t="s">
        <v>745</v>
      </c>
      <c r="G110">
        <v>5</v>
      </c>
      <c r="H110">
        <v>38</v>
      </c>
      <c r="I110">
        <v>39.229999999999997</v>
      </c>
      <c r="J110">
        <v>-106.87056</v>
      </c>
      <c r="K110" t="s">
        <v>1398</v>
      </c>
      <c r="L110" t="s">
        <v>742</v>
      </c>
    </row>
    <row r="111" spans="2:12" x14ac:dyDescent="0.25">
      <c r="B111" t="s">
        <v>669</v>
      </c>
      <c r="C111" t="s">
        <v>5335</v>
      </c>
      <c r="D111" t="s">
        <v>5336</v>
      </c>
      <c r="E111" t="s">
        <v>2459</v>
      </c>
      <c r="F111" t="s">
        <v>2292</v>
      </c>
      <c r="G111">
        <v>1</v>
      </c>
      <c r="H111">
        <v>7</v>
      </c>
      <c r="I111">
        <v>39.814300000000003</v>
      </c>
      <c r="J111">
        <v>-105.39449999999999</v>
      </c>
      <c r="K111" t="s">
        <v>628</v>
      </c>
      <c r="L111" t="s">
        <v>742</v>
      </c>
    </row>
    <row r="112" spans="2:12" x14ac:dyDescent="0.25">
      <c r="B112" t="s">
        <v>681</v>
      </c>
      <c r="C112" t="s">
        <v>1196</v>
      </c>
      <c r="D112" t="s">
        <v>1197</v>
      </c>
      <c r="E112" t="s">
        <v>1198</v>
      </c>
      <c r="F112" t="s">
        <v>745</v>
      </c>
      <c r="G112">
        <v>7</v>
      </c>
      <c r="H112">
        <v>32</v>
      </c>
      <c r="I112">
        <v>37.6</v>
      </c>
      <c r="J112">
        <v>-108.88333</v>
      </c>
      <c r="K112" t="s">
        <v>628</v>
      </c>
      <c r="L112" t="s">
        <v>742</v>
      </c>
    </row>
    <row r="113" spans="2:12" x14ac:dyDescent="0.25">
      <c r="B113" t="s">
        <v>701</v>
      </c>
      <c r="C113" t="s">
        <v>6300</v>
      </c>
      <c r="D113" t="s">
        <v>6301</v>
      </c>
      <c r="E113" t="s">
        <v>3495</v>
      </c>
      <c r="F113" t="s">
        <v>2292</v>
      </c>
      <c r="G113">
        <v>1</v>
      </c>
      <c r="H113">
        <v>3</v>
      </c>
      <c r="I113">
        <v>40.584499999999998</v>
      </c>
      <c r="J113">
        <v>-104.7347</v>
      </c>
      <c r="K113" t="s">
        <v>628</v>
      </c>
      <c r="L113" t="s">
        <v>742</v>
      </c>
    </row>
    <row r="114" spans="2:12" x14ac:dyDescent="0.25">
      <c r="B114" t="s">
        <v>628</v>
      </c>
      <c r="C114" t="s">
        <v>2338</v>
      </c>
      <c r="D114" t="s">
        <v>2339</v>
      </c>
      <c r="E114" t="s">
        <v>2214</v>
      </c>
      <c r="F114" t="s">
        <v>2211</v>
      </c>
      <c r="G114">
        <v>1</v>
      </c>
      <c r="H114">
        <v>3</v>
      </c>
      <c r="I114">
        <v>40.569000000000003</v>
      </c>
      <c r="J114">
        <v>-104.720001</v>
      </c>
      <c r="K114" t="s">
        <v>2214</v>
      </c>
      <c r="L114" t="s">
        <v>742</v>
      </c>
    </row>
    <row r="115" spans="2:12" x14ac:dyDescent="0.25">
      <c r="B115" t="s">
        <v>639</v>
      </c>
      <c r="C115" t="s">
        <v>5230</v>
      </c>
      <c r="D115" t="s">
        <v>5231</v>
      </c>
      <c r="E115" t="s">
        <v>2428</v>
      </c>
      <c r="F115" t="s">
        <v>2292</v>
      </c>
      <c r="G115">
        <v>1</v>
      </c>
      <c r="H115">
        <v>2</v>
      </c>
      <c r="I115">
        <v>39.745899999999999</v>
      </c>
      <c r="J115">
        <v>-104.82080000000001</v>
      </c>
      <c r="K115" t="s">
        <v>628</v>
      </c>
      <c r="L115" t="s">
        <v>742</v>
      </c>
    </row>
    <row r="116" spans="2:12" x14ac:dyDescent="0.25">
      <c r="B116" t="s">
        <v>642</v>
      </c>
      <c r="C116" t="s">
        <v>5089</v>
      </c>
      <c r="D116" t="s">
        <v>5090</v>
      </c>
      <c r="E116" t="s">
        <v>2448</v>
      </c>
      <c r="F116" t="s">
        <v>2292</v>
      </c>
      <c r="G116">
        <v>1</v>
      </c>
      <c r="H116">
        <v>2</v>
      </c>
      <c r="I116">
        <v>39.684699999999999</v>
      </c>
      <c r="J116">
        <v>-104.7949</v>
      </c>
      <c r="K116" t="s">
        <v>628</v>
      </c>
      <c r="L116" t="s">
        <v>742</v>
      </c>
    </row>
    <row r="117" spans="2:12" x14ac:dyDescent="0.25">
      <c r="B117" t="s">
        <v>642</v>
      </c>
      <c r="C117" t="s">
        <v>5164</v>
      </c>
      <c r="D117" t="s">
        <v>5165</v>
      </c>
      <c r="E117" t="s">
        <v>3710</v>
      </c>
      <c r="F117" t="s">
        <v>2292</v>
      </c>
      <c r="G117">
        <v>1</v>
      </c>
      <c r="H117">
        <v>2</v>
      </c>
      <c r="I117">
        <v>39.711599999999997</v>
      </c>
      <c r="J117">
        <v>-104.83620000000001</v>
      </c>
      <c r="K117" t="s">
        <v>628</v>
      </c>
      <c r="L117" t="s">
        <v>742</v>
      </c>
    </row>
    <row r="118" spans="2:12" x14ac:dyDescent="0.25">
      <c r="B118" t="s">
        <v>642</v>
      </c>
      <c r="C118" t="s">
        <v>5127</v>
      </c>
      <c r="D118" t="s">
        <v>5128</v>
      </c>
      <c r="E118" t="s">
        <v>2478</v>
      </c>
      <c r="F118" t="s">
        <v>2292</v>
      </c>
      <c r="G118">
        <v>1</v>
      </c>
      <c r="H118">
        <v>2</v>
      </c>
      <c r="I118">
        <v>39.6995</v>
      </c>
      <c r="J118">
        <v>-104.7808</v>
      </c>
      <c r="K118" t="s">
        <v>628</v>
      </c>
      <c r="L118" t="s">
        <v>742</v>
      </c>
    </row>
    <row r="119" spans="2:12" x14ac:dyDescent="0.25">
      <c r="B119" t="s">
        <v>628</v>
      </c>
      <c r="C119" t="s">
        <v>8901</v>
      </c>
      <c r="D119" t="s">
        <v>8902</v>
      </c>
      <c r="E119" t="s">
        <v>8049</v>
      </c>
      <c r="F119" t="s">
        <v>2484</v>
      </c>
      <c r="G119">
        <v>0</v>
      </c>
      <c r="H119">
        <v>8</v>
      </c>
      <c r="I119">
        <v>39.573999999999998</v>
      </c>
      <c r="J119">
        <v>-104.7167</v>
      </c>
      <c r="K119" t="s">
        <v>628</v>
      </c>
      <c r="L119" t="s">
        <v>742</v>
      </c>
    </row>
    <row r="120" spans="2:12" x14ac:dyDescent="0.25">
      <c r="B120" t="s">
        <v>642</v>
      </c>
      <c r="C120" t="s">
        <v>4798</v>
      </c>
      <c r="D120" t="s">
        <v>4799</v>
      </c>
      <c r="E120" t="s">
        <v>2751</v>
      </c>
      <c r="F120" t="s">
        <v>2292</v>
      </c>
      <c r="G120">
        <v>1</v>
      </c>
      <c r="H120">
        <v>8</v>
      </c>
      <c r="I120">
        <v>39.574399999999997</v>
      </c>
      <c r="J120">
        <v>-104.7122</v>
      </c>
      <c r="K120" t="s">
        <v>628</v>
      </c>
      <c r="L120" t="s">
        <v>742</v>
      </c>
    </row>
    <row r="121" spans="2:12" x14ac:dyDescent="0.25">
      <c r="B121" t="s">
        <v>642</v>
      </c>
      <c r="C121" t="s">
        <v>5199</v>
      </c>
      <c r="D121" t="s">
        <v>5200</v>
      </c>
      <c r="E121" t="s">
        <v>2425</v>
      </c>
      <c r="F121" t="s">
        <v>2292</v>
      </c>
      <c r="G121">
        <v>1</v>
      </c>
      <c r="H121">
        <v>2</v>
      </c>
      <c r="I121">
        <v>39.729599999999998</v>
      </c>
      <c r="J121">
        <v>-104.79349999999999</v>
      </c>
      <c r="K121" t="s">
        <v>628</v>
      </c>
      <c r="L121" t="s">
        <v>742</v>
      </c>
    </row>
    <row r="122" spans="2:12" x14ac:dyDescent="0.25">
      <c r="B122" t="s">
        <v>642</v>
      </c>
      <c r="C122" t="s">
        <v>5107</v>
      </c>
      <c r="D122" t="s">
        <v>5108</v>
      </c>
      <c r="E122" t="s">
        <v>3042</v>
      </c>
      <c r="F122" t="s">
        <v>2292</v>
      </c>
      <c r="G122">
        <v>1</v>
      </c>
      <c r="H122">
        <v>2</v>
      </c>
      <c r="I122">
        <v>39.6907</v>
      </c>
      <c r="J122">
        <v>-104.7744</v>
      </c>
      <c r="K122" t="s">
        <v>628</v>
      </c>
      <c r="L122" t="s">
        <v>742</v>
      </c>
    </row>
    <row r="123" spans="2:12" x14ac:dyDescent="0.25">
      <c r="B123" t="s">
        <v>628</v>
      </c>
      <c r="C123" t="s">
        <v>8200</v>
      </c>
      <c r="D123" t="s">
        <v>5108</v>
      </c>
      <c r="E123" t="s">
        <v>8049</v>
      </c>
      <c r="F123" t="s">
        <v>2484</v>
      </c>
      <c r="G123">
        <v>0</v>
      </c>
      <c r="H123">
        <v>2</v>
      </c>
      <c r="I123">
        <v>39.689599999999999</v>
      </c>
      <c r="J123">
        <v>-104.7757</v>
      </c>
      <c r="K123" t="s">
        <v>628</v>
      </c>
      <c r="L123" t="s">
        <v>742</v>
      </c>
    </row>
    <row r="124" spans="2:12" x14ac:dyDescent="0.25">
      <c r="B124" t="s">
        <v>628</v>
      </c>
      <c r="C124" t="s">
        <v>8031</v>
      </c>
      <c r="D124" t="s">
        <v>8032</v>
      </c>
      <c r="E124" t="s">
        <v>6688</v>
      </c>
      <c r="F124" t="s">
        <v>2292</v>
      </c>
      <c r="G124">
        <v>1</v>
      </c>
      <c r="H124">
        <v>2</v>
      </c>
      <c r="I124">
        <v>39.669499999999999</v>
      </c>
      <c r="J124">
        <v>-104.8228</v>
      </c>
      <c r="K124" t="s">
        <v>628</v>
      </c>
      <c r="L124" t="s">
        <v>742</v>
      </c>
    </row>
    <row r="125" spans="2:12" x14ac:dyDescent="0.25">
      <c r="B125" t="s">
        <v>642</v>
      </c>
      <c r="C125" t="s">
        <v>5203</v>
      </c>
      <c r="D125" t="s">
        <v>5204</v>
      </c>
      <c r="E125" t="s">
        <v>3197</v>
      </c>
      <c r="F125" t="s">
        <v>2292</v>
      </c>
      <c r="G125">
        <v>1</v>
      </c>
      <c r="H125">
        <v>2</v>
      </c>
      <c r="I125">
        <v>39.729700000000001</v>
      </c>
      <c r="J125">
        <v>-104.79179999999999</v>
      </c>
      <c r="K125" t="s">
        <v>628</v>
      </c>
      <c r="L125" t="s">
        <v>742</v>
      </c>
    </row>
    <row r="126" spans="2:12" x14ac:dyDescent="0.25">
      <c r="B126" t="s">
        <v>642</v>
      </c>
      <c r="C126" t="s">
        <v>5117</v>
      </c>
      <c r="D126" t="s">
        <v>5118</v>
      </c>
      <c r="E126" t="s">
        <v>3197</v>
      </c>
      <c r="F126" t="s">
        <v>2292</v>
      </c>
      <c r="G126">
        <v>1</v>
      </c>
      <c r="H126">
        <v>2</v>
      </c>
      <c r="I126">
        <v>39.693800000000003</v>
      </c>
      <c r="J126">
        <v>-104.81229999999999</v>
      </c>
      <c r="K126" t="s">
        <v>628</v>
      </c>
      <c r="L126" t="s">
        <v>742</v>
      </c>
    </row>
    <row r="127" spans="2:12" x14ac:dyDescent="0.25">
      <c r="B127" t="s">
        <v>628</v>
      </c>
      <c r="C127" t="s">
        <v>8941</v>
      </c>
      <c r="D127" t="s">
        <v>8942</v>
      </c>
      <c r="E127" t="s">
        <v>8049</v>
      </c>
      <c r="F127" t="s">
        <v>2484</v>
      </c>
      <c r="G127">
        <v>0</v>
      </c>
      <c r="H127">
        <v>8</v>
      </c>
      <c r="I127">
        <v>39.6798</v>
      </c>
      <c r="J127">
        <v>-104.858</v>
      </c>
      <c r="K127" t="s">
        <v>628</v>
      </c>
      <c r="L127" t="s">
        <v>742</v>
      </c>
    </row>
    <row r="128" spans="2:12" x14ac:dyDescent="0.25">
      <c r="B128" t="s">
        <v>642</v>
      </c>
      <c r="C128" t="s">
        <v>5069</v>
      </c>
      <c r="D128" t="s">
        <v>5070</v>
      </c>
      <c r="E128" t="s">
        <v>2459</v>
      </c>
      <c r="F128" t="s">
        <v>2292</v>
      </c>
      <c r="G128">
        <v>1</v>
      </c>
      <c r="H128">
        <v>8</v>
      </c>
      <c r="I128">
        <v>39.6783</v>
      </c>
      <c r="J128">
        <v>-104.8583</v>
      </c>
      <c r="K128" t="s">
        <v>628</v>
      </c>
      <c r="L128" t="s">
        <v>742</v>
      </c>
    </row>
    <row r="129" spans="2:12" x14ac:dyDescent="0.25">
      <c r="B129" t="s">
        <v>642</v>
      </c>
      <c r="C129" t="s">
        <v>5181</v>
      </c>
      <c r="D129" t="s">
        <v>5182</v>
      </c>
      <c r="E129" t="s">
        <v>2322</v>
      </c>
      <c r="F129" t="s">
        <v>2292</v>
      </c>
      <c r="G129">
        <v>1</v>
      </c>
      <c r="H129">
        <v>2</v>
      </c>
      <c r="I129">
        <v>39.723700000000001</v>
      </c>
      <c r="J129">
        <v>-104.85680000000001</v>
      </c>
      <c r="K129" t="s">
        <v>628</v>
      </c>
      <c r="L129" t="s">
        <v>742</v>
      </c>
    </row>
    <row r="130" spans="2:12" x14ac:dyDescent="0.25">
      <c r="B130" t="s">
        <v>628</v>
      </c>
      <c r="C130" t="s">
        <v>8025</v>
      </c>
      <c r="D130" t="s">
        <v>8026</v>
      </c>
      <c r="E130" t="s">
        <v>6688</v>
      </c>
      <c r="F130" t="s">
        <v>2292</v>
      </c>
      <c r="G130">
        <v>1</v>
      </c>
      <c r="H130">
        <v>2</v>
      </c>
      <c r="I130">
        <v>39.7423</v>
      </c>
      <c r="J130">
        <v>-104.8194</v>
      </c>
      <c r="K130" t="s">
        <v>628</v>
      </c>
      <c r="L130" t="s">
        <v>742</v>
      </c>
    </row>
    <row r="131" spans="2:12" x14ac:dyDescent="0.25">
      <c r="B131" t="s">
        <v>642</v>
      </c>
      <c r="C131" t="s">
        <v>5002</v>
      </c>
      <c r="D131" t="s">
        <v>5003</v>
      </c>
      <c r="E131" t="s">
        <v>4180</v>
      </c>
      <c r="F131" t="s">
        <v>2292</v>
      </c>
      <c r="G131">
        <v>1</v>
      </c>
      <c r="H131">
        <v>2</v>
      </c>
      <c r="I131">
        <v>39.655799999999999</v>
      </c>
      <c r="J131">
        <v>-104.8061</v>
      </c>
      <c r="K131" t="s">
        <v>628</v>
      </c>
      <c r="L131" t="s">
        <v>742</v>
      </c>
    </row>
    <row r="132" spans="2:12" x14ac:dyDescent="0.25">
      <c r="B132" t="s">
        <v>642</v>
      </c>
      <c r="C132" t="s">
        <v>6514</v>
      </c>
      <c r="D132" t="s">
        <v>6515</v>
      </c>
      <c r="E132" t="s">
        <v>6516</v>
      </c>
      <c r="F132" t="s">
        <v>6505</v>
      </c>
      <c r="G132">
        <v>1</v>
      </c>
      <c r="H132">
        <v>8</v>
      </c>
      <c r="I132">
        <v>39.6858</v>
      </c>
      <c r="J132">
        <v>-104.8721</v>
      </c>
      <c r="K132" t="s">
        <v>628</v>
      </c>
      <c r="L132" t="s">
        <v>742</v>
      </c>
    </row>
    <row r="133" spans="2:12" x14ac:dyDescent="0.25">
      <c r="B133" t="s">
        <v>642</v>
      </c>
      <c r="C133" t="s">
        <v>5046</v>
      </c>
      <c r="D133" t="s">
        <v>5047</v>
      </c>
      <c r="E133" t="s">
        <v>1712</v>
      </c>
      <c r="F133" t="s">
        <v>2292</v>
      </c>
      <c r="G133">
        <v>1</v>
      </c>
      <c r="H133">
        <v>2</v>
      </c>
      <c r="I133">
        <v>39.6693</v>
      </c>
      <c r="J133">
        <v>-104.822</v>
      </c>
      <c r="K133" t="s">
        <v>628</v>
      </c>
      <c r="L133" t="s">
        <v>742</v>
      </c>
    </row>
    <row r="134" spans="2:12" x14ac:dyDescent="0.25">
      <c r="B134" t="s">
        <v>639</v>
      </c>
      <c r="C134" t="s">
        <v>5236</v>
      </c>
      <c r="D134" t="s">
        <v>5237</v>
      </c>
      <c r="E134" t="s">
        <v>2504</v>
      </c>
      <c r="F134" t="s">
        <v>2292</v>
      </c>
      <c r="G134">
        <v>1</v>
      </c>
      <c r="H134">
        <v>2</v>
      </c>
      <c r="I134">
        <v>39.7517</v>
      </c>
      <c r="J134">
        <v>-104.85429999999999</v>
      </c>
      <c r="K134" t="s">
        <v>628</v>
      </c>
      <c r="L134" t="s">
        <v>742</v>
      </c>
    </row>
    <row r="135" spans="2:12" x14ac:dyDescent="0.25">
      <c r="B135" t="s">
        <v>642</v>
      </c>
      <c r="C135" t="s">
        <v>4982</v>
      </c>
      <c r="D135" t="s">
        <v>4983</v>
      </c>
      <c r="E135" t="s">
        <v>2956</v>
      </c>
      <c r="F135" t="s">
        <v>2292</v>
      </c>
      <c r="G135">
        <v>1</v>
      </c>
      <c r="H135">
        <v>2</v>
      </c>
      <c r="I135">
        <v>39.6464</v>
      </c>
      <c r="J135">
        <v>-104.771</v>
      </c>
      <c r="K135" t="s">
        <v>628</v>
      </c>
      <c r="L135" t="s">
        <v>742</v>
      </c>
    </row>
    <row r="136" spans="2:12" x14ac:dyDescent="0.25">
      <c r="B136" t="s">
        <v>642</v>
      </c>
      <c r="C136" t="s">
        <v>4996</v>
      </c>
      <c r="D136" t="s">
        <v>4997</v>
      </c>
      <c r="E136" t="s">
        <v>3075</v>
      </c>
      <c r="F136" t="s">
        <v>2292</v>
      </c>
      <c r="G136">
        <v>1</v>
      </c>
      <c r="H136">
        <v>2</v>
      </c>
      <c r="I136">
        <v>39.652999999999999</v>
      </c>
      <c r="J136">
        <v>-104.736</v>
      </c>
      <c r="K136" t="s">
        <v>628</v>
      </c>
      <c r="L136" t="s">
        <v>742</v>
      </c>
    </row>
    <row r="137" spans="2:12" x14ac:dyDescent="0.25">
      <c r="B137" t="s">
        <v>642</v>
      </c>
      <c r="C137" t="s">
        <v>6517</v>
      </c>
      <c r="D137" t="s">
        <v>6518</v>
      </c>
      <c r="E137" t="s">
        <v>2733</v>
      </c>
      <c r="F137" t="s">
        <v>6505</v>
      </c>
      <c r="G137">
        <v>1</v>
      </c>
      <c r="H137">
        <v>2</v>
      </c>
      <c r="I137">
        <v>39.687899999999999</v>
      </c>
      <c r="J137">
        <v>-104.7063</v>
      </c>
      <c r="K137" t="s">
        <v>628</v>
      </c>
      <c r="L137" t="s">
        <v>742</v>
      </c>
    </row>
    <row r="138" spans="2:12" x14ac:dyDescent="0.25">
      <c r="B138" t="s">
        <v>642</v>
      </c>
      <c r="C138" t="s">
        <v>5029</v>
      </c>
      <c r="D138" t="s">
        <v>5030</v>
      </c>
      <c r="E138" t="s">
        <v>2438</v>
      </c>
      <c r="F138" t="s">
        <v>2292</v>
      </c>
      <c r="G138">
        <v>1</v>
      </c>
      <c r="H138">
        <v>2</v>
      </c>
      <c r="I138">
        <v>39.665199999999999</v>
      </c>
      <c r="J138">
        <v>-104.75749999999999</v>
      </c>
      <c r="K138" t="s">
        <v>628</v>
      </c>
      <c r="L138" t="s">
        <v>742</v>
      </c>
    </row>
    <row r="139" spans="2:12" x14ac:dyDescent="0.25">
      <c r="B139" t="s">
        <v>642</v>
      </c>
      <c r="C139" t="s">
        <v>4901</v>
      </c>
      <c r="D139" t="s">
        <v>4902</v>
      </c>
      <c r="E139" t="s">
        <v>2504</v>
      </c>
      <c r="F139" t="s">
        <v>2292</v>
      </c>
      <c r="G139">
        <v>1</v>
      </c>
      <c r="H139">
        <v>2</v>
      </c>
      <c r="I139">
        <v>39.619199999999999</v>
      </c>
      <c r="J139">
        <v>-104.72369999999999</v>
      </c>
      <c r="K139" t="s">
        <v>628</v>
      </c>
      <c r="L139" t="s">
        <v>742</v>
      </c>
    </row>
    <row r="140" spans="2:12" x14ac:dyDescent="0.25">
      <c r="B140" t="s">
        <v>628</v>
      </c>
      <c r="C140" t="s">
        <v>8799</v>
      </c>
      <c r="D140" t="s">
        <v>4902</v>
      </c>
      <c r="E140" t="s">
        <v>8049</v>
      </c>
      <c r="F140" t="s">
        <v>2484</v>
      </c>
      <c r="G140">
        <v>0</v>
      </c>
      <c r="H140">
        <v>2</v>
      </c>
      <c r="I140">
        <v>39.630299999999998</v>
      </c>
      <c r="J140">
        <v>-104.7084</v>
      </c>
      <c r="K140" t="s">
        <v>628</v>
      </c>
      <c r="L140" t="s">
        <v>742</v>
      </c>
    </row>
    <row r="141" spans="2:12" x14ac:dyDescent="0.25">
      <c r="B141" t="s">
        <v>642</v>
      </c>
      <c r="C141" t="s">
        <v>4998</v>
      </c>
      <c r="D141" t="s">
        <v>4999</v>
      </c>
      <c r="E141" t="s">
        <v>2926</v>
      </c>
      <c r="F141" t="s">
        <v>2292</v>
      </c>
      <c r="G141">
        <v>1</v>
      </c>
      <c r="H141">
        <v>2</v>
      </c>
      <c r="I141">
        <v>39.653199999999998</v>
      </c>
      <c r="J141">
        <v>-104.732</v>
      </c>
      <c r="K141" t="s">
        <v>628</v>
      </c>
      <c r="L141" t="s">
        <v>742</v>
      </c>
    </row>
    <row r="142" spans="2:12" x14ac:dyDescent="0.25">
      <c r="B142" t="s">
        <v>642</v>
      </c>
      <c r="C142" t="s">
        <v>5097</v>
      </c>
      <c r="D142" t="s">
        <v>5098</v>
      </c>
      <c r="E142" t="s">
        <v>3025</v>
      </c>
      <c r="F142" t="s">
        <v>2292</v>
      </c>
      <c r="G142">
        <v>1</v>
      </c>
      <c r="H142">
        <v>2</v>
      </c>
      <c r="I142">
        <v>39.686300000000003</v>
      </c>
      <c r="J142">
        <v>-104.6991</v>
      </c>
      <c r="K142" t="s">
        <v>628</v>
      </c>
      <c r="L142" t="s">
        <v>742</v>
      </c>
    </row>
    <row r="143" spans="2:12" x14ac:dyDescent="0.25">
      <c r="B143" t="s">
        <v>642</v>
      </c>
      <c r="C143" t="s">
        <v>4920</v>
      </c>
      <c r="D143" t="s">
        <v>4921</v>
      </c>
      <c r="E143" t="s">
        <v>3037</v>
      </c>
      <c r="F143" t="s">
        <v>2292</v>
      </c>
      <c r="G143">
        <v>1</v>
      </c>
      <c r="H143">
        <v>2</v>
      </c>
      <c r="I143">
        <v>39.626100000000001</v>
      </c>
      <c r="J143">
        <v>-104.70610000000001</v>
      </c>
      <c r="K143" t="s">
        <v>628</v>
      </c>
      <c r="L143" t="s">
        <v>742</v>
      </c>
    </row>
    <row r="144" spans="2:12" x14ac:dyDescent="0.25">
      <c r="B144" t="s">
        <v>642</v>
      </c>
      <c r="C144" t="s">
        <v>4975</v>
      </c>
      <c r="D144" t="s">
        <v>4976</v>
      </c>
      <c r="E144" t="s">
        <v>3146</v>
      </c>
      <c r="F144" t="s">
        <v>2292</v>
      </c>
      <c r="G144">
        <v>1</v>
      </c>
      <c r="H144">
        <v>2</v>
      </c>
      <c r="I144">
        <v>39.644799999999996</v>
      </c>
      <c r="J144">
        <v>-104.7269</v>
      </c>
      <c r="K144" t="s">
        <v>628</v>
      </c>
      <c r="L144" t="s">
        <v>742</v>
      </c>
    </row>
    <row r="145" spans="2:12" x14ac:dyDescent="0.25">
      <c r="B145" t="s">
        <v>642</v>
      </c>
      <c r="C145" t="s">
        <v>4887</v>
      </c>
      <c r="D145" t="s">
        <v>4888</v>
      </c>
      <c r="E145" t="s">
        <v>2961</v>
      </c>
      <c r="F145" t="s">
        <v>2292</v>
      </c>
      <c r="G145">
        <v>1</v>
      </c>
      <c r="H145">
        <v>2</v>
      </c>
      <c r="I145">
        <v>39.6158</v>
      </c>
      <c r="J145">
        <v>-104.7199</v>
      </c>
      <c r="K145" t="s">
        <v>628</v>
      </c>
      <c r="L145" t="s">
        <v>742</v>
      </c>
    </row>
    <row r="146" spans="2:12" x14ac:dyDescent="0.25">
      <c r="B146" t="s">
        <v>642</v>
      </c>
      <c r="C146" t="s">
        <v>2875</v>
      </c>
      <c r="D146" t="s">
        <v>2876</v>
      </c>
      <c r="E146" t="s">
        <v>1925</v>
      </c>
      <c r="F146" t="s">
        <v>745</v>
      </c>
      <c r="G146">
        <v>1</v>
      </c>
      <c r="H146">
        <v>2</v>
      </c>
      <c r="I146">
        <v>39.716670000000001</v>
      </c>
      <c r="J146">
        <v>-104.75</v>
      </c>
      <c r="K146" t="s">
        <v>1925</v>
      </c>
      <c r="L146" t="s">
        <v>742</v>
      </c>
    </row>
    <row r="147" spans="2:12" x14ac:dyDescent="0.25">
      <c r="B147" t="s">
        <v>674</v>
      </c>
      <c r="C147" t="s">
        <v>6276</v>
      </c>
      <c r="D147" t="s">
        <v>6277</v>
      </c>
      <c r="E147" t="s">
        <v>5489</v>
      </c>
      <c r="F147" t="s">
        <v>2292</v>
      </c>
      <c r="G147">
        <v>1</v>
      </c>
      <c r="H147">
        <v>3</v>
      </c>
      <c r="I147">
        <v>40.572499999999998</v>
      </c>
      <c r="J147">
        <v>-105.1069</v>
      </c>
      <c r="K147" t="s">
        <v>628</v>
      </c>
      <c r="L147" t="s">
        <v>742</v>
      </c>
    </row>
    <row r="148" spans="2:12" x14ac:dyDescent="0.25">
      <c r="B148" t="s">
        <v>658</v>
      </c>
      <c r="C148" t="s">
        <v>1221</v>
      </c>
      <c r="D148" t="s">
        <v>1222</v>
      </c>
      <c r="E148" t="s">
        <v>1223</v>
      </c>
      <c r="F148" t="s">
        <v>745</v>
      </c>
      <c r="G148">
        <v>5</v>
      </c>
      <c r="H148">
        <v>37</v>
      </c>
      <c r="I148">
        <v>39.633330000000001</v>
      </c>
      <c r="J148">
        <v>-106.51667</v>
      </c>
      <c r="K148" t="s">
        <v>1223</v>
      </c>
      <c r="L148" t="s">
        <v>742</v>
      </c>
    </row>
    <row r="149" spans="2:12" x14ac:dyDescent="0.25">
      <c r="B149" t="s">
        <v>658</v>
      </c>
      <c r="C149" t="s">
        <v>6560</v>
      </c>
      <c r="D149" t="s">
        <v>6561</v>
      </c>
      <c r="E149" t="s">
        <v>2751</v>
      </c>
      <c r="F149" t="s">
        <v>6505</v>
      </c>
      <c r="G149">
        <v>5</v>
      </c>
      <c r="H149">
        <v>37</v>
      </c>
      <c r="I149">
        <v>39.642699999999998</v>
      </c>
      <c r="J149">
        <v>-106.5179</v>
      </c>
      <c r="K149" t="s">
        <v>628</v>
      </c>
      <c r="L149" t="s">
        <v>742</v>
      </c>
    </row>
    <row r="150" spans="2:12" x14ac:dyDescent="0.25">
      <c r="B150" t="s">
        <v>628</v>
      </c>
      <c r="C150" t="s">
        <v>2367</v>
      </c>
      <c r="D150" t="s">
        <v>2368</v>
      </c>
      <c r="E150" t="s">
        <v>2214</v>
      </c>
      <c r="F150" t="s">
        <v>2211</v>
      </c>
      <c r="G150">
        <v>2</v>
      </c>
      <c r="H150">
        <v>14</v>
      </c>
      <c r="I150">
        <v>38.216599000000002</v>
      </c>
      <c r="J150">
        <v>-104.341003</v>
      </c>
      <c r="K150" t="s">
        <v>2214</v>
      </c>
      <c r="L150" t="s">
        <v>742</v>
      </c>
    </row>
    <row r="151" spans="2:12" x14ac:dyDescent="0.25">
      <c r="B151" t="s">
        <v>659</v>
      </c>
      <c r="C151" t="s">
        <v>1259</v>
      </c>
      <c r="D151" t="s">
        <v>1260</v>
      </c>
      <c r="E151" t="s">
        <v>1261</v>
      </c>
      <c r="F151" t="s">
        <v>745</v>
      </c>
      <c r="G151">
        <v>2</v>
      </c>
      <c r="H151">
        <v>10</v>
      </c>
      <c r="I151">
        <v>39.016669999999998</v>
      </c>
      <c r="J151">
        <v>-104.6</v>
      </c>
      <c r="K151" t="s">
        <v>628</v>
      </c>
      <c r="L151" t="s">
        <v>742</v>
      </c>
    </row>
    <row r="152" spans="2:12" x14ac:dyDescent="0.25">
      <c r="B152" t="s">
        <v>628</v>
      </c>
      <c r="C152" t="s">
        <v>2625</v>
      </c>
      <c r="D152" t="s">
        <v>2626</v>
      </c>
      <c r="E152" t="s">
        <v>831</v>
      </c>
      <c r="F152" t="s">
        <v>745</v>
      </c>
      <c r="G152">
        <v>0</v>
      </c>
      <c r="H152">
        <v>0</v>
      </c>
      <c r="I152">
        <v>0</v>
      </c>
      <c r="J152">
        <v>0</v>
      </c>
      <c r="K152" t="s">
        <v>831</v>
      </c>
      <c r="L152" t="s">
        <v>742</v>
      </c>
    </row>
    <row r="153" spans="2:12" x14ac:dyDescent="0.25">
      <c r="B153" t="s">
        <v>628</v>
      </c>
      <c r="C153" t="s">
        <v>2207</v>
      </c>
      <c r="D153" t="s">
        <v>2208</v>
      </c>
      <c r="E153" t="s">
        <v>1982</v>
      </c>
      <c r="F153" t="s">
        <v>745</v>
      </c>
      <c r="G153">
        <v>0</v>
      </c>
      <c r="H153">
        <v>99</v>
      </c>
      <c r="I153">
        <v>0</v>
      </c>
      <c r="J153">
        <v>0</v>
      </c>
      <c r="K153" t="s">
        <v>1982</v>
      </c>
      <c r="L153" t="s">
        <v>742</v>
      </c>
    </row>
    <row r="154" spans="2:12" x14ac:dyDescent="0.25">
      <c r="B154" t="s">
        <v>686</v>
      </c>
      <c r="C154" t="s">
        <v>1284</v>
      </c>
      <c r="D154" t="s">
        <v>1285</v>
      </c>
      <c r="E154" t="s">
        <v>1286</v>
      </c>
      <c r="F154" t="s">
        <v>745</v>
      </c>
      <c r="G154">
        <v>1</v>
      </c>
      <c r="H154">
        <v>80</v>
      </c>
      <c r="I154">
        <v>39.404699999999998</v>
      </c>
      <c r="J154">
        <v>-105.4766</v>
      </c>
      <c r="K154" t="s">
        <v>1286</v>
      </c>
      <c r="L154" t="s">
        <v>742</v>
      </c>
    </row>
    <row r="155" spans="2:12" x14ac:dyDescent="0.25">
      <c r="B155" t="s">
        <v>686</v>
      </c>
      <c r="C155" t="s">
        <v>4502</v>
      </c>
      <c r="D155" t="s">
        <v>4503</v>
      </c>
      <c r="E155" t="s">
        <v>4270</v>
      </c>
      <c r="F155" t="s">
        <v>2292</v>
      </c>
      <c r="G155">
        <v>1</v>
      </c>
      <c r="H155">
        <v>80</v>
      </c>
      <c r="I155">
        <v>39.423200000000001</v>
      </c>
      <c r="J155">
        <v>-105.4755</v>
      </c>
      <c r="K155" t="s">
        <v>628</v>
      </c>
      <c r="L155" t="s">
        <v>742</v>
      </c>
    </row>
    <row r="156" spans="2:12" x14ac:dyDescent="0.25">
      <c r="B156" t="s">
        <v>686</v>
      </c>
      <c r="C156" t="s">
        <v>4507</v>
      </c>
      <c r="D156" t="s">
        <v>4508</v>
      </c>
      <c r="E156" t="s">
        <v>3214</v>
      </c>
      <c r="F156" t="s">
        <v>2292</v>
      </c>
      <c r="G156">
        <v>1</v>
      </c>
      <c r="H156">
        <v>80</v>
      </c>
      <c r="I156">
        <v>39.427</v>
      </c>
      <c r="J156">
        <v>-105.4526</v>
      </c>
      <c r="K156" t="s">
        <v>628</v>
      </c>
      <c r="L156" t="s">
        <v>742</v>
      </c>
    </row>
    <row r="157" spans="2:12" x14ac:dyDescent="0.25">
      <c r="B157" t="s">
        <v>686</v>
      </c>
      <c r="C157" t="s">
        <v>4492</v>
      </c>
      <c r="D157" t="s">
        <v>4493</v>
      </c>
      <c r="E157" t="s">
        <v>2933</v>
      </c>
      <c r="F157" t="s">
        <v>2292</v>
      </c>
      <c r="G157">
        <v>1</v>
      </c>
      <c r="H157">
        <v>80</v>
      </c>
      <c r="I157">
        <v>39.413499999999999</v>
      </c>
      <c r="J157">
        <v>-105.4721</v>
      </c>
      <c r="K157" t="s">
        <v>628</v>
      </c>
      <c r="L157" t="s">
        <v>742</v>
      </c>
    </row>
    <row r="158" spans="2:12" x14ac:dyDescent="0.25">
      <c r="B158" t="s">
        <v>686</v>
      </c>
      <c r="C158" t="s">
        <v>4524</v>
      </c>
      <c r="D158" t="s">
        <v>4525</v>
      </c>
      <c r="E158" t="s">
        <v>2475</v>
      </c>
      <c r="F158" t="s">
        <v>2292</v>
      </c>
      <c r="G158">
        <v>1</v>
      </c>
      <c r="H158">
        <v>80</v>
      </c>
      <c r="I158">
        <v>39.440600000000003</v>
      </c>
      <c r="J158">
        <v>-105.4213</v>
      </c>
      <c r="K158" t="s">
        <v>628</v>
      </c>
      <c r="L158" t="s">
        <v>742</v>
      </c>
    </row>
    <row r="159" spans="2:12" x14ac:dyDescent="0.25">
      <c r="B159" t="s">
        <v>686</v>
      </c>
      <c r="C159" t="s">
        <v>6637</v>
      </c>
      <c r="D159" t="s">
        <v>6638</v>
      </c>
      <c r="E159" t="s">
        <v>2733</v>
      </c>
      <c r="F159" t="s">
        <v>6505</v>
      </c>
      <c r="G159">
        <v>1</v>
      </c>
      <c r="H159">
        <v>80</v>
      </c>
      <c r="I159">
        <v>39.453699999999998</v>
      </c>
      <c r="J159">
        <v>-105.42189999999999</v>
      </c>
      <c r="K159" t="s">
        <v>628</v>
      </c>
      <c r="L159" t="s">
        <v>742</v>
      </c>
    </row>
    <row r="160" spans="2:12" x14ac:dyDescent="0.25">
      <c r="B160" t="s">
        <v>686</v>
      </c>
      <c r="C160" t="s">
        <v>4598</v>
      </c>
      <c r="D160" t="s">
        <v>4599</v>
      </c>
      <c r="E160" t="s">
        <v>4270</v>
      </c>
      <c r="F160" t="s">
        <v>2292</v>
      </c>
      <c r="G160">
        <v>1</v>
      </c>
      <c r="H160">
        <v>80</v>
      </c>
      <c r="I160">
        <v>39.485500000000002</v>
      </c>
      <c r="J160">
        <v>-105.4739</v>
      </c>
      <c r="K160" t="s">
        <v>628</v>
      </c>
      <c r="L160" t="s">
        <v>742</v>
      </c>
    </row>
    <row r="161" spans="2:12" x14ac:dyDescent="0.25">
      <c r="B161" t="s">
        <v>686</v>
      </c>
      <c r="C161" t="s">
        <v>4604</v>
      </c>
      <c r="D161" t="s">
        <v>4605</v>
      </c>
      <c r="E161" t="s">
        <v>1712</v>
      </c>
      <c r="F161" t="s">
        <v>2292</v>
      </c>
      <c r="G161">
        <v>1</v>
      </c>
      <c r="H161">
        <v>80</v>
      </c>
      <c r="I161">
        <v>39.490499999999997</v>
      </c>
      <c r="J161">
        <v>-105.5239</v>
      </c>
      <c r="K161" t="s">
        <v>628</v>
      </c>
      <c r="L161" t="s">
        <v>742</v>
      </c>
    </row>
    <row r="162" spans="2:12" x14ac:dyDescent="0.25">
      <c r="B162" t="s">
        <v>686</v>
      </c>
      <c r="C162" t="s">
        <v>4637</v>
      </c>
      <c r="D162" t="s">
        <v>4638</v>
      </c>
      <c r="E162" t="s">
        <v>4270</v>
      </c>
      <c r="F162" t="s">
        <v>2292</v>
      </c>
      <c r="G162">
        <v>1</v>
      </c>
      <c r="H162">
        <v>80</v>
      </c>
      <c r="I162">
        <v>39.505800000000001</v>
      </c>
      <c r="J162">
        <v>-105.5278</v>
      </c>
      <c r="K162" t="s">
        <v>628</v>
      </c>
      <c r="L162" t="s">
        <v>742</v>
      </c>
    </row>
    <row r="163" spans="2:12" x14ac:dyDescent="0.25">
      <c r="B163" t="s">
        <v>669</v>
      </c>
      <c r="C163" t="s">
        <v>4436</v>
      </c>
      <c r="D163" t="s">
        <v>4437</v>
      </c>
      <c r="E163" t="s">
        <v>628</v>
      </c>
      <c r="F163" t="s">
        <v>745</v>
      </c>
      <c r="G163">
        <v>1</v>
      </c>
      <c r="H163">
        <v>80</v>
      </c>
      <c r="I163">
        <v>39.379399999999997</v>
      </c>
      <c r="J163">
        <v>-105.3394</v>
      </c>
      <c r="K163" t="s">
        <v>925</v>
      </c>
      <c r="L163" t="s">
        <v>742</v>
      </c>
    </row>
    <row r="164" spans="2:12" x14ac:dyDescent="0.25">
      <c r="B164" t="s">
        <v>628</v>
      </c>
      <c r="C164" t="s">
        <v>7918</v>
      </c>
      <c r="D164" t="s">
        <v>7919</v>
      </c>
      <c r="E164" t="s">
        <v>628</v>
      </c>
      <c r="F164" t="s">
        <v>2484</v>
      </c>
      <c r="G164">
        <v>1</v>
      </c>
      <c r="H164">
        <v>6</v>
      </c>
      <c r="I164">
        <v>39.900002000000001</v>
      </c>
      <c r="J164">
        <v>-105.58000199999999</v>
      </c>
      <c r="K164" t="s">
        <v>628</v>
      </c>
      <c r="L164" t="s">
        <v>742</v>
      </c>
    </row>
    <row r="165" spans="2:12" x14ac:dyDescent="0.25">
      <c r="B165" t="s">
        <v>639</v>
      </c>
      <c r="C165" t="s">
        <v>5500</v>
      </c>
      <c r="D165" t="s">
        <v>5501</v>
      </c>
      <c r="E165" t="s">
        <v>4180</v>
      </c>
      <c r="F165" t="s">
        <v>2292</v>
      </c>
      <c r="G165">
        <v>1</v>
      </c>
      <c r="H165">
        <v>2</v>
      </c>
      <c r="I165">
        <v>39.944699999999997</v>
      </c>
      <c r="J165">
        <v>-104.7377</v>
      </c>
      <c r="K165" t="s">
        <v>628</v>
      </c>
      <c r="L165" t="s">
        <v>742</v>
      </c>
    </row>
    <row r="166" spans="2:12" x14ac:dyDescent="0.25">
      <c r="B166" t="s">
        <v>639</v>
      </c>
      <c r="C166" t="s">
        <v>5479</v>
      </c>
      <c r="D166" t="s">
        <v>5480</v>
      </c>
      <c r="E166" t="s">
        <v>4180</v>
      </c>
      <c r="F166" t="s">
        <v>2292</v>
      </c>
      <c r="G166">
        <v>1</v>
      </c>
      <c r="H166">
        <v>2</v>
      </c>
      <c r="I166">
        <v>39.938299999999998</v>
      </c>
      <c r="J166">
        <v>-104.712</v>
      </c>
      <c r="K166" t="s">
        <v>628</v>
      </c>
      <c r="L166" t="s">
        <v>742</v>
      </c>
    </row>
    <row r="167" spans="2:12" x14ac:dyDescent="0.25">
      <c r="B167" t="s">
        <v>658</v>
      </c>
      <c r="C167" t="s">
        <v>1379</v>
      </c>
      <c r="D167" t="s">
        <v>1380</v>
      </c>
      <c r="E167" t="s">
        <v>1381</v>
      </c>
      <c r="F167" t="s">
        <v>745</v>
      </c>
      <c r="G167">
        <v>5</v>
      </c>
      <c r="H167">
        <v>38</v>
      </c>
      <c r="I167">
        <v>39.366669999999999</v>
      </c>
      <c r="J167">
        <v>-107.03333000000001</v>
      </c>
      <c r="K167" t="s">
        <v>1381</v>
      </c>
      <c r="L167" t="s">
        <v>742</v>
      </c>
    </row>
    <row r="168" spans="2:12" x14ac:dyDescent="0.25">
      <c r="B168" t="s">
        <v>658</v>
      </c>
      <c r="C168" t="s">
        <v>4434</v>
      </c>
      <c r="D168" t="s">
        <v>4435</v>
      </c>
      <c r="E168" t="s">
        <v>2327</v>
      </c>
      <c r="F168" t="s">
        <v>2292</v>
      </c>
      <c r="G168">
        <v>5</v>
      </c>
      <c r="H168">
        <v>38</v>
      </c>
      <c r="I168">
        <v>39.379300000000001</v>
      </c>
      <c r="J168">
        <v>-106.92489999999999</v>
      </c>
      <c r="K168" t="s">
        <v>628</v>
      </c>
      <c r="L168" t="s">
        <v>742</v>
      </c>
    </row>
    <row r="169" spans="2:12" x14ac:dyDescent="0.25">
      <c r="B169" t="s">
        <v>672</v>
      </c>
      <c r="C169" t="s">
        <v>3007</v>
      </c>
      <c r="D169" t="s">
        <v>3008</v>
      </c>
      <c r="E169" t="s">
        <v>2504</v>
      </c>
      <c r="F169" t="s">
        <v>2292</v>
      </c>
      <c r="G169">
        <v>7</v>
      </c>
      <c r="H169">
        <v>31</v>
      </c>
      <c r="I169">
        <v>37.237900000000003</v>
      </c>
      <c r="J169">
        <v>-107.5949</v>
      </c>
      <c r="K169" t="s">
        <v>628</v>
      </c>
      <c r="L169" t="s">
        <v>742</v>
      </c>
    </row>
    <row r="170" spans="2:12" x14ac:dyDescent="0.25">
      <c r="B170" t="s">
        <v>672</v>
      </c>
      <c r="C170" t="s">
        <v>2993</v>
      </c>
      <c r="D170" t="s">
        <v>2994</v>
      </c>
      <c r="E170" t="s">
        <v>1712</v>
      </c>
      <c r="F170" t="s">
        <v>2292</v>
      </c>
      <c r="G170">
        <v>7</v>
      </c>
      <c r="H170">
        <v>31</v>
      </c>
      <c r="I170">
        <v>37.2226</v>
      </c>
      <c r="J170">
        <v>-107.6097</v>
      </c>
      <c r="K170" t="s">
        <v>628</v>
      </c>
      <c r="L170" t="s">
        <v>742</v>
      </c>
    </row>
    <row r="171" spans="2:12" x14ac:dyDescent="0.25">
      <c r="B171" t="s">
        <v>672</v>
      </c>
      <c r="C171" t="s">
        <v>2995</v>
      </c>
      <c r="D171" t="s">
        <v>2996</v>
      </c>
      <c r="E171" t="s">
        <v>2997</v>
      </c>
      <c r="F171" t="s">
        <v>2292</v>
      </c>
      <c r="G171">
        <v>7</v>
      </c>
      <c r="H171">
        <v>31</v>
      </c>
      <c r="I171">
        <v>37.225700000000003</v>
      </c>
      <c r="J171">
        <v>-107.60590000000001</v>
      </c>
      <c r="K171" t="s">
        <v>628</v>
      </c>
      <c r="L171" t="s">
        <v>742</v>
      </c>
    </row>
    <row r="172" spans="2:12" x14ac:dyDescent="0.25">
      <c r="B172" t="s">
        <v>672</v>
      </c>
      <c r="C172" t="s">
        <v>6599</v>
      </c>
      <c r="D172" t="s">
        <v>6600</v>
      </c>
      <c r="E172" t="s">
        <v>6516</v>
      </c>
      <c r="F172" t="s">
        <v>6505</v>
      </c>
      <c r="G172">
        <v>7</v>
      </c>
      <c r="H172">
        <v>31</v>
      </c>
      <c r="I172">
        <v>37.247799999999998</v>
      </c>
      <c r="J172">
        <v>-107.5882</v>
      </c>
      <c r="K172" t="s">
        <v>628</v>
      </c>
      <c r="L172" t="s">
        <v>742</v>
      </c>
    </row>
    <row r="173" spans="2:12" x14ac:dyDescent="0.25">
      <c r="B173" t="s">
        <v>672</v>
      </c>
      <c r="C173" t="s">
        <v>3017</v>
      </c>
      <c r="D173" t="s">
        <v>3018</v>
      </c>
      <c r="E173" t="s">
        <v>2504</v>
      </c>
      <c r="F173" t="s">
        <v>2292</v>
      </c>
      <c r="G173">
        <v>7</v>
      </c>
      <c r="H173">
        <v>31</v>
      </c>
      <c r="I173">
        <v>37.247900000000001</v>
      </c>
      <c r="J173">
        <v>-107.59990000000001</v>
      </c>
      <c r="K173" t="s">
        <v>628</v>
      </c>
      <c r="L173" t="s">
        <v>742</v>
      </c>
    </row>
    <row r="174" spans="2:12" x14ac:dyDescent="0.25">
      <c r="B174" t="s">
        <v>672</v>
      </c>
      <c r="C174" t="s">
        <v>3015</v>
      </c>
      <c r="D174" t="s">
        <v>3016</v>
      </c>
      <c r="E174" t="s">
        <v>2933</v>
      </c>
      <c r="F174" t="s">
        <v>2292</v>
      </c>
      <c r="G174">
        <v>7</v>
      </c>
      <c r="H174">
        <v>31</v>
      </c>
      <c r="I174">
        <v>37.245899999999999</v>
      </c>
      <c r="J174">
        <v>-107.5903</v>
      </c>
      <c r="K174" t="s">
        <v>628</v>
      </c>
      <c r="L174" t="s">
        <v>742</v>
      </c>
    </row>
    <row r="175" spans="2:12" x14ac:dyDescent="0.25">
      <c r="B175" t="s">
        <v>628</v>
      </c>
      <c r="C175" t="s">
        <v>8151</v>
      </c>
      <c r="D175" t="s">
        <v>8152</v>
      </c>
      <c r="E175" t="s">
        <v>2733</v>
      </c>
      <c r="F175" t="s">
        <v>2292</v>
      </c>
      <c r="G175">
        <v>7</v>
      </c>
      <c r="H175">
        <v>31</v>
      </c>
      <c r="I175">
        <v>37.308300000000003</v>
      </c>
      <c r="J175">
        <v>-107.5558</v>
      </c>
      <c r="K175" t="s">
        <v>628</v>
      </c>
      <c r="L175" t="s">
        <v>742</v>
      </c>
    </row>
    <row r="176" spans="2:12" x14ac:dyDescent="0.25">
      <c r="B176" t="s">
        <v>672</v>
      </c>
      <c r="C176" t="s">
        <v>3082</v>
      </c>
      <c r="D176" t="s">
        <v>3083</v>
      </c>
      <c r="E176" t="s">
        <v>2647</v>
      </c>
      <c r="F176" t="s">
        <v>2292</v>
      </c>
      <c r="G176">
        <v>7</v>
      </c>
      <c r="H176">
        <v>31</v>
      </c>
      <c r="I176">
        <v>37.3352</v>
      </c>
      <c r="J176">
        <v>-107.6082</v>
      </c>
      <c r="K176" t="s">
        <v>628</v>
      </c>
      <c r="L176" t="s">
        <v>742</v>
      </c>
    </row>
    <row r="177" spans="2:12" x14ac:dyDescent="0.25">
      <c r="B177" t="s">
        <v>47</v>
      </c>
      <c r="C177" t="s">
        <v>2487</v>
      </c>
      <c r="D177" t="s">
        <v>2488</v>
      </c>
      <c r="E177" t="s">
        <v>1990</v>
      </c>
      <c r="F177" t="s">
        <v>2484</v>
      </c>
      <c r="G177">
        <v>1</v>
      </c>
      <c r="H177">
        <v>4</v>
      </c>
      <c r="I177">
        <v>40.316699999999997</v>
      </c>
      <c r="J177">
        <v>-105.65</v>
      </c>
      <c r="K177" t="s">
        <v>1990</v>
      </c>
      <c r="L177" t="s">
        <v>742</v>
      </c>
    </row>
    <row r="178" spans="2:12" x14ac:dyDescent="0.25">
      <c r="B178" t="s">
        <v>693</v>
      </c>
      <c r="C178" t="s">
        <v>2203</v>
      </c>
      <c r="D178" t="s">
        <v>2204</v>
      </c>
      <c r="E178" t="s">
        <v>628</v>
      </c>
      <c r="F178" t="s">
        <v>1979</v>
      </c>
      <c r="G178">
        <v>6</v>
      </c>
      <c r="H178">
        <v>58</v>
      </c>
      <c r="I178">
        <v>40.066650000000003</v>
      </c>
      <c r="J178">
        <v>-107.01728</v>
      </c>
      <c r="K178" t="s">
        <v>628</v>
      </c>
      <c r="L178" t="s">
        <v>742</v>
      </c>
    </row>
    <row r="179" spans="2:12" x14ac:dyDescent="0.25">
      <c r="B179" t="s">
        <v>66</v>
      </c>
      <c r="C179" t="s">
        <v>2489</v>
      </c>
      <c r="D179" t="s">
        <v>2204</v>
      </c>
      <c r="E179" t="s">
        <v>1990</v>
      </c>
      <c r="F179" t="s">
        <v>2484</v>
      </c>
      <c r="G179">
        <v>6</v>
      </c>
      <c r="H179">
        <v>58</v>
      </c>
      <c r="I179">
        <v>40.049999999999997</v>
      </c>
      <c r="J179">
        <v>-107</v>
      </c>
      <c r="K179" t="s">
        <v>1990</v>
      </c>
      <c r="L179" t="s">
        <v>742</v>
      </c>
    </row>
    <row r="180" spans="2:12" x14ac:dyDescent="0.25">
      <c r="B180" t="s">
        <v>68</v>
      </c>
      <c r="C180" t="s">
        <v>2490</v>
      </c>
      <c r="D180" t="s">
        <v>2491</v>
      </c>
      <c r="E180" t="s">
        <v>1990</v>
      </c>
      <c r="F180" t="s">
        <v>2484</v>
      </c>
      <c r="G180">
        <v>3</v>
      </c>
      <c r="H180">
        <v>20</v>
      </c>
      <c r="I180">
        <v>37.716700000000003</v>
      </c>
      <c r="J180">
        <v>-107.5167</v>
      </c>
      <c r="K180" t="s">
        <v>1990</v>
      </c>
      <c r="L180" t="s">
        <v>742</v>
      </c>
    </row>
    <row r="181" spans="2:12" x14ac:dyDescent="0.25">
      <c r="B181" t="s">
        <v>31</v>
      </c>
      <c r="C181" t="s">
        <v>2492</v>
      </c>
      <c r="D181" t="s">
        <v>2493</v>
      </c>
      <c r="E181" t="s">
        <v>1990</v>
      </c>
      <c r="F181" t="s">
        <v>2484</v>
      </c>
      <c r="G181">
        <v>5</v>
      </c>
      <c r="H181">
        <v>37</v>
      </c>
      <c r="I181">
        <v>39.6</v>
      </c>
      <c r="J181">
        <v>-106.5167</v>
      </c>
      <c r="K181" t="s">
        <v>1990</v>
      </c>
      <c r="L181" t="s">
        <v>742</v>
      </c>
    </row>
    <row r="182" spans="2:12" x14ac:dyDescent="0.25">
      <c r="B182" t="s">
        <v>682</v>
      </c>
      <c r="C182" t="s">
        <v>2252</v>
      </c>
      <c r="D182" t="s">
        <v>2253</v>
      </c>
      <c r="E182" t="s">
        <v>2254</v>
      </c>
      <c r="F182" t="s">
        <v>745</v>
      </c>
      <c r="G182">
        <v>4</v>
      </c>
      <c r="H182">
        <v>61</v>
      </c>
      <c r="I182">
        <v>38.318800000000003</v>
      </c>
      <c r="J182">
        <v>-108.89019999999999</v>
      </c>
      <c r="K182" t="s">
        <v>2254</v>
      </c>
      <c r="L182" t="s">
        <v>742</v>
      </c>
    </row>
    <row r="183" spans="2:12" x14ac:dyDescent="0.25">
      <c r="B183" t="s">
        <v>628</v>
      </c>
      <c r="C183" t="s">
        <v>7913</v>
      </c>
      <c r="D183" t="s">
        <v>7914</v>
      </c>
      <c r="E183" t="s">
        <v>6688</v>
      </c>
      <c r="F183" t="s">
        <v>2211</v>
      </c>
      <c r="G183">
        <v>0</v>
      </c>
      <c r="H183">
        <v>0</v>
      </c>
      <c r="I183">
        <v>0</v>
      </c>
      <c r="J183">
        <v>0</v>
      </c>
      <c r="K183" t="s">
        <v>6688</v>
      </c>
      <c r="L183" t="s">
        <v>742</v>
      </c>
    </row>
    <row r="184" spans="2:12" x14ac:dyDescent="0.25">
      <c r="B184" t="s">
        <v>674</v>
      </c>
      <c r="C184" t="s">
        <v>6363</v>
      </c>
      <c r="D184" t="s">
        <v>6364</v>
      </c>
      <c r="E184" t="s">
        <v>3067</v>
      </c>
      <c r="F184" t="s">
        <v>2292</v>
      </c>
      <c r="G184">
        <v>1</v>
      </c>
      <c r="H184">
        <v>3</v>
      </c>
      <c r="I184">
        <v>40.629399999999997</v>
      </c>
      <c r="J184">
        <v>-105.1734</v>
      </c>
      <c r="K184" t="s">
        <v>628</v>
      </c>
      <c r="L184" t="s">
        <v>742</v>
      </c>
    </row>
    <row r="185" spans="2:12" x14ac:dyDescent="0.25">
      <c r="B185" t="s">
        <v>674</v>
      </c>
      <c r="C185" t="s">
        <v>6370</v>
      </c>
      <c r="D185" t="s">
        <v>6371</v>
      </c>
      <c r="E185" t="s">
        <v>2302</v>
      </c>
      <c r="F185" t="s">
        <v>2292</v>
      </c>
      <c r="G185">
        <v>1</v>
      </c>
      <c r="H185">
        <v>3</v>
      </c>
      <c r="I185">
        <v>40.634999999999998</v>
      </c>
      <c r="J185">
        <v>-105.18170000000001</v>
      </c>
      <c r="K185" t="s">
        <v>628</v>
      </c>
      <c r="L185" t="s">
        <v>742</v>
      </c>
    </row>
    <row r="186" spans="2:12" x14ac:dyDescent="0.25">
      <c r="B186" t="s">
        <v>674</v>
      </c>
      <c r="C186" t="s">
        <v>6345</v>
      </c>
      <c r="D186" t="s">
        <v>6346</v>
      </c>
      <c r="E186" t="s">
        <v>4197</v>
      </c>
      <c r="F186" t="s">
        <v>2292</v>
      </c>
      <c r="G186">
        <v>1</v>
      </c>
      <c r="H186">
        <v>3</v>
      </c>
      <c r="I186">
        <v>40.616300000000003</v>
      </c>
      <c r="J186">
        <v>-105.1718</v>
      </c>
      <c r="K186" t="s">
        <v>628</v>
      </c>
      <c r="L186" t="s">
        <v>742</v>
      </c>
    </row>
    <row r="187" spans="2:12" x14ac:dyDescent="0.25">
      <c r="B187" t="s">
        <v>674</v>
      </c>
      <c r="C187" t="s">
        <v>6374</v>
      </c>
      <c r="D187" t="s">
        <v>6375</v>
      </c>
      <c r="E187" t="s">
        <v>1712</v>
      </c>
      <c r="F187" t="s">
        <v>2292</v>
      </c>
      <c r="G187">
        <v>1</v>
      </c>
      <c r="H187">
        <v>3</v>
      </c>
      <c r="I187">
        <v>40.636400000000002</v>
      </c>
      <c r="J187">
        <v>-105.36839999999999</v>
      </c>
      <c r="K187" t="s">
        <v>628</v>
      </c>
      <c r="L187" t="s">
        <v>742</v>
      </c>
    </row>
    <row r="188" spans="2:12" x14ac:dyDescent="0.25">
      <c r="B188" t="s">
        <v>674</v>
      </c>
      <c r="C188" t="s">
        <v>6304</v>
      </c>
      <c r="D188" t="s">
        <v>6305</v>
      </c>
      <c r="E188" t="s">
        <v>2425</v>
      </c>
      <c r="F188" t="s">
        <v>2292</v>
      </c>
      <c r="G188">
        <v>1</v>
      </c>
      <c r="H188">
        <v>3</v>
      </c>
      <c r="I188">
        <v>40.593800000000002</v>
      </c>
      <c r="J188">
        <v>-105.18940000000001</v>
      </c>
      <c r="K188" t="s">
        <v>628</v>
      </c>
      <c r="L188" t="s">
        <v>742</v>
      </c>
    </row>
    <row r="189" spans="2:12" x14ac:dyDescent="0.25">
      <c r="B189" t="s">
        <v>674</v>
      </c>
      <c r="C189" t="s">
        <v>6316</v>
      </c>
      <c r="D189" t="s">
        <v>6305</v>
      </c>
      <c r="E189" t="s">
        <v>5410</v>
      </c>
      <c r="F189" t="s">
        <v>2292</v>
      </c>
      <c r="G189">
        <v>1</v>
      </c>
      <c r="H189">
        <v>3</v>
      </c>
      <c r="I189">
        <v>40.598399999999998</v>
      </c>
      <c r="J189">
        <v>-105.18899999999999</v>
      </c>
      <c r="K189" t="s">
        <v>628</v>
      </c>
      <c r="L189" t="s">
        <v>742</v>
      </c>
    </row>
    <row r="190" spans="2:12" x14ac:dyDescent="0.25">
      <c r="B190" t="s">
        <v>674</v>
      </c>
      <c r="C190" t="s">
        <v>6351</v>
      </c>
      <c r="D190" t="s">
        <v>6352</v>
      </c>
      <c r="E190" t="s">
        <v>2663</v>
      </c>
      <c r="F190" t="s">
        <v>2292</v>
      </c>
      <c r="G190">
        <v>1</v>
      </c>
      <c r="H190">
        <v>4</v>
      </c>
      <c r="I190">
        <v>40.6233</v>
      </c>
      <c r="J190">
        <v>-105.25879999999999</v>
      </c>
      <c r="K190" t="s">
        <v>628</v>
      </c>
      <c r="L190" t="s">
        <v>742</v>
      </c>
    </row>
    <row r="191" spans="2:12" x14ac:dyDescent="0.25">
      <c r="B191" t="s">
        <v>674</v>
      </c>
      <c r="C191" t="s">
        <v>6404</v>
      </c>
      <c r="D191" t="s">
        <v>6405</v>
      </c>
      <c r="E191" t="s">
        <v>2296</v>
      </c>
      <c r="F191" t="s">
        <v>2292</v>
      </c>
      <c r="G191">
        <v>1</v>
      </c>
      <c r="H191">
        <v>3</v>
      </c>
      <c r="I191">
        <v>40.683300000000003</v>
      </c>
      <c r="J191">
        <v>-105.1142</v>
      </c>
      <c r="K191" t="s">
        <v>628</v>
      </c>
      <c r="L191" t="s">
        <v>742</v>
      </c>
    </row>
    <row r="192" spans="2:12" x14ac:dyDescent="0.25">
      <c r="B192" t="s">
        <v>674</v>
      </c>
      <c r="C192" t="s">
        <v>6357</v>
      </c>
      <c r="D192" t="s">
        <v>6358</v>
      </c>
      <c r="E192" t="s">
        <v>4476</v>
      </c>
      <c r="F192" t="s">
        <v>2292</v>
      </c>
      <c r="G192">
        <v>1</v>
      </c>
      <c r="H192">
        <v>3</v>
      </c>
      <c r="I192">
        <v>40.627099999999999</v>
      </c>
      <c r="J192">
        <v>-105.2628</v>
      </c>
      <c r="K192" t="s">
        <v>628</v>
      </c>
      <c r="L192" t="s">
        <v>742</v>
      </c>
    </row>
    <row r="193" spans="2:12" x14ac:dyDescent="0.25">
      <c r="B193" t="s">
        <v>674</v>
      </c>
      <c r="C193" t="s">
        <v>6333</v>
      </c>
      <c r="D193" t="s">
        <v>6334</v>
      </c>
      <c r="E193" t="s">
        <v>1398</v>
      </c>
      <c r="F193" t="s">
        <v>2292</v>
      </c>
      <c r="G193">
        <v>1</v>
      </c>
      <c r="H193">
        <v>4</v>
      </c>
      <c r="I193">
        <v>40.610999999999997</v>
      </c>
      <c r="J193">
        <v>-105.2702</v>
      </c>
      <c r="K193" t="s">
        <v>628</v>
      </c>
      <c r="L193" t="s">
        <v>742</v>
      </c>
    </row>
    <row r="194" spans="2:12" x14ac:dyDescent="0.25">
      <c r="B194" t="s">
        <v>674</v>
      </c>
      <c r="C194" t="s">
        <v>6317</v>
      </c>
      <c r="D194" t="s">
        <v>6318</v>
      </c>
      <c r="E194" t="s">
        <v>3214</v>
      </c>
      <c r="F194" t="s">
        <v>2292</v>
      </c>
      <c r="G194">
        <v>1</v>
      </c>
      <c r="H194">
        <v>4</v>
      </c>
      <c r="I194">
        <v>40.598500000000001</v>
      </c>
      <c r="J194">
        <v>-105.2675</v>
      </c>
      <c r="K194" t="s">
        <v>628</v>
      </c>
      <c r="L194" t="s">
        <v>742</v>
      </c>
    </row>
    <row r="195" spans="2:12" x14ac:dyDescent="0.25">
      <c r="B195" t="s">
        <v>674</v>
      </c>
      <c r="C195" t="s">
        <v>6384</v>
      </c>
      <c r="D195" t="s">
        <v>6385</v>
      </c>
      <c r="E195" t="s">
        <v>3710</v>
      </c>
      <c r="F195" t="s">
        <v>2292</v>
      </c>
      <c r="G195">
        <v>1</v>
      </c>
      <c r="H195">
        <v>3</v>
      </c>
      <c r="I195">
        <v>40.642499999999998</v>
      </c>
      <c r="J195">
        <v>-105.27460000000001</v>
      </c>
      <c r="K195" t="s">
        <v>628</v>
      </c>
      <c r="L195" t="s">
        <v>742</v>
      </c>
    </row>
    <row r="196" spans="2:12" x14ac:dyDescent="0.25">
      <c r="B196" t="s">
        <v>674</v>
      </c>
      <c r="C196" t="s">
        <v>6611</v>
      </c>
      <c r="D196" t="s">
        <v>6612</v>
      </c>
      <c r="E196" t="s">
        <v>2312</v>
      </c>
      <c r="F196" t="s">
        <v>6505</v>
      </c>
      <c r="G196">
        <v>1</v>
      </c>
      <c r="H196">
        <v>4</v>
      </c>
      <c r="I196">
        <v>40.602400000000003</v>
      </c>
      <c r="J196">
        <v>-105.2765</v>
      </c>
      <c r="K196" t="s">
        <v>628</v>
      </c>
      <c r="L196" t="s">
        <v>742</v>
      </c>
    </row>
    <row r="197" spans="2:12" x14ac:dyDescent="0.25">
      <c r="B197" t="s">
        <v>674</v>
      </c>
      <c r="C197" t="s">
        <v>6392</v>
      </c>
      <c r="D197" t="s">
        <v>6393</v>
      </c>
      <c r="E197" t="s">
        <v>4197</v>
      </c>
      <c r="F197" t="s">
        <v>2292</v>
      </c>
      <c r="G197">
        <v>1</v>
      </c>
      <c r="H197">
        <v>3</v>
      </c>
      <c r="I197">
        <v>40.6492</v>
      </c>
      <c r="J197">
        <v>-105.33329999999999</v>
      </c>
      <c r="K197" t="s">
        <v>628</v>
      </c>
      <c r="L197" t="s">
        <v>742</v>
      </c>
    </row>
    <row r="198" spans="2:12" x14ac:dyDescent="0.25">
      <c r="B198" t="s">
        <v>674</v>
      </c>
      <c r="C198" t="s">
        <v>6297</v>
      </c>
      <c r="D198" t="s">
        <v>6298</v>
      </c>
      <c r="E198" t="s">
        <v>2961</v>
      </c>
      <c r="F198" t="s">
        <v>2292</v>
      </c>
      <c r="G198">
        <v>1</v>
      </c>
      <c r="H198">
        <v>4</v>
      </c>
      <c r="I198">
        <v>40.582500000000003</v>
      </c>
      <c r="J198">
        <v>-105.35</v>
      </c>
      <c r="K198" t="s">
        <v>628</v>
      </c>
      <c r="L198" t="s">
        <v>742</v>
      </c>
    </row>
    <row r="199" spans="2:12" x14ac:dyDescent="0.25">
      <c r="B199" t="s">
        <v>639</v>
      </c>
      <c r="C199" t="s">
        <v>1507</v>
      </c>
      <c r="D199" t="s">
        <v>1508</v>
      </c>
      <c r="E199" t="s">
        <v>1509</v>
      </c>
      <c r="F199" t="s">
        <v>745</v>
      </c>
      <c r="G199">
        <v>1</v>
      </c>
      <c r="H199">
        <v>1</v>
      </c>
      <c r="I199">
        <v>39.75</v>
      </c>
      <c r="J199">
        <v>-104.41667</v>
      </c>
      <c r="K199" t="s">
        <v>628</v>
      </c>
      <c r="L199" t="s">
        <v>742</v>
      </c>
    </row>
    <row r="200" spans="2:12" x14ac:dyDescent="0.25">
      <c r="B200" t="s">
        <v>642</v>
      </c>
      <c r="C200" t="s">
        <v>4849</v>
      </c>
      <c r="D200" t="s">
        <v>4850</v>
      </c>
      <c r="E200" t="s">
        <v>2322</v>
      </c>
      <c r="F200" t="s">
        <v>2292</v>
      </c>
      <c r="G200">
        <v>1</v>
      </c>
      <c r="H200">
        <v>1</v>
      </c>
      <c r="I200">
        <v>39.597299999999997</v>
      </c>
      <c r="J200">
        <v>-104.468</v>
      </c>
      <c r="K200" t="s">
        <v>628</v>
      </c>
      <c r="L200" t="s">
        <v>742</v>
      </c>
    </row>
    <row r="201" spans="2:12" x14ac:dyDescent="0.25">
      <c r="B201" t="s">
        <v>639</v>
      </c>
      <c r="C201" t="s">
        <v>6503</v>
      </c>
      <c r="D201" t="s">
        <v>6504</v>
      </c>
      <c r="E201" t="s">
        <v>2733</v>
      </c>
      <c r="F201" t="s">
        <v>6505</v>
      </c>
      <c r="G201">
        <v>1</v>
      </c>
      <c r="H201">
        <v>1</v>
      </c>
      <c r="I201">
        <v>39.781999999999996</v>
      </c>
      <c r="J201">
        <v>-104.49720000000001</v>
      </c>
      <c r="K201" t="s">
        <v>628</v>
      </c>
      <c r="L201" t="s">
        <v>742</v>
      </c>
    </row>
    <row r="202" spans="2:12" x14ac:dyDescent="0.25">
      <c r="B202" t="s">
        <v>642</v>
      </c>
      <c r="C202" t="s">
        <v>5075</v>
      </c>
      <c r="D202" t="s">
        <v>5076</v>
      </c>
      <c r="E202" t="s">
        <v>961</v>
      </c>
      <c r="F202" t="s">
        <v>2292</v>
      </c>
      <c r="G202">
        <v>1</v>
      </c>
      <c r="H202">
        <v>1</v>
      </c>
      <c r="I202">
        <v>39.679699999999997</v>
      </c>
      <c r="J202">
        <v>-104.4054</v>
      </c>
      <c r="K202" t="s">
        <v>628</v>
      </c>
      <c r="L202" t="s">
        <v>742</v>
      </c>
    </row>
    <row r="203" spans="2:12" x14ac:dyDescent="0.25">
      <c r="B203" t="s">
        <v>642</v>
      </c>
      <c r="C203" t="s">
        <v>5059</v>
      </c>
      <c r="D203" t="s">
        <v>5060</v>
      </c>
      <c r="E203" t="s">
        <v>2322</v>
      </c>
      <c r="F203" t="s">
        <v>2292</v>
      </c>
      <c r="G203">
        <v>1</v>
      </c>
      <c r="H203">
        <v>1</v>
      </c>
      <c r="I203">
        <v>39.676299999999998</v>
      </c>
      <c r="J203">
        <v>-104.40560000000001</v>
      </c>
      <c r="K203" t="s">
        <v>628</v>
      </c>
      <c r="L203" t="s">
        <v>742</v>
      </c>
    </row>
    <row r="204" spans="2:12" x14ac:dyDescent="0.25">
      <c r="B204" t="s">
        <v>642</v>
      </c>
      <c r="C204" t="s">
        <v>5055</v>
      </c>
      <c r="D204" t="s">
        <v>5056</v>
      </c>
      <c r="E204" t="s">
        <v>2425</v>
      </c>
      <c r="F204" t="s">
        <v>2292</v>
      </c>
      <c r="G204">
        <v>1</v>
      </c>
      <c r="H204">
        <v>1</v>
      </c>
      <c r="I204">
        <v>39.675800000000002</v>
      </c>
      <c r="J204">
        <v>-104.48869999999999</v>
      </c>
      <c r="K204" t="s">
        <v>628</v>
      </c>
      <c r="L204" t="s">
        <v>742</v>
      </c>
    </row>
    <row r="205" spans="2:12" x14ac:dyDescent="0.25">
      <c r="B205" t="s">
        <v>639</v>
      </c>
      <c r="C205" t="s">
        <v>5427</v>
      </c>
      <c r="D205" t="s">
        <v>5428</v>
      </c>
      <c r="E205" t="s">
        <v>2992</v>
      </c>
      <c r="F205" t="s">
        <v>2292</v>
      </c>
      <c r="G205">
        <v>1</v>
      </c>
      <c r="H205">
        <v>1</v>
      </c>
      <c r="I205">
        <v>39.897500000000001</v>
      </c>
      <c r="J205">
        <v>-104.4211</v>
      </c>
      <c r="K205" t="s">
        <v>628</v>
      </c>
      <c r="L205" t="s">
        <v>742</v>
      </c>
    </row>
    <row r="206" spans="2:12" x14ac:dyDescent="0.25">
      <c r="B206" t="s">
        <v>628</v>
      </c>
      <c r="C206" t="s">
        <v>7920</v>
      </c>
      <c r="D206" t="s">
        <v>7921</v>
      </c>
      <c r="E206" t="s">
        <v>628</v>
      </c>
      <c r="F206" t="s">
        <v>2484</v>
      </c>
      <c r="G206">
        <v>1</v>
      </c>
      <c r="H206">
        <v>3</v>
      </c>
      <c r="I206">
        <v>40.669998</v>
      </c>
      <c r="J206">
        <v>-105.620003</v>
      </c>
      <c r="K206" t="s">
        <v>628</v>
      </c>
      <c r="L206" t="s">
        <v>742</v>
      </c>
    </row>
    <row r="207" spans="2:12" x14ac:dyDescent="0.25">
      <c r="B207" t="s">
        <v>674</v>
      </c>
      <c r="C207" t="s">
        <v>5951</v>
      </c>
      <c r="D207" t="s">
        <v>5952</v>
      </c>
      <c r="E207" t="s">
        <v>5940</v>
      </c>
      <c r="F207" t="s">
        <v>2292</v>
      </c>
      <c r="G207">
        <v>1</v>
      </c>
      <c r="H207">
        <v>4</v>
      </c>
      <c r="I207">
        <v>40.297699999999999</v>
      </c>
      <c r="J207">
        <v>-105.0874</v>
      </c>
      <c r="K207" t="s">
        <v>628</v>
      </c>
      <c r="L207" t="s">
        <v>742</v>
      </c>
    </row>
    <row r="208" spans="2:12" x14ac:dyDescent="0.25">
      <c r="B208" t="s">
        <v>674</v>
      </c>
      <c r="C208" t="s">
        <v>5938</v>
      </c>
      <c r="D208" t="s">
        <v>5939</v>
      </c>
      <c r="E208" t="s">
        <v>5940</v>
      </c>
      <c r="F208" t="s">
        <v>2292</v>
      </c>
      <c r="G208">
        <v>1</v>
      </c>
      <c r="H208">
        <v>4</v>
      </c>
      <c r="I208">
        <v>40.291600000000003</v>
      </c>
      <c r="J208">
        <v>-105.1386</v>
      </c>
      <c r="K208" t="s">
        <v>628</v>
      </c>
      <c r="L208" t="s">
        <v>742</v>
      </c>
    </row>
    <row r="209" spans="2:12" x14ac:dyDescent="0.25">
      <c r="B209" t="s">
        <v>669</v>
      </c>
      <c r="C209" t="s">
        <v>5150</v>
      </c>
      <c r="D209" t="s">
        <v>5151</v>
      </c>
      <c r="E209" t="s">
        <v>2322</v>
      </c>
      <c r="F209" t="s">
        <v>2292</v>
      </c>
      <c r="G209">
        <v>1</v>
      </c>
      <c r="H209">
        <v>7</v>
      </c>
      <c r="I209">
        <v>39.708199999999998</v>
      </c>
      <c r="J209">
        <v>-105.3565</v>
      </c>
      <c r="K209" t="s">
        <v>628</v>
      </c>
      <c r="L209" t="s">
        <v>742</v>
      </c>
    </row>
    <row r="210" spans="2:12" x14ac:dyDescent="0.25">
      <c r="B210" t="s">
        <v>628</v>
      </c>
      <c r="C210">
        <v>220</v>
      </c>
      <c r="D210" t="s">
        <v>6494</v>
      </c>
      <c r="E210" t="s">
        <v>1712</v>
      </c>
      <c r="F210" t="s">
        <v>6486</v>
      </c>
      <c r="G210">
        <v>1</v>
      </c>
      <c r="H210">
        <v>4</v>
      </c>
      <c r="I210">
        <v>40.322242000000003</v>
      </c>
      <c r="J210">
        <v>-105.077443</v>
      </c>
      <c r="K210" t="s">
        <v>1712</v>
      </c>
      <c r="L210" t="s">
        <v>742</v>
      </c>
    </row>
    <row r="211" spans="2:12" x14ac:dyDescent="0.25">
      <c r="B211" t="s">
        <v>674</v>
      </c>
      <c r="C211" t="s">
        <v>6613</v>
      </c>
      <c r="D211" t="s">
        <v>6614</v>
      </c>
      <c r="E211" t="s">
        <v>2733</v>
      </c>
      <c r="F211" t="s">
        <v>6505</v>
      </c>
      <c r="G211">
        <v>1</v>
      </c>
      <c r="H211">
        <v>4</v>
      </c>
      <c r="I211">
        <v>40.299399999999999</v>
      </c>
      <c r="J211">
        <v>-105.0848</v>
      </c>
      <c r="K211" t="s">
        <v>628</v>
      </c>
      <c r="L211" t="s">
        <v>742</v>
      </c>
    </row>
    <row r="212" spans="2:12" x14ac:dyDescent="0.25">
      <c r="B212" t="s">
        <v>674</v>
      </c>
      <c r="C212" t="s">
        <v>5959</v>
      </c>
      <c r="D212" t="s">
        <v>5960</v>
      </c>
      <c r="E212" t="s">
        <v>2647</v>
      </c>
      <c r="F212" t="s">
        <v>2292</v>
      </c>
      <c r="G212">
        <v>1</v>
      </c>
      <c r="H212">
        <v>4</v>
      </c>
      <c r="I212">
        <v>40.3217</v>
      </c>
      <c r="J212">
        <v>-105.07729999999999</v>
      </c>
      <c r="K212" t="s">
        <v>628</v>
      </c>
      <c r="L212" t="s">
        <v>742</v>
      </c>
    </row>
    <row r="213" spans="2:12" x14ac:dyDescent="0.25">
      <c r="B213" t="s">
        <v>701</v>
      </c>
      <c r="C213" t="s">
        <v>5945</v>
      </c>
      <c r="D213" t="s">
        <v>5946</v>
      </c>
      <c r="E213" t="s">
        <v>3334</v>
      </c>
      <c r="F213" t="s">
        <v>2292</v>
      </c>
      <c r="G213">
        <v>1</v>
      </c>
      <c r="H213">
        <v>4</v>
      </c>
      <c r="I213">
        <v>40.295499999999997</v>
      </c>
      <c r="J213">
        <v>-105.03660000000001</v>
      </c>
      <c r="K213" t="s">
        <v>628</v>
      </c>
      <c r="L213" t="s">
        <v>742</v>
      </c>
    </row>
    <row r="214" spans="2:12" x14ac:dyDescent="0.25">
      <c r="B214" t="s">
        <v>674</v>
      </c>
      <c r="C214" t="s">
        <v>5934</v>
      </c>
      <c r="D214" t="s">
        <v>5935</v>
      </c>
      <c r="E214" t="s">
        <v>3159</v>
      </c>
      <c r="F214" t="s">
        <v>2292</v>
      </c>
      <c r="G214">
        <v>1</v>
      </c>
      <c r="H214">
        <v>4</v>
      </c>
      <c r="I214">
        <v>40.29</v>
      </c>
      <c r="J214">
        <v>-105.1272</v>
      </c>
      <c r="K214" t="s">
        <v>628</v>
      </c>
      <c r="L214" t="s">
        <v>742</v>
      </c>
    </row>
    <row r="215" spans="2:12" x14ac:dyDescent="0.25">
      <c r="B215" t="s">
        <v>674</v>
      </c>
      <c r="C215" t="s">
        <v>5967</v>
      </c>
      <c r="D215" t="s">
        <v>5968</v>
      </c>
      <c r="E215" t="s">
        <v>2459</v>
      </c>
      <c r="F215" t="s">
        <v>2292</v>
      </c>
      <c r="G215">
        <v>1</v>
      </c>
      <c r="H215">
        <v>4</v>
      </c>
      <c r="I215">
        <v>40.329700000000003</v>
      </c>
      <c r="J215">
        <v>-105.1451</v>
      </c>
      <c r="K215" t="s">
        <v>628</v>
      </c>
      <c r="L215" t="s">
        <v>742</v>
      </c>
    </row>
    <row r="216" spans="2:12" x14ac:dyDescent="0.25">
      <c r="B216" t="s">
        <v>674</v>
      </c>
      <c r="C216" t="s">
        <v>6615</v>
      </c>
      <c r="D216" t="s">
        <v>6616</v>
      </c>
      <c r="E216" t="s">
        <v>2733</v>
      </c>
      <c r="F216" t="s">
        <v>6505</v>
      </c>
      <c r="G216">
        <v>1</v>
      </c>
      <c r="H216">
        <v>4</v>
      </c>
      <c r="I216">
        <v>40.284300000000002</v>
      </c>
      <c r="J216">
        <v>-105.16079999999999</v>
      </c>
      <c r="K216" t="s">
        <v>628</v>
      </c>
      <c r="L216" t="s">
        <v>742</v>
      </c>
    </row>
    <row r="217" spans="2:12" x14ac:dyDescent="0.25">
      <c r="B217" t="s">
        <v>674</v>
      </c>
      <c r="C217" t="s">
        <v>5932</v>
      </c>
      <c r="D217" t="s">
        <v>5933</v>
      </c>
      <c r="E217" t="s">
        <v>5489</v>
      </c>
      <c r="F217" t="s">
        <v>2292</v>
      </c>
      <c r="G217">
        <v>1</v>
      </c>
      <c r="H217">
        <v>4</v>
      </c>
      <c r="I217">
        <v>40.289000000000001</v>
      </c>
      <c r="J217">
        <v>-105.176</v>
      </c>
      <c r="K217" t="s">
        <v>628</v>
      </c>
      <c r="L217" t="s">
        <v>742</v>
      </c>
    </row>
    <row r="218" spans="2:12" x14ac:dyDescent="0.25">
      <c r="B218" t="s">
        <v>674</v>
      </c>
      <c r="C218" t="s">
        <v>5926</v>
      </c>
      <c r="D218" t="s">
        <v>5927</v>
      </c>
      <c r="E218" t="s">
        <v>2751</v>
      </c>
      <c r="F218" t="s">
        <v>2292</v>
      </c>
      <c r="G218">
        <v>1</v>
      </c>
      <c r="H218">
        <v>4</v>
      </c>
      <c r="I218">
        <v>40.272599999999997</v>
      </c>
      <c r="J218">
        <v>-105.16500000000001</v>
      </c>
      <c r="K218" t="s">
        <v>628</v>
      </c>
      <c r="L218" t="s">
        <v>742</v>
      </c>
    </row>
    <row r="219" spans="2:12" x14ac:dyDescent="0.25">
      <c r="B219" t="s">
        <v>674</v>
      </c>
      <c r="C219" t="s">
        <v>5920</v>
      </c>
      <c r="D219" t="s">
        <v>5921</v>
      </c>
      <c r="E219" t="s">
        <v>2322</v>
      </c>
      <c r="F219" t="s">
        <v>2292</v>
      </c>
      <c r="G219">
        <v>1</v>
      </c>
      <c r="H219">
        <v>4</v>
      </c>
      <c r="I219">
        <v>40.263199999999998</v>
      </c>
      <c r="J219">
        <v>-105.16370000000001</v>
      </c>
      <c r="K219" t="s">
        <v>628</v>
      </c>
      <c r="L219" t="s">
        <v>742</v>
      </c>
    </row>
    <row r="220" spans="2:12" x14ac:dyDescent="0.25">
      <c r="B220" t="s">
        <v>674</v>
      </c>
      <c r="C220" t="s">
        <v>5922</v>
      </c>
      <c r="D220" t="s">
        <v>5923</v>
      </c>
      <c r="E220" t="s">
        <v>2647</v>
      </c>
      <c r="F220" t="s">
        <v>2292</v>
      </c>
      <c r="G220">
        <v>1</v>
      </c>
      <c r="H220">
        <v>4</v>
      </c>
      <c r="I220">
        <v>40.269599999999997</v>
      </c>
      <c r="J220">
        <v>-105.1691</v>
      </c>
      <c r="K220" t="s">
        <v>628</v>
      </c>
      <c r="L220" t="s">
        <v>742</v>
      </c>
    </row>
    <row r="221" spans="2:12" x14ac:dyDescent="0.25">
      <c r="B221" t="s">
        <v>628</v>
      </c>
      <c r="C221" t="s">
        <v>7922</v>
      </c>
      <c r="D221" t="s">
        <v>7923</v>
      </c>
      <c r="E221" t="s">
        <v>628</v>
      </c>
      <c r="F221" t="s">
        <v>2484</v>
      </c>
      <c r="G221">
        <v>1</v>
      </c>
      <c r="H221">
        <v>7</v>
      </c>
      <c r="I221">
        <v>39.779998999999997</v>
      </c>
      <c r="J221">
        <v>-105.779999</v>
      </c>
      <c r="K221" t="s">
        <v>628</v>
      </c>
      <c r="L221" t="s">
        <v>742</v>
      </c>
    </row>
    <row r="222" spans="2:12" x14ac:dyDescent="0.25">
      <c r="B222" t="s">
        <v>649</v>
      </c>
      <c r="C222" t="s">
        <v>1585</v>
      </c>
      <c r="D222" t="s">
        <v>1586</v>
      </c>
      <c r="E222" t="s">
        <v>1587</v>
      </c>
      <c r="F222" t="s">
        <v>745</v>
      </c>
      <c r="G222">
        <v>1</v>
      </c>
      <c r="H222">
        <v>7</v>
      </c>
      <c r="I222">
        <v>39.799999999999997</v>
      </c>
      <c r="J222">
        <v>-105.78333000000001</v>
      </c>
      <c r="K222" t="s">
        <v>1587</v>
      </c>
      <c r="L222" t="s">
        <v>742</v>
      </c>
    </row>
    <row r="223" spans="2:12" x14ac:dyDescent="0.25">
      <c r="B223" t="s">
        <v>664</v>
      </c>
      <c r="C223" t="s">
        <v>2021</v>
      </c>
      <c r="D223" t="s">
        <v>1586</v>
      </c>
      <c r="E223" t="s">
        <v>628</v>
      </c>
      <c r="F223" t="s">
        <v>1979</v>
      </c>
      <c r="G223">
        <v>5</v>
      </c>
      <c r="H223">
        <v>51</v>
      </c>
      <c r="I223">
        <v>39.833316000000003</v>
      </c>
      <c r="J223">
        <v>-105.75057099999999</v>
      </c>
      <c r="K223" t="s">
        <v>628</v>
      </c>
      <c r="L223" t="s">
        <v>742</v>
      </c>
    </row>
    <row r="224" spans="2:12" x14ac:dyDescent="0.25">
      <c r="B224" t="s">
        <v>37</v>
      </c>
      <c r="C224" t="s">
        <v>2022</v>
      </c>
      <c r="D224" t="s">
        <v>2023</v>
      </c>
      <c r="E224" t="s">
        <v>1990</v>
      </c>
      <c r="F224" t="s">
        <v>1979</v>
      </c>
      <c r="G224">
        <v>5</v>
      </c>
      <c r="H224">
        <v>51</v>
      </c>
      <c r="I224">
        <v>39.799999999999997</v>
      </c>
      <c r="J224">
        <v>-105.7833</v>
      </c>
      <c r="K224" t="s">
        <v>1990</v>
      </c>
      <c r="L224" t="s">
        <v>742</v>
      </c>
    </row>
    <row r="225" spans="2:12" x14ac:dyDescent="0.25">
      <c r="B225" t="s">
        <v>664</v>
      </c>
      <c r="C225" t="s">
        <v>2205</v>
      </c>
      <c r="D225" t="s">
        <v>2023</v>
      </c>
      <c r="E225" t="s">
        <v>628</v>
      </c>
      <c r="F225" t="s">
        <v>1979</v>
      </c>
      <c r="G225">
        <v>1</v>
      </c>
      <c r="H225">
        <v>7</v>
      </c>
      <c r="I225">
        <v>39.799982999999997</v>
      </c>
      <c r="J225">
        <v>-105.783897</v>
      </c>
      <c r="K225" t="s">
        <v>628</v>
      </c>
      <c r="L225" t="s">
        <v>742</v>
      </c>
    </row>
    <row r="226" spans="2:12" x14ac:dyDescent="0.25">
      <c r="B226" t="s">
        <v>671</v>
      </c>
      <c r="C226" t="s">
        <v>1624</v>
      </c>
      <c r="D226" t="s">
        <v>1625</v>
      </c>
      <c r="E226" t="s">
        <v>1298</v>
      </c>
      <c r="F226" t="s">
        <v>745</v>
      </c>
      <c r="G226">
        <v>1</v>
      </c>
      <c r="H226">
        <v>49</v>
      </c>
      <c r="I226">
        <v>39.299999999999997</v>
      </c>
      <c r="J226">
        <v>-102.43333</v>
      </c>
      <c r="K226" t="s">
        <v>628</v>
      </c>
      <c r="L226" t="s">
        <v>742</v>
      </c>
    </row>
    <row r="227" spans="2:12" x14ac:dyDescent="0.25">
      <c r="B227" t="s">
        <v>671</v>
      </c>
      <c r="C227" t="s">
        <v>4440</v>
      </c>
      <c r="D227" t="s">
        <v>4441</v>
      </c>
      <c r="E227" t="s">
        <v>3137</v>
      </c>
      <c r="F227" t="s">
        <v>2292</v>
      </c>
      <c r="G227">
        <v>1</v>
      </c>
      <c r="H227">
        <v>49</v>
      </c>
      <c r="I227">
        <v>39.381799999999998</v>
      </c>
      <c r="J227">
        <v>-102.4228</v>
      </c>
      <c r="K227" t="s">
        <v>628</v>
      </c>
      <c r="L227" t="s">
        <v>742</v>
      </c>
    </row>
    <row r="228" spans="2:12" x14ac:dyDescent="0.25">
      <c r="B228" t="s">
        <v>690</v>
      </c>
      <c r="C228" t="s">
        <v>2684</v>
      </c>
      <c r="D228" t="s">
        <v>2685</v>
      </c>
      <c r="E228" t="s">
        <v>2663</v>
      </c>
      <c r="F228" t="s">
        <v>745</v>
      </c>
      <c r="G228">
        <v>2</v>
      </c>
      <c r="H228">
        <v>15</v>
      </c>
      <c r="I228">
        <v>38.049100000000003</v>
      </c>
      <c r="J228">
        <v>-104.996</v>
      </c>
      <c r="K228" t="s">
        <v>628</v>
      </c>
      <c r="L228" t="s">
        <v>742</v>
      </c>
    </row>
    <row r="229" spans="2:12" x14ac:dyDescent="0.25">
      <c r="B229" t="s">
        <v>690</v>
      </c>
      <c r="C229" t="s">
        <v>3390</v>
      </c>
      <c r="D229" t="s">
        <v>3391</v>
      </c>
      <c r="E229" t="s">
        <v>1990</v>
      </c>
      <c r="F229" t="s">
        <v>2292</v>
      </c>
      <c r="G229">
        <v>2</v>
      </c>
      <c r="H229">
        <v>15</v>
      </c>
      <c r="I229">
        <v>38.075499999999998</v>
      </c>
      <c r="J229">
        <v>-104.98480000000001</v>
      </c>
      <c r="K229" t="s">
        <v>628</v>
      </c>
      <c r="L229" t="s">
        <v>742</v>
      </c>
    </row>
    <row r="230" spans="2:12" x14ac:dyDescent="0.25">
      <c r="B230" t="s">
        <v>657</v>
      </c>
      <c r="C230" t="s">
        <v>4588</v>
      </c>
      <c r="D230" t="s">
        <v>4589</v>
      </c>
      <c r="E230" t="s">
        <v>1712</v>
      </c>
      <c r="F230" t="s">
        <v>2292</v>
      </c>
      <c r="G230">
        <v>1</v>
      </c>
      <c r="H230">
        <v>8</v>
      </c>
      <c r="I230">
        <v>39.482799999999997</v>
      </c>
      <c r="J230">
        <v>-104.9117</v>
      </c>
      <c r="K230" t="s">
        <v>628</v>
      </c>
      <c r="L230" t="s">
        <v>742</v>
      </c>
    </row>
    <row r="231" spans="2:12" x14ac:dyDescent="0.25">
      <c r="B231" t="s">
        <v>650</v>
      </c>
      <c r="C231" t="s">
        <v>2911</v>
      </c>
      <c r="D231" t="s">
        <v>2912</v>
      </c>
      <c r="E231" t="s">
        <v>628</v>
      </c>
      <c r="F231" t="s">
        <v>745</v>
      </c>
      <c r="G231">
        <v>3</v>
      </c>
      <c r="H231">
        <v>22</v>
      </c>
      <c r="I231">
        <v>37.020299999999999</v>
      </c>
      <c r="J231">
        <v>-106.20059999999999</v>
      </c>
      <c r="K231" t="s">
        <v>1670</v>
      </c>
      <c r="L231" t="s">
        <v>742</v>
      </c>
    </row>
    <row r="232" spans="2:12" x14ac:dyDescent="0.25">
      <c r="B232" t="s">
        <v>628</v>
      </c>
      <c r="C232" t="s">
        <v>7924</v>
      </c>
      <c r="D232" t="s">
        <v>7925</v>
      </c>
      <c r="E232" t="s">
        <v>628</v>
      </c>
      <c r="F232" t="s">
        <v>2484</v>
      </c>
      <c r="G232">
        <v>3</v>
      </c>
      <c r="H232">
        <v>20</v>
      </c>
      <c r="I232">
        <v>37.529998999999997</v>
      </c>
      <c r="J232">
        <v>-106.800003</v>
      </c>
      <c r="K232" t="s">
        <v>628</v>
      </c>
      <c r="L232" t="s">
        <v>742</v>
      </c>
    </row>
    <row r="233" spans="2:12" x14ac:dyDescent="0.25">
      <c r="B233" t="s">
        <v>628</v>
      </c>
      <c r="C233" t="s">
        <v>7926</v>
      </c>
      <c r="D233" t="s">
        <v>7927</v>
      </c>
      <c r="E233" t="s">
        <v>628</v>
      </c>
      <c r="F233" t="s">
        <v>2484</v>
      </c>
      <c r="G233">
        <v>1</v>
      </c>
      <c r="H233">
        <v>3</v>
      </c>
      <c r="I233">
        <v>40.619999</v>
      </c>
      <c r="J233">
        <v>-105.82</v>
      </c>
      <c r="K233" t="s">
        <v>628</v>
      </c>
      <c r="L233" t="s">
        <v>742</v>
      </c>
    </row>
    <row r="234" spans="2:12" x14ac:dyDescent="0.25">
      <c r="B234" t="s">
        <v>628</v>
      </c>
      <c r="C234" t="s">
        <v>2607</v>
      </c>
      <c r="D234" t="s">
        <v>2608</v>
      </c>
      <c r="E234" t="s">
        <v>2609</v>
      </c>
      <c r="F234" t="s">
        <v>745</v>
      </c>
      <c r="G234">
        <v>0</v>
      </c>
      <c r="H234">
        <v>0</v>
      </c>
      <c r="I234">
        <v>0</v>
      </c>
      <c r="J234">
        <v>0</v>
      </c>
      <c r="K234" t="s">
        <v>1275</v>
      </c>
      <c r="L234" t="s">
        <v>742</v>
      </c>
    </row>
    <row r="235" spans="2:12" x14ac:dyDescent="0.25">
      <c r="B235" t="s">
        <v>697</v>
      </c>
      <c r="C235" t="s">
        <v>6455</v>
      </c>
      <c r="D235" t="s">
        <v>6456</v>
      </c>
      <c r="E235" t="s">
        <v>2647</v>
      </c>
      <c r="F235" t="s">
        <v>2292</v>
      </c>
      <c r="G235">
        <v>1</v>
      </c>
      <c r="H235">
        <v>65</v>
      </c>
      <c r="I235">
        <v>40.952800000000003</v>
      </c>
      <c r="J235">
        <v>-102.0538</v>
      </c>
      <c r="K235" t="s">
        <v>628</v>
      </c>
      <c r="L235" t="s">
        <v>742</v>
      </c>
    </row>
    <row r="236" spans="2:12" x14ac:dyDescent="0.25">
      <c r="B236" t="s">
        <v>659</v>
      </c>
      <c r="C236" t="s">
        <v>1655</v>
      </c>
      <c r="D236" t="s">
        <v>1656</v>
      </c>
      <c r="E236" t="s">
        <v>765</v>
      </c>
      <c r="F236" t="s">
        <v>745</v>
      </c>
      <c r="G236">
        <v>2</v>
      </c>
      <c r="H236">
        <v>10</v>
      </c>
      <c r="I236">
        <v>38.866669999999999</v>
      </c>
      <c r="J236">
        <v>-104.31667</v>
      </c>
      <c r="K236" t="s">
        <v>628</v>
      </c>
      <c r="L236" t="s">
        <v>742</v>
      </c>
    </row>
    <row r="237" spans="2:12" x14ac:dyDescent="0.25">
      <c r="B237" t="s">
        <v>35</v>
      </c>
      <c r="C237" t="s">
        <v>2024</v>
      </c>
      <c r="D237" t="s">
        <v>2025</v>
      </c>
      <c r="E237" t="s">
        <v>1990</v>
      </c>
      <c r="F237" t="s">
        <v>1979</v>
      </c>
      <c r="G237">
        <v>5</v>
      </c>
      <c r="H237">
        <v>53</v>
      </c>
      <c r="I237">
        <v>39.7667</v>
      </c>
      <c r="J237">
        <v>-107.35</v>
      </c>
      <c r="K237" t="s">
        <v>1990</v>
      </c>
      <c r="L237" t="s">
        <v>742</v>
      </c>
    </row>
    <row r="238" spans="2:12" x14ac:dyDescent="0.25">
      <c r="B238" t="s">
        <v>682</v>
      </c>
      <c r="C238" t="s">
        <v>3725</v>
      </c>
      <c r="D238" t="s">
        <v>3726</v>
      </c>
      <c r="E238" t="s">
        <v>628</v>
      </c>
      <c r="F238" t="s">
        <v>745</v>
      </c>
      <c r="G238">
        <v>4</v>
      </c>
      <c r="H238">
        <v>62</v>
      </c>
      <c r="I238">
        <v>38.5428</v>
      </c>
      <c r="J238">
        <v>-107.68689999999999</v>
      </c>
      <c r="K238" t="s">
        <v>2249</v>
      </c>
      <c r="L238" t="s">
        <v>742</v>
      </c>
    </row>
    <row r="239" spans="2:12" x14ac:dyDescent="0.25">
      <c r="B239" t="s">
        <v>682</v>
      </c>
      <c r="C239" t="s">
        <v>2421</v>
      </c>
      <c r="D239" t="s">
        <v>2422</v>
      </c>
      <c r="E239" t="s">
        <v>2327</v>
      </c>
      <c r="F239" t="s">
        <v>745</v>
      </c>
      <c r="G239">
        <v>4</v>
      </c>
      <c r="H239">
        <v>62</v>
      </c>
      <c r="I239">
        <v>38.554699999999997</v>
      </c>
      <c r="J239">
        <v>-107.6872</v>
      </c>
      <c r="K239" t="s">
        <v>2327</v>
      </c>
      <c r="L239" t="s">
        <v>742</v>
      </c>
    </row>
    <row r="240" spans="2:12" x14ac:dyDescent="0.25">
      <c r="B240" t="s">
        <v>659</v>
      </c>
      <c r="C240" t="s">
        <v>4108</v>
      </c>
      <c r="D240" t="s">
        <v>4109</v>
      </c>
      <c r="E240" t="s">
        <v>3933</v>
      </c>
      <c r="F240" t="s">
        <v>2292</v>
      </c>
      <c r="G240">
        <v>1</v>
      </c>
      <c r="H240">
        <v>1</v>
      </c>
      <c r="I240">
        <v>39.047800000000002</v>
      </c>
      <c r="J240">
        <v>-104.6619</v>
      </c>
      <c r="K240" t="s">
        <v>628</v>
      </c>
      <c r="L240" t="s">
        <v>742</v>
      </c>
    </row>
    <row r="241" spans="2:12" x14ac:dyDescent="0.25">
      <c r="B241" t="s">
        <v>659</v>
      </c>
      <c r="C241" t="s">
        <v>4150</v>
      </c>
      <c r="D241" t="s">
        <v>4151</v>
      </c>
      <c r="E241" t="s">
        <v>2425</v>
      </c>
      <c r="F241" t="s">
        <v>2292</v>
      </c>
      <c r="G241">
        <v>1</v>
      </c>
      <c r="H241">
        <v>8</v>
      </c>
      <c r="I241">
        <v>39.085099999999997</v>
      </c>
      <c r="J241">
        <v>-104.6832</v>
      </c>
      <c r="K241" t="s">
        <v>628</v>
      </c>
      <c r="L241" t="s">
        <v>742</v>
      </c>
    </row>
    <row r="242" spans="2:12" x14ac:dyDescent="0.25">
      <c r="B242" t="s">
        <v>659</v>
      </c>
      <c r="C242" t="s">
        <v>4087</v>
      </c>
      <c r="D242" t="s">
        <v>4088</v>
      </c>
      <c r="E242" t="s">
        <v>3399</v>
      </c>
      <c r="F242" t="s">
        <v>2292</v>
      </c>
      <c r="G242">
        <v>2</v>
      </c>
      <c r="H242">
        <v>10</v>
      </c>
      <c r="I242">
        <v>39.020299999999999</v>
      </c>
      <c r="J242">
        <v>-104.7076</v>
      </c>
      <c r="K242" t="s">
        <v>628</v>
      </c>
      <c r="L242" t="s">
        <v>742</v>
      </c>
    </row>
    <row r="243" spans="2:12" x14ac:dyDescent="0.25">
      <c r="B243" t="s">
        <v>659</v>
      </c>
      <c r="C243" t="s">
        <v>4079</v>
      </c>
      <c r="D243" t="s">
        <v>4080</v>
      </c>
      <c r="E243" t="s">
        <v>2824</v>
      </c>
      <c r="F243" t="s">
        <v>2292</v>
      </c>
      <c r="G243">
        <v>2</v>
      </c>
      <c r="H243">
        <v>10</v>
      </c>
      <c r="I243">
        <v>39.008099999999999</v>
      </c>
      <c r="J243">
        <v>-104.6375</v>
      </c>
      <c r="K243" t="s">
        <v>628</v>
      </c>
      <c r="L243" t="s">
        <v>742</v>
      </c>
    </row>
    <row r="244" spans="2:12" x14ac:dyDescent="0.25">
      <c r="B244" t="s">
        <v>659</v>
      </c>
      <c r="C244" t="s">
        <v>4085</v>
      </c>
      <c r="D244" t="s">
        <v>4086</v>
      </c>
      <c r="E244" t="s">
        <v>2428</v>
      </c>
      <c r="F244" t="s">
        <v>2292</v>
      </c>
      <c r="G244">
        <v>2</v>
      </c>
      <c r="H244">
        <v>10</v>
      </c>
      <c r="I244">
        <v>39.019199999999998</v>
      </c>
      <c r="J244">
        <v>-104.6195</v>
      </c>
      <c r="K244" t="s">
        <v>628</v>
      </c>
      <c r="L244" t="s">
        <v>742</v>
      </c>
    </row>
    <row r="245" spans="2:12" x14ac:dyDescent="0.25">
      <c r="B245" t="s">
        <v>659</v>
      </c>
      <c r="C245" t="s">
        <v>4112</v>
      </c>
      <c r="D245" t="s">
        <v>4113</v>
      </c>
      <c r="E245" t="s">
        <v>3334</v>
      </c>
      <c r="F245" t="s">
        <v>2292</v>
      </c>
      <c r="G245">
        <v>1</v>
      </c>
      <c r="H245">
        <v>1</v>
      </c>
      <c r="I245">
        <v>39.049700000000001</v>
      </c>
      <c r="J245">
        <v>-104.60429999999999</v>
      </c>
      <c r="K245" t="s">
        <v>628</v>
      </c>
      <c r="L245" t="s">
        <v>742</v>
      </c>
    </row>
    <row r="246" spans="2:12" x14ac:dyDescent="0.25">
      <c r="B246" t="s">
        <v>659</v>
      </c>
      <c r="C246" t="s">
        <v>4170</v>
      </c>
      <c r="D246" t="s">
        <v>4171</v>
      </c>
      <c r="E246" t="s">
        <v>2327</v>
      </c>
      <c r="F246" t="s">
        <v>2292</v>
      </c>
      <c r="G246">
        <v>1</v>
      </c>
      <c r="H246">
        <v>1</v>
      </c>
      <c r="I246">
        <v>39.094000000000001</v>
      </c>
      <c r="J246">
        <v>-104.6508</v>
      </c>
      <c r="K246" t="s">
        <v>628</v>
      </c>
      <c r="L246" t="s">
        <v>742</v>
      </c>
    </row>
    <row r="247" spans="2:12" x14ac:dyDescent="0.25">
      <c r="B247" t="s">
        <v>659</v>
      </c>
      <c r="C247" t="s">
        <v>4174</v>
      </c>
      <c r="D247" t="s">
        <v>4175</v>
      </c>
      <c r="E247" t="s">
        <v>2327</v>
      </c>
      <c r="F247" t="s">
        <v>2292</v>
      </c>
      <c r="G247">
        <v>1</v>
      </c>
      <c r="H247">
        <v>1</v>
      </c>
      <c r="I247">
        <v>39.099899999999998</v>
      </c>
      <c r="J247">
        <v>-104.64449999999999</v>
      </c>
      <c r="K247" t="s">
        <v>628</v>
      </c>
      <c r="L247" t="s">
        <v>742</v>
      </c>
    </row>
    <row r="248" spans="2:12" x14ac:dyDescent="0.25">
      <c r="B248" t="s">
        <v>659</v>
      </c>
      <c r="C248" t="s">
        <v>4058</v>
      </c>
      <c r="D248" t="s">
        <v>4059</v>
      </c>
      <c r="E248" t="s">
        <v>1712</v>
      </c>
      <c r="F248" t="s">
        <v>2292</v>
      </c>
      <c r="G248">
        <v>2</v>
      </c>
      <c r="H248">
        <v>10</v>
      </c>
      <c r="I248">
        <v>38.9831</v>
      </c>
      <c r="J248">
        <v>-104.6904</v>
      </c>
      <c r="K248" t="s">
        <v>628</v>
      </c>
      <c r="L248" t="s">
        <v>742</v>
      </c>
    </row>
    <row r="249" spans="2:12" x14ac:dyDescent="0.25">
      <c r="B249" t="s">
        <v>659</v>
      </c>
      <c r="C249" t="s">
        <v>4083</v>
      </c>
      <c r="D249" t="s">
        <v>4084</v>
      </c>
      <c r="E249" t="s">
        <v>2751</v>
      </c>
      <c r="F249" t="s">
        <v>2292</v>
      </c>
      <c r="G249">
        <v>2</v>
      </c>
      <c r="H249">
        <v>10</v>
      </c>
      <c r="I249">
        <v>39.0139</v>
      </c>
      <c r="J249">
        <v>-104.7449</v>
      </c>
      <c r="K249" t="s">
        <v>628</v>
      </c>
      <c r="L249" t="s">
        <v>742</v>
      </c>
    </row>
    <row r="250" spans="2:12" x14ac:dyDescent="0.25">
      <c r="B250" t="s">
        <v>659</v>
      </c>
      <c r="C250" t="s">
        <v>2729</v>
      </c>
      <c r="D250" t="s">
        <v>2730</v>
      </c>
      <c r="E250" t="s">
        <v>961</v>
      </c>
      <c r="F250" t="s">
        <v>745</v>
      </c>
      <c r="G250">
        <v>2</v>
      </c>
      <c r="H250">
        <v>10</v>
      </c>
      <c r="I250">
        <v>39.029170000000001</v>
      </c>
      <c r="J250">
        <v>-104.80167</v>
      </c>
      <c r="K250" t="s">
        <v>961</v>
      </c>
      <c r="L250" t="s">
        <v>742</v>
      </c>
    </row>
    <row r="251" spans="2:12" x14ac:dyDescent="0.25">
      <c r="B251" t="s">
        <v>663</v>
      </c>
      <c r="C251" t="s">
        <v>5344</v>
      </c>
      <c r="D251" t="s">
        <v>5345</v>
      </c>
      <c r="E251" t="s">
        <v>3197</v>
      </c>
      <c r="F251" t="s">
        <v>2292</v>
      </c>
      <c r="G251">
        <v>1</v>
      </c>
      <c r="H251">
        <v>7</v>
      </c>
      <c r="I251">
        <v>39.819499999999998</v>
      </c>
      <c r="J251">
        <v>-105.5134</v>
      </c>
      <c r="K251" t="s">
        <v>628</v>
      </c>
      <c r="L251" t="s">
        <v>742</v>
      </c>
    </row>
    <row r="252" spans="2:12" x14ac:dyDescent="0.25">
      <c r="B252" t="s">
        <v>663</v>
      </c>
      <c r="C252" t="s">
        <v>5354</v>
      </c>
      <c r="D252" t="s">
        <v>5355</v>
      </c>
      <c r="E252" t="s">
        <v>3025</v>
      </c>
      <c r="F252" t="s">
        <v>2292</v>
      </c>
      <c r="G252">
        <v>1</v>
      </c>
      <c r="H252">
        <v>7</v>
      </c>
      <c r="I252">
        <v>39.8249</v>
      </c>
      <c r="J252">
        <v>-105.4759</v>
      </c>
      <c r="K252" t="s">
        <v>628</v>
      </c>
      <c r="L252" t="s">
        <v>742</v>
      </c>
    </row>
    <row r="253" spans="2:12" x14ac:dyDescent="0.25">
      <c r="B253" t="s">
        <v>663</v>
      </c>
      <c r="C253" t="s">
        <v>5372</v>
      </c>
      <c r="D253" t="s">
        <v>5373</v>
      </c>
      <c r="E253" t="s">
        <v>2443</v>
      </c>
      <c r="F253" t="s">
        <v>2292</v>
      </c>
      <c r="G253">
        <v>1</v>
      </c>
      <c r="H253">
        <v>7</v>
      </c>
      <c r="I253">
        <v>39.838200000000001</v>
      </c>
      <c r="J253">
        <v>-105.4783</v>
      </c>
      <c r="K253" t="s">
        <v>628</v>
      </c>
      <c r="L253" t="s">
        <v>742</v>
      </c>
    </row>
    <row r="254" spans="2:12" x14ac:dyDescent="0.25">
      <c r="B254" t="s">
        <v>663</v>
      </c>
      <c r="C254" t="s">
        <v>5321</v>
      </c>
      <c r="D254" t="s">
        <v>5322</v>
      </c>
      <c r="E254" t="s">
        <v>2481</v>
      </c>
      <c r="F254" t="s">
        <v>2292</v>
      </c>
      <c r="G254">
        <v>1</v>
      </c>
      <c r="H254">
        <v>7</v>
      </c>
      <c r="I254">
        <v>39.796100000000003</v>
      </c>
      <c r="J254">
        <v>-105.4192</v>
      </c>
      <c r="K254" t="s">
        <v>628</v>
      </c>
      <c r="L254" t="s">
        <v>742</v>
      </c>
    </row>
    <row r="255" spans="2:12" x14ac:dyDescent="0.25">
      <c r="B255" t="s">
        <v>701</v>
      </c>
      <c r="C255" t="s">
        <v>6302</v>
      </c>
      <c r="D255" t="s">
        <v>6303</v>
      </c>
      <c r="E255" t="s">
        <v>2443</v>
      </c>
      <c r="F255" t="s">
        <v>2292</v>
      </c>
      <c r="G255">
        <v>1</v>
      </c>
      <c r="H255">
        <v>3</v>
      </c>
      <c r="I255">
        <v>40.590299999999999</v>
      </c>
      <c r="J255">
        <v>-104.92740000000001</v>
      </c>
      <c r="K255" t="s">
        <v>628</v>
      </c>
      <c r="L255" t="s">
        <v>742</v>
      </c>
    </row>
    <row r="256" spans="2:12" x14ac:dyDescent="0.25">
      <c r="B256" t="s">
        <v>628</v>
      </c>
      <c r="C256" t="s">
        <v>6686</v>
      </c>
      <c r="D256" t="s">
        <v>6687</v>
      </c>
      <c r="E256" t="s">
        <v>628</v>
      </c>
      <c r="F256" t="s">
        <v>2484</v>
      </c>
      <c r="G256">
        <v>7</v>
      </c>
      <c r="H256">
        <v>71</v>
      </c>
      <c r="I256">
        <v>37.783332999999999</v>
      </c>
      <c r="J256">
        <v>-108.183334</v>
      </c>
      <c r="K256" t="s">
        <v>628</v>
      </c>
      <c r="L256" t="s">
        <v>742</v>
      </c>
    </row>
    <row r="257" spans="2:12" x14ac:dyDescent="0.25">
      <c r="B257" t="s">
        <v>628</v>
      </c>
      <c r="C257" t="s">
        <v>2763</v>
      </c>
      <c r="D257" t="s">
        <v>2764</v>
      </c>
      <c r="E257" t="s">
        <v>628</v>
      </c>
      <c r="F257" t="s">
        <v>2484</v>
      </c>
      <c r="G257">
        <v>1</v>
      </c>
      <c r="H257">
        <v>3</v>
      </c>
      <c r="I257">
        <v>40.883335000000002</v>
      </c>
      <c r="J257">
        <v>-105.666664</v>
      </c>
      <c r="K257" t="s">
        <v>628</v>
      </c>
      <c r="L257" t="s">
        <v>742</v>
      </c>
    </row>
    <row r="258" spans="2:12" x14ac:dyDescent="0.25">
      <c r="B258" t="s">
        <v>667</v>
      </c>
      <c r="C258" t="s">
        <v>3315</v>
      </c>
      <c r="D258" t="s">
        <v>3316</v>
      </c>
      <c r="E258" t="s">
        <v>628</v>
      </c>
      <c r="F258" t="s">
        <v>745</v>
      </c>
      <c r="G258">
        <v>2</v>
      </c>
      <c r="H258">
        <v>79</v>
      </c>
      <c r="I258">
        <v>37.861699999999999</v>
      </c>
      <c r="J258">
        <v>-105.2842</v>
      </c>
      <c r="K258" t="s">
        <v>2327</v>
      </c>
      <c r="L258" t="s">
        <v>742</v>
      </c>
    </row>
    <row r="259" spans="2:12" x14ac:dyDescent="0.25">
      <c r="B259" t="s">
        <v>651</v>
      </c>
      <c r="C259" t="s">
        <v>1733</v>
      </c>
      <c r="D259" t="s">
        <v>1734</v>
      </c>
      <c r="E259" t="s">
        <v>1735</v>
      </c>
      <c r="F259" t="s">
        <v>745</v>
      </c>
      <c r="G259">
        <v>3</v>
      </c>
      <c r="H259">
        <v>35</v>
      </c>
      <c r="I259">
        <v>37.478700000000003</v>
      </c>
      <c r="J259">
        <v>-105.5718</v>
      </c>
      <c r="K259" t="s">
        <v>1735</v>
      </c>
      <c r="L259" t="s">
        <v>742</v>
      </c>
    </row>
    <row r="260" spans="2:12" x14ac:dyDescent="0.25">
      <c r="B260" t="s">
        <v>628</v>
      </c>
      <c r="C260" t="s">
        <v>8959</v>
      </c>
      <c r="D260" t="s">
        <v>8960</v>
      </c>
      <c r="E260" t="s">
        <v>8049</v>
      </c>
      <c r="F260" t="s">
        <v>2484</v>
      </c>
      <c r="G260">
        <v>0</v>
      </c>
      <c r="H260">
        <v>35</v>
      </c>
      <c r="I260">
        <v>37.435299999999998</v>
      </c>
      <c r="J260">
        <v>-105.5123</v>
      </c>
      <c r="K260" t="s">
        <v>628</v>
      </c>
      <c r="L260" t="s">
        <v>742</v>
      </c>
    </row>
    <row r="261" spans="2:12" x14ac:dyDescent="0.25">
      <c r="B261" t="s">
        <v>628</v>
      </c>
      <c r="C261" t="s">
        <v>3070</v>
      </c>
      <c r="D261" t="s">
        <v>3071</v>
      </c>
      <c r="E261" t="s">
        <v>3072</v>
      </c>
      <c r="F261" t="s">
        <v>2292</v>
      </c>
      <c r="G261">
        <v>3</v>
      </c>
      <c r="H261">
        <v>24</v>
      </c>
      <c r="I261">
        <v>37.3155</v>
      </c>
      <c r="J261">
        <v>-105.7243</v>
      </c>
      <c r="K261" t="s">
        <v>628</v>
      </c>
      <c r="L261" t="s">
        <v>742</v>
      </c>
    </row>
    <row r="262" spans="2:12" x14ac:dyDescent="0.25">
      <c r="B262" t="s">
        <v>628</v>
      </c>
      <c r="C262" t="s">
        <v>2247</v>
      </c>
      <c r="D262" t="s">
        <v>2248</v>
      </c>
      <c r="E262" t="s">
        <v>2249</v>
      </c>
      <c r="F262" t="s">
        <v>2211</v>
      </c>
      <c r="G262">
        <v>3</v>
      </c>
      <c r="H262">
        <v>35</v>
      </c>
      <c r="I262">
        <v>37.390498999999998</v>
      </c>
      <c r="J262">
        <v>-105.556999</v>
      </c>
      <c r="K262" t="s">
        <v>2249</v>
      </c>
      <c r="L262" t="s">
        <v>742</v>
      </c>
    </row>
    <row r="263" spans="2:12" x14ac:dyDescent="0.25">
      <c r="B263" t="s">
        <v>684</v>
      </c>
      <c r="C263" t="s">
        <v>1739</v>
      </c>
      <c r="D263" t="s">
        <v>1740</v>
      </c>
      <c r="E263" t="s">
        <v>1742</v>
      </c>
      <c r="F263" t="s">
        <v>745</v>
      </c>
      <c r="G263">
        <v>2</v>
      </c>
      <c r="H263">
        <v>17</v>
      </c>
      <c r="I263">
        <v>37.683329999999998</v>
      </c>
      <c r="J263">
        <v>-103.95</v>
      </c>
      <c r="K263" t="s">
        <v>1741</v>
      </c>
      <c r="L263" t="s">
        <v>742</v>
      </c>
    </row>
    <row r="264" spans="2:12" x14ac:dyDescent="0.25">
      <c r="B264" t="s">
        <v>665</v>
      </c>
      <c r="C264" t="s">
        <v>1768</v>
      </c>
      <c r="D264" t="s">
        <v>1769</v>
      </c>
      <c r="E264" t="s">
        <v>1770</v>
      </c>
      <c r="F264" t="s">
        <v>745</v>
      </c>
      <c r="G264">
        <v>4</v>
      </c>
      <c r="H264">
        <v>59</v>
      </c>
      <c r="I264">
        <v>38.456670000000003</v>
      </c>
      <c r="J264">
        <v>-107.33278</v>
      </c>
      <c r="K264" t="s">
        <v>628</v>
      </c>
      <c r="L264" t="s">
        <v>742</v>
      </c>
    </row>
    <row r="265" spans="2:12" x14ac:dyDescent="0.25">
      <c r="B265" t="s">
        <v>665</v>
      </c>
      <c r="C265" t="s">
        <v>1775</v>
      </c>
      <c r="D265" t="s">
        <v>1776</v>
      </c>
      <c r="E265" t="s">
        <v>1151</v>
      </c>
      <c r="F265" t="s">
        <v>745</v>
      </c>
      <c r="G265">
        <v>4</v>
      </c>
      <c r="H265">
        <v>59</v>
      </c>
      <c r="I265">
        <v>38.4666</v>
      </c>
      <c r="J265">
        <v>-107.1677</v>
      </c>
      <c r="K265" t="s">
        <v>783</v>
      </c>
      <c r="L265" t="s">
        <v>742</v>
      </c>
    </row>
    <row r="266" spans="2:12" x14ac:dyDescent="0.25">
      <c r="B266" t="s">
        <v>679</v>
      </c>
      <c r="C266" t="s">
        <v>3297</v>
      </c>
      <c r="D266" t="s">
        <v>3298</v>
      </c>
      <c r="E266" t="s">
        <v>628</v>
      </c>
      <c r="F266" t="s">
        <v>745</v>
      </c>
      <c r="G266">
        <v>3</v>
      </c>
      <c r="H266">
        <v>20</v>
      </c>
      <c r="I266">
        <v>37.797800000000002</v>
      </c>
      <c r="J266">
        <v>-106.7792</v>
      </c>
      <c r="K266" t="s">
        <v>2214</v>
      </c>
      <c r="L266" t="s">
        <v>742</v>
      </c>
    </row>
    <row r="267" spans="2:12" x14ac:dyDescent="0.25">
      <c r="B267" t="s">
        <v>698</v>
      </c>
      <c r="C267" t="s">
        <v>2026</v>
      </c>
      <c r="D267" t="s">
        <v>2027</v>
      </c>
      <c r="E267" t="s">
        <v>628</v>
      </c>
      <c r="F267" t="s">
        <v>1979</v>
      </c>
      <c r="G267">
        <v>5</v>
      </c>
      <c r="H267">
        <v>36</v>
      </c>
      <c r="I267">
        <v>39.383322</v>
      </c>
      <c r="J267">
        <v>-106.050585</v>
      </c>
      <c r="K267" t="s">
        <v>628</v>
      </c>
      <c r="L267" t="s">
        <v>742</v>
      </c>
    </row>
    <row r="268" spans="2:12" x14ac:dyDescent="0.25">
      <c r="B268" t="s">
        <v>674</v>
      </c>
      <c r="C268" t="s">
        <v>6347</v>
      </c>
      <c r="D268" t="s">
        <v>6348</v>
      </c>
      <c r="E268" t="s">
        <v>1398</v>
      </c>
      <c r="F268" t="s">
        <v>2292</v>
      </c>
      <c r="G268">
        <v>1</v>
      </c>
      <c r="H268">
        <v>3</v>
      </c>
      <c r="I268">
        <v>40.616599999999998</v>
      </c>
      <c r="J268">
        <v>-105.1669</v>
      </c>
      <c r="K268" t="s">
        <v>628</v>
      </c>
      <c r="L268" t="s">
        <v>742</v>
      </c>
    </row>
    <row r="269" spans="2:12" x14ac:dyDescent="0.25">
      <c r="B269" t="s">
        <v>674</v>
      </c>
      <c r="C269" t="s">
        <v>6398</v>
      </c>
      <c r="D269" t="s">
        <v>6399</v>
      </c>
      <c r="E269" t="s">
        <v>1398</v>
      </c>
      <c r="F269" t="s">
        <v>2292</v>
      </c>
      <c r="G269">
        <v>1</v>
      </c>
      <c r="H269">
        <v>3</v>
      </c>
      <c r="I269">
        <v>40.675400000000003</v>
      </c>
      <c r="J269">
        <v>-105.215</v>
      </c>
      <c r="K269" t="s">
        <v>628</v>
      </c>
      <c r="L269" t="s">
        <v>742</v>
      </c>
    </row>
    <row r="270" spans="2:12" x14ac:dyDescent="0.25">
      <c r="B270" t="s">
        <v>674</v>
      </c>
      <c r="C270" t="s">
        <v>6327</v>
      </c>
      <c r="D270" t="s">
        <v>6328</v>
      </c>
      <c r="E270" t="s">
        <v>6256</v>
      </c>
      <c r="F270" t="s">
        <v>2292</v>
      </c>
      <c r="G270">
        <v>1</v>
      </c>
      <c r="H270">
        <v>4</v>
      </c>
      <c r="I270">
        <v>40.603000000000002</v>
      </c>
      <c r="J270">
        <v>-105.2645</v>
      </c>
      <c r="K270" t="s">
        <v>628</v>
      </c>
      <c r="L270" t="s">
        <v>742</v>
      </c>
    </row>
    <row r="271" spans="2:12" x14ac:dyDescent="0.25">
      <c r="B271" t="s">
        <v>628</v>
      </c>
      <c r="C271" t="s">
        <v>8821</v>
      </c>
      <c r="D271" t="s">
        <v>8822</v>
      </c>
      <c r="E271" t="s">
        <v>628</v>
      </c>
      <c r="F271" t="s">
        <v>2484</v>
      </c>
      <c r="G271">
        <v>0</v>
      </c>
      <c r="H271">
        <v>4</v>
      </c>
      <c r="I271">
        <v>40.616700000000002</v>
      </c>
      <c r="J271">
        <v>-105.2833</v>
      </c>
      <c r="K271" t="s">
        <v>628</v>
      </c>
      <c r="L271" t="s">
        <v>742</v>
      </c>
    </row>
    <row r="272" spans="2:12" x14ac:dyDescent="0.25">
      <c r="B272" t="s">
        <v>674</v>
      </c>
      <c r="C272" t="s">
        <v>6359</v>
      </c>
      <c r="D272" t="s">
        <v>6360</v>
      </c>
      <c r="E272" t="s">
        <v>6256</v>
      </c>
      <c r="F272" t="s">
        <v>2292</v>
      </c>
      <c r="G272">
        <v>1</v>
      </c>
      <c r="H272">
        <v>3</v>
      </c>
      <c r="I272">
        <v>40.627299999999998</v>
      </c>
      <c r="J272">
        <v>-105.2624</v>
      </c>
      <c r="K272" t="s">
        <v>628</v>
      </c>
      <c r="L272" t="s">
        <v>742</v>
      </c>
    </row>
    <row r="273" spans="2:12" x14ac:dyDescent="0.25">
      <c r="B273" t="s">
        <v>674</v>
      </c>
      <c r="C273" t="s">
        <v>6353</v>
      </c>
      <c r="D273" t="s">
        <v>6354</v>
      </c>
      <c r="E273" t="s">
        <v>4989</v>
      </c>
      <c r="F273" t="s">
        <v>2292</v>
      </c>
      <c r="G273">
        <v>1</v>
      </c>
      <c r="H273">
        <v>4</v>
      </c>
      <c r="I273">
        <v>40.624000000000002</v>
      </c>
      <c r="J273">
        <v>-105.34050000000001</v>
      </c>
      <c r="K273" t="s">
        <v>628</v>
      </c>
      <c r="L273" t="s">
        <v>742</v>
      </c>
    </row>
    <row r="274" spans="2:12" x14ac:dyDescent="0.25">
      <c r="B274" t="s">
        <v>675</v>
      </c>
      <c r="C274" t="s">
        <v>2985</v>
      </c>
      <c r="D274" t="s">
        <v>2986</v>
      </c>
      <c r="E274" t="s">
        <v>2987</v>
      </c>
      <c r="F274" t="s">
        <v>2292</v>
      </c>
      <c r="G274">
        <v>2</v>
      </c>
      <c r="H274">
        <v>19</v>
      </c>
      <c r="I274">
        <v>37.2181</v>
      </c>
      <c r="J274">
        <v>-104.71810000000001</v>
      </c>
      <c r="K274" t="s">
        <v>628</v>
      </c>
      <c r="L274" t="s">
        <v>742</v>
      </c>
    </row>
    <row r="275" spans="2:12" x14ac:dyDescent="0.25">
      <c r="B275" t="s">
        <v>675</v>
      </c>
      <c r="C275" t="s">
        <v>2979</v>
      </c>
      <c r="D275" t="s">
        <v>2980</v>
      </c>
      <c r="E275" t="s">
        <v>2327</v>
      </c>
      <c r="F275" t="s">
        <v>2292</v>
      </c>
      <c r="G275">
        <v>2</v>
      </c>
      <c r="H275">
        <v>19</v>
      </c>
      <c r="I275">
        <v>37.212000000000003</v>
      </c>
      <c r="J275">
        <v>-104.72580000000001</v>
      </c>
      <c r="K275" t="s">
        <v>628</v>
      </c>
      <c r="L275" t="s">
        <v>742</v>
      </c>
    </row>
    <row r="276" spans="2:12" x14ac:dyDescent="0.25">
      <c r="B276" t="s">
        <v>675</v>
      </c>
      <c r="C276" t="s">
        <v>3002</v>
      </c>
      <c r="D276" t="s">
        <v>3003</v>
      </c>
      <c r="E276" t="s">
        <v>2961</v>
      </c>
      <c r="F276" t="s">
        <v>2292</v>
      </c>
      <c r="G276">
        <v>2</v>
      </c>
      <c r="H276">
        <v>19</v>
      </c>
      <c r="I276">
        <v>37.232999999999997</v>
      </c>
      <c r="J276">
        <v>-104.7183</v>
      </c>
      <c r="K276" t="s">
        <v>628</v>
      </c>
      <c r="L276" t="s">
        <v>742</v>
      </c>
    </row>
    <row r="277" spans="2:12" x14ac:dyDescent="0.25">
      <c r="B277" t="s">
        <v>675</v>
      </c>
      <c r="C277" t="s">
        <v>3004</v>
      </c>
      <c r="D277" t="s">
        <v>3005</v>
      </c>
      <c r="E277" t="s">
        <v>3006</v>
      </c>
      <c r="F277" t="s">
        <v>2292</v>
      </c>
      <c r="G277">
        <v>2</v>
      </c>
      <c r="H277">
        <v>19</v>
      </c>
      <c r="I277">
        <v>37.2361</v>
      </c>
      <c r="J277">
        <v>-104.80329999999999</v>
      </c>
      <c r="K277" t="s">
        <v>628</v>
      </c>
      <c r="L277" t="s">
        <v>742</v>
      </c>
    </row>
    <row r="278" spans="2:12" x14ac:dyDescent="0.25">
      <c r="B278" t="s">
        <v>658</v>
      </c>
      <c r="C278" t="s">
        <v>1790</v>
      </c>
      <c r="D278" t="s">
        <v>1791</v>
      </c>
      <c r="E278" t="s">
        <v>1792</v>
      </c>
      <c r="F278" t="s">
        <v>745</v>
      </c>
      <c r="G278">
        <v>5</v>
      </c>
      <c r="H278">
        <v>53</v>
      </c>
      <c r="I278">
        <v>39.883330000000001</v>
      </c>
      <c r="J278">
        <v>-106.68333</v>
      </c>
      <c r="K278" t="s">
        <v>1792</v>
      </c>
      <c r="L278" t="s">
        <v>742</v>
      </c>
    </row>
    <row r="279" spans="2:12" x14ac:dyDescent="0.25">
      <c r="B279" t="s">
        <v>678</v>
      </c>
      <c r="C279" t="s">
        <v>1815</v>
      </c>
      <c r="D279" t="s">
        <v>1816</v>
      </c>
      <c r="E279" t="s">
        <v>1136</v>
      </c>
      <c r="F279" t="s">
        <v>745</v>
      </c>
      <c r="G279">
        <v>5</v>
      </c>
      <c r="H279">
        <v>72</v>
      </c>
      <c r="I279">
        <v>39.102499999999999</v>
      </c>
      <c r="J279">
        <v>-107.89879999999999</v>
      </c>
      <c r="K279" t="s">
        <v>1136</v>
      </c>
      <c r="L279" t="s">
        <v>742</v>
      </c>
    </row>
    <row r="280" spans="2:12" x14ac:dyDescent="0.25">
      <c r="B280" t="s">
        <v>702</v>
      </c>
      <c r="C280" t="s">
        <v>1822</v>
      </c>
      <c r="D280" t="s">
        <v>1823</v>
      </c>
      <c r="E280" t="s">
        <v>1041</v>
      </c>
      <c r="F280" t="s">
        <v>745</v>
      </c>
      <c r="G280">
        <v>1</v>
      </c>
      <c r="H280">
        <v>49</v>
      </c>
      <c r="I280">
        <v>39.656700000000001</v>
      </c>
      <c r="J280">
        <v>-102.1193</v>
      </c>
      <c r="K280" t="s">
        <v>1041</v>
      </c>
      <c r="L280" t="s">
        <v>742</v>
      </c>
    </row>
    <row r="281" spans="2:12" x14ac:dyDescent="0.25">
      <c r="B281" t="s">
        <v>702</v>
      </c>
      <c r="C281" t="s">
        <v>5006</v>
      </c>
      <c r="D281" t="s">
        <v>1823</v>
      </c>
      <c r="E281" t="s">
        <v>3812</v>
      </c>
      <c r="F281" t="s">
        <v>2292</v>
      </c>
      <c r="G281">
        <v>1</v>
      </c>
      <c r="H281">
        <v>49</v>
      </c>
      <c r="I281">
        <v>39.656799999999997</v>
      </c>
      <c r="J281">
        <v>-102.12050000000001</v>
      </c>
      <c r="K281" t="s">
        <v>628</v>
      </c>
      <c r="L281" t="s">
        <v>742</v>
      </c>
    </row>
    <row r="282" spans="2:12" x14ac:dyDescent="0.25">
      <c r="B282" t="s">
        <v>690</v>
      </c>
      <c r="C282" t="s">
        <v>3633</v>
      </c>
      <c r="D282" t="s">
        <v>3634</v>
      </c>
      <c r="E282" t="s">
        <v>3119</v>
      </c>
      <c r="F282" t="s">
        <v>2292</v>
      </c>
      <c r="G282">
        <v>2</v>
      </c>
      <c r="H282">
        <v>17</v>
      </c>
      <c r="I282">
        <v>38.438400000000001</v>
      </c>
      <c r="J282">
        <v>-104.0564</v>
      </c>
      <c r="K282" t="s">
        <v>628</v>
      </c>
      <c r="L282" t="s">
        <v>742</v>
      </c>
    </row>
    <row r="283" spans="2:12" x14ac:dyDescent="0.25">
      <c r="B283" t="s">
        <v>690</v>
      </c>
      <c r="C283" t="s">
        <v>1824</v>
      </c>
      <c r="D283" t="s">
        <v>1825</v>
      </c>
      <c r="E283" t="s">
        <v>1826</v>
      </c>
      <c r="F283" t="s">
        <v>745</v>
      </c>
      <c r="G283">
        <v>2</v>
      </c>
      <c r="H283">
        <v>14</v>
      </c>
      <c r="I283">
        <v>38.216670000000001</v>
      </c>
      <c r="J283">
        <v>-104.23333</v>
      </c>
      <c r="K283" t="s">
        <v>628</v>
      </c>
      <c r="L283" t="s">
        <v>742</v>
      </c>
    </row>
    <row r="284" spans="2:12" x14ac:dyDescent="0.25">
      <c r="B284" t="s">
        <v>690</v>
      </c>
      <c r="C284" t="s">
        <v>2318</v>
      </c>
      <c r="D284" t="s">
        <v>2319</v>
      </c>
      <c r="E284" t="s">
        <v>2317</v>
      </c>
      <c r="F284" t="s">
        <v>745</v>
      </c>
      <c r="G284">
        <v>2</v>
      </c>
      <c r="H284">
        <v>14</v>
      </c>
      <c r="I284">
        <v>38.172800000000002</v>
      </c>
      <c r="J284">
        <v>-104.3082</v>
      </c>
      <c r="K284" t="s">
        <v>628</v>
      </c>
      <c r="L284" t="s">
        <v>742</v>
      </c>
    </row>
    <row r="285" spans="2:12" x14ac:dyDescent="0.25">
      <c r="B285" t="s">
        <v>690</v>
      </c>
      <c r="C285" t="s">
        <v>2320</v>
      </c>
      <c r="D285" t="s">
        <v>2321</v>
      </c>
      <c r="E285" t="s">
        <v>2322</v>
      </c>
      <c r="F285" t="s">
        <v>745</v>
      </c>
      <c r="G285">
        <v>2</v>
      </c>
      <c r="H285">
        <v>14</v>
      </c>
      <c r="I285">
        <v>38.370899999999999</v>
      </c>
      <c r="J285">
        <v>-104.3056</v>
      </c>
      <c r="K285" t="s">
        <v>628</v>
      </c>
      <c r="L285" t="s">
        <v>742</v>
      </c>
    </row>
    <row r="286" spans="2:12" x14ac:dyDescent="0.25">
      <c r="B286" t="s">
        <v>646</v>
      </c>
      <c r="C286" t="s">
        <v>1845</v>
      </c>
      <c r="D286" t="s">
        <v>646</v>
      </c>
      <c r="E286" t="s">
        <v>759</v>
      </c>
      <c r="F286" t="s">
        <v>745</v>
      </c>
      <c r="G286">
        <v>1</v>
      </c>
      <c r="H286">
        <v>6</v>
      </c>
      <c r="I286">
        <v>39.991900000000001</v>
      </c>
      <c r="J286">
        <v>-105.2667</v>
      </c>
      <c r="K286" t="s">
        <v>759</v>
      </c>
      <c r="L286" t="s">
        <v>742</v>
      </c>
    </row>
    <row r="287" spans="2:12" x14ac:dyDescent="0.25">
      <c r="B287" t="s">
        <v>646</v>
      </c>
      <c r="C287" t="s">
        <v>1829</v>
      </c>
      <c r="D287" t="s">
        <v>1830</v>
      </c>
      <c r="E287" t="s">
        <v>765</v>
      </c>
      <c r="F287" t="s">
        <v>745</v>
      </c>
      <c r="G287">
        <v>1</v>
      </c>
      <c r="H287">
        <v>6</v>
      </c>
      <c r="I287">
        <v>40.033799999999999</v>
      </c>
      <c r="J287">
        <v>-105.2811</v>
      </c>
      <c r="K287" t="s">
        <v>628</v>
      </c>
      <c r="L287" t="s">
        <v>742</v>
      </c>
    </row>
    <row r="288" spans="2:12" x14ac:dyDescent="0.25">
      <c r="B288" t="s">
        <v>646</v>
      </c>
      <c r="C288" t="s">
        <v>5663</v>
      </c>
      <c r="D288" t="s">
        <v>5664</v>
      </c>
      <c r="E288" t="s">
        <v>961</v>
      </c>
      <c r="F288" t="s">
        <v>2292</v>
      </c>
      <c r="G288">
        <v>1</v>
      </c>
      <c r="H288">
        <v>6</v>
      </c>
      <c r="I288">
        <v>40.032600000000002</v>
      </c>
      <c r="J288">
        <v>-105.24630000000001</v>
      </c>
      <c r="K288" t="s">
        <v>628</v>
      </c>
      <c r="L288" t="s">
        <v>742</v>
      </c>
    </row>
    <row r="289" spans="2:12" x14ac:dyDescent="0.25">
      <c r="B289" t="s">
        <v>628</v>
      </c>
      <c r="C289" t="s">
        <v>8043</v>
      </c>
      <c r="D289" t="s">
        <v>8044</v>
      </c>
      <c r="E289" t="s">
        <v>3257</v>
      </c>
      <c r="F289" t="s">
        <v>2292</v>
      </c>
      <c r="G289">
        <v>1</v>
      </c>
      <c r="H289">
        <v>6</v>
      </c>
      <c r="I289">
        <v>40.0319</v>
      </c>
      <c r="J289">
        <v>-105.2402</v>
      </c>
      <c r="K289" t="s">
        <v>628</v>
      </c>
      <c r="L289" t="s">
        <v>742</v>
      </c>
    </row>
    <row r="290" spans="2:12" x14ac:dyDescent="0.25">
      <c r="B290" t="s">
        <v>646</v>
      </c>
      <c r="C290" t="s">
        <v>5667</v>
      </c>
      <c r="D290" t="s">
        <v>5668</v>
      </c>
      <c r="E290" t="s">
        <v>5669</v>
      </c>
      <c r="F290" t="s">
        <v>2292</v>
      </c>
      <c r="G290">
        <v>1</v>
      </c>
      <c r="H290">
        <v>6</v>
      </c>
      <c r="I290">
        <v>40.035400000000003</v>
      </c>
      <c r="J290">
        <v>-105.24339999999999</v>
      </c>
      <c r="K290" t="s">
        <v>628</v>
      </c>
      <c r="L290" t="s">
        <v>742</v>
      </c>
    </row>
    <row r="291" spans="2:12" x14ac:dyDescent="0.25">
      <c r="B291" t="s">
        <v>646</v>
      </c>
      <c r="C291" t="s">
        <v>5655</v>
      </c>
      <c r="D291" t="s">
        <v>5656</v>
      </c>
      <c r="E291" t="s">
        <v>4648</v>
      </c>
      <c r="F291" t="s">
        <v>2292</v>
      </c>
      <c r="G291">
        <v>1</v>
      </c>
      <c r="H291">
        <v>6</v>
      </c>
      <c r="I291">
        <v>40.027799999999999</v>
      </c>
      <c r="J291">
        <v>-105.2771</v>
      </c>
      <c r="K291" t="s">
        <v>628</v>
      </c>
      <c r="L291" t="s">
        <v>742</v>
      </c>
    </row>
    <row r="292" spans="2:12" x14ac:dyDescent="0.25">
      <c r="B292" t="s">
        <v>646</v>
      </c>
      <c r="C292" t="s">
        <v>5643</v>
      </c>
      <c r="D292" t="s">
        <v>5644</v>
      </c>
      <c r="E292" t="s">
        <v>2425</v>
      </c>
      <c r="F292" t="s">
        <v>2292</v>
      </c>
      <c r="G292">
        <v>1</v>
      </c>
      <c r="H292">
        <v>6</v>
      </c>
      <c r="I292">
        <v>40.017499999999998</v>
      </c>
      <c r="J292">
        <v>-105.2433</v>
      </c>
      <c r="K292" t="s">
        <v>628</v>
      </c>
      <c r="L292" t="s">
        <v>742</v>
      </c>
    </row>
    <row r="293" spans="2:12" x14ac:dyDescent="0.25">
      <c r="B293" t="s">
        <v>646</v>
      </c>
      <c r="C293" t="s">
        <v>5676</v>
      </c>
      <c r="D293" t="s">
        <v>5677</v>
      </c>
      <c r="E293" t="s">
        <v>2327</v>
      </c>
      <c r="F293" t="s">
        <v>2292</v>
      </c>
      <c r="G293">
        <v>1</v>
      </c>
      <c r="H293">
        <v>6</v>
      </c>
      <c r="I293">
        <v>40.039200000000001</v>
      </c>
      <c r="J293">
        <v>-105.265</v>
      </c>
      <c r="K293" t="s">
        <v>628</v>
      </c>
      <c r="L293" t="s">
        <v>742</v>
      </c>
    </row>
    <row r="294" spans="2:12" x14ac:dyDescent="0.25">
      <c r="B294" t="s">
        <v>646</v>
      </c>
      <c r="C294" t="s">
        <v>5651</v>
      </c>
      <c r="D294" t="s">
        <v>5652</v>
      </c>
      <c r="E294" t="s">
        <v>2322</v>
      </c>
      <c r="F294" t="s">
        <v>2292</v>
      </c>
      <c r="G294">
        <v>1</v>
      </c>
      <c r="H294">
        <v>6</v>
      </c>
      <c r="I294">
        <v>40.0242</v>
      </c>
      <c r="J294">
        <v>-105.2689</v>
      </c>
      <c r="K294" t="s">
        <v>628</v>
      </c>
      <c r="L294" t="s">
        <v>742</v>
      </c>
    </row>
    <row r="295" spans="2:12" x14ac:dyDescent="0.25">
      <c r="B295" t="s">
        <v>646</v>
      </c>
      <c r="C295" t="s">
        <v>5616</v>
      </c>
      <c r="D295" t="s">
        <v>5617</v>
      </c>
      <c r="E295" t="s">
        <v>2392</v>
      </c>
      <c r="F295" t="s">
        <v>2292</v>
      </c>
      <c r="G295">
        <v>1</v>
      </c>
      <c r="H295">
        <v>6</v>
      </c>
      <c r="I295">
        <v>40.005000000000003</v>
      </c>
      <c r="J295">
        <v>-105.24809999999999</v>
      </c>
      <c r="K295" t="s">
        <v>628</v>
      </c>
      <c r="L295" t="s">
        <v>742</v>
      </c>
    </row>
    <row r="296" spans="2:12" x14ac:dyDescent="0.25">
      <c r="B296" t="s">
        <v>646</v>
      </c>
      <c r="C296" t="s">
        <v>5661</v>
      </c>
      <c r="D296" t="s">
        <v>5662</v>
      </c>
      <c r="E296" t="s">
        <v>1398</v>
      </c>
      <c r="F296" t="s">
        <v>2292</v>
      </c>
      <c r="G296">
        <v>1</v>
      </c>
      <c r="H296">
        <v>6</v>
      </c>
      <c r="I296">
        <v>40.031100000000002</v>
      </c>
      <c r="J296">
        <v>-105.28830000000001</v>
      </c>
      <c r="K296" t="s">
        <v>628</v>
      </c>
      <c r="L296" t="s">
        <v>742</v>
      </c>
    </row>
    <row r="297" spans="2:12" x14ac:dyDescent="0.25">
      <c r="B297" t="s">
        <v>646</v>
      </c>
      <c r="C297" t="s">
        <v>5649</v>
      </c>
      <c r="D297" t="s">
        <v>5650</v>
      </c>
      <c r="E297" t="s">
        <v>2425</v>
      </c>
      <c r="F297" t="s">
        <v>2292</v>
      </c>
      <c r="G297">
        <v>1</v>
      </c>
      <c r="H297">
        <v>6</v>
      </c>
      <c r="I297">
        <v>40.022500000000001</v>
      </c>
      <c r="J297">
        <v>-105.2894</v>
      </c>
      <c r="K297" t="s">
        <v>628</v>
      </c>
      <c r="L297" t="s">
        <v>742</v>
      </c>
    </row>
    <row r="298" spans="2:12" x14ac:dyDescent="0.25">
      <c r="B298" t="s">
        <v>646</v>
      </c>
      <c r="C298" t="s">
        <v>5680</v>
      </c>
      <c r="D298" t="s">
        <v>5681</v>
      </c>
      <c r="E298" t="s">
        <v>4479</v>
      </c>
      <c r="F298" t="s">
        <v>2292</v>
      </c>
      <c r="G298">
        <v>1</v>
      </c>
      <c r="H298">
        <v>6</v>
      </c>
      <c r="I298">
        <v>40.039700000000003</v>
      </c>
      <c r="J298">
        <v>-105.2778</v>
      </c>
      <c r="K298" t="s">
        <v>628</v>
      </c>
      <c r="L298" t="s">
        <v>742</v>
      </c>
    </row>
    <row r="299" spans="2:12" x14ac:dyDescent="0.25">
      <c r="B299" t="s">
        <v>646</v>
      </c>
      <c r="C299" t="s">
        <v>5618</v>
      </c>
      <c r="D299" t="s">
        <v>5619</v>
      </c>
      <c r="E299" t="s">
        <v>3176</v>
      </c>
      <c r="F299" t="s">
        <v>2292</v>
      </c>
      <c r="G299">
        <v>1</v>
      </c>
      <c r="H299">
        <v>6</v>
      </c>
      <c r="I299">
        <v>40.005600000000001</v>
      </c>
      <c r="J299">
        <v>-105.24760000000001</v>
      </c>
      <c r="K299" t="s">
        <v>628</v>
      </c>
      <c r="L299" t="s">
        <v>742</v>
      </c>
    </row>
    <row r="300" spans="2:12" x14ac:dyDescent="0.25">
      <c r="B300" t="s">
        <v>646</v>
      </c>
      <c r="C300" t="s">
        <v>5620</v>
      </c>
      <c r="D300" t="s">
        <v>5621</v>
      </c>
      <c r="E300" t="s">
        <v>4242</v>
      </c>
      <c r="F300" t="s">
        <v>2292</v>
      </c>
      <c r="G300">
        <v>1</v>
      </c>
      <c r="H300">
        <v>6</v>
      </c>
      <c r="I300">
        <v>40.005600000000001</v>
      </c>
      <c r="J300">
        <v>-105.2424</v>
      </c>
      <c r="K300" t="s">
        <v>628</v>
      </c>
      <c r="L300" t="s">
        <v>742</v>
      </c>
    </row>
    <row r="301" spans="2:12" x14ac:dyDescent="0.25">
      <c r="B301" t="s">
        <v>646</v>
      </c>
      <c r="C301" t="s">
        <v>5584</v>
      </c>
      <c r="D301" t="s">
        <v>5585</v>
      </c>
      <c r="E301" t="s">
        <v>2312</v>
      </c>
      <c r="F301" t="s">
        <v>2292</v>
      </c>
      <c r="G301">
        <v>1</v>
      </c>
      <c r="H301">
        <v>6</v>
      </c>
      <c r="I301">
        <v>39.992199999999997</v>
      </c>
      <c r="J301">
        <v>-105.2647</v>
      </c>
      <c r="K301" t="s">
        <v>628</v>
      </c>
      <c r="L301" t="s">
        <v>742</v>
      </c>
    </row>
    <row r="302" spans="2:12" x14ac:dyDescent="0.25">
      <c r="B302" t="s">
        <v>646</v>
      </c>
      <c r="C302" t="s">
        <v>5626</v>
      </c>
      <c r="D302" t="s">
        <v>5627</v>
      </c>
      <c r="E302" t="s">
        <v>2428</v>
      </c>
      <c r="F302" t="s">
        <v>2292</v>
      </c>
      <c r="G302">
        <v>1</v>
      </c>
      <c r="H302">
        <v>6</v>
      </c>
      <c r="I302">
        <v>40.0077</v>
      </c>
      <c r="J302">
        <v>-105.28830000000001</v>
      </c>
      <c r="K302" t="s">
        <v>628</v>
      </c>
      <c r="L302" t="s">
        <v>742</v>
      </c>
    </row>
    <row r="303" spans="2:12" x14ac:dyDescent="0.25">
      <c r="B303" t="s">
        <v>646</v>
      </c>
      <c r="C303" t="s">
        <v>6527</v>
      </c>
      <c r="D303" t="s">
        <v>6528</v>
      </c>
      <c r="E303" t="s">
        <v>6516</v>
      </c>
      <c r="F303" t="s">
        <v>6505</v>
      </c>
      <c r="G303">
        <v>1</v>
      </c>
      <c r="H303">
        <v>6</v>
      </c>
      <c r="I303">
        <v>40.002200000000002</v>
      </c>
      <c r="J303">
        <v>-105.255</v>
      </c>
      <c r="K303" t="s">
        <v>628</v>
      </c>
      <c r="L303" t="s">
        <v>742</v>
      </c>
    </row>
    <row r="304" spans="2:12" x14ac:dyDescent="0.25">
      <c r="B304" t="s">
        <v>646</v>
      </c>
      <c r="C304" t="s">
        <v>5665</v>
      </c>
      <c r="D304" t="s">
        <v>5666</v>
      </c>
      <c r="E304" t="s">
        <v>2936</v>
      </c>
      <c r="F304" t="s">
        <v>2292</v>
      </c>
      <c r="G304">
        <v>1</v>
      </c>
      <c r="H304">
        <v>6</v>
      </c>
      <c r="I304">
        <v>40.033299999999997</v>
      </c>
      <c r="J304">
        <v>-105.2915</v>
      </c>
      <c r="K304" t="s">
        <v>628</v>
      </c>
      <c r="L304" t="s">
        <v>742</v>
      </c>
    </row>
    <row r="305" spans="2:12" x14ac:dyDescent="0.25">
      <c r="B305" t="s">
        <v>646</v>
      </c>
      <c r="C305" t="s">
        <v>5634</v>
      </c>
      <c r="D305" t="s">
        <v>5635</v>
      </c>
      <c r="E305" t="s">
        <v>1712</v>
      </c>
      <c r="F305" t="s">
        <v>2292</v>
      </c>
      <c r="G305">
        <v>1</v>
      </c>
      <c r="H305">
        <v>6</v>
      </c>
      <c r="I305">
        <v>40.0124</v>
      </c>
      <c r="J305">
        <v>-105.2307</v>
      </c>
      <c r="K305" t="s">
        <v>628</v>
      </c>
      <c r="L305" t="s">
        <v>742</v>
      </c>
    </row>
    <row r="306" spans="2:12" x14ac:dyDescent="0.25">
      <c r="B306" t="s">
        <v>646</v>
      </c>
      <c r="C306" t="s">
        <v>5693</v>
      </c>
      <c r="D306" t="s">
        <v>5694</v>
      </c>
      <c r="E306" t="s">
        <v>4270</v>
      </c>
      <c r="F306" t="s">
        <v>2292</v>
      </c>
      <c r="G306">
        <v>1</v>
      </c>
      <c r="H306">
        <v>6</v>
      </c>
      <c r="I306">
        <v>40.047800000000002</v>
      </c>
      <c r="J306">
        <v>-105.2672</v>
      </c>
      <c r="K306" t="s">
        <v>628</v>
      </c>
      <c r="L306" t="s">
        <v>742</v>
      </c>
    </row>
    <row r="307" spans="2:12" x14ac:dyDescent="0.25">
      <c r="B307" t="s">
        <v>646</v>
      </c>
      <c r="C307" t="s">
        <v>5574</v>
      </c>
      <c r="D307" t="s">
        <v>5575</v>
      </c>
      <c r="E307" t="s">
        <v>4281</v>
      </c>
      <c r="F307" t="s">
        <v>2292</v>
      </c>
      <c r="G307">
        <v>1</v>
      </c>
      <c r="H307">
        <v>6</v>
      </c>
      <c r="I307">
        <v>39.989600000000003</v>
      </c>
      <c r="J307">
        <v>-105.2533</v>
      </c>
      <c r="K307" t="s">
        <v>628</v>
      </c>
      <c r="L307" t="s">
        <v>742</v>
      </c>
    </row>
    <row r="308" spans="2:12" x14ac:dyDescent="0.25">
      <c r="B308" t="s">
        <v>646</v>
      </c>
      <c r="C308" t="s">
        <v>5582</v>
      </c>
      <c r="D308" t="s">
        <v>5583</v>
      </c>
      <c r="E308" t="s">
        <v>2312</v>
      </c>
      <c r="F308" t="s">
        <v>2292</v>
      </c>
      <c r="G308">
        <v>1</v>
      </c>
      <c r="H308">
        <v>6</v>
      </c>
      <c r="I308">
        <v>39.991500000000002</v>
      </c>
      <c r="J308">
        <v>-105.2403</v>
      </c>
      <c r="K308" t="s">
        <v>628</v>
      </c>
      <c r="L308" t="s">
        <v>742</v>
      </c>
    </row>
    <row r="309" spans="2:12" x14ac:dyDescent="0.25">
      <c r="B309" t="s">
        <v>646</v>
      </c>
      <c r="C309" t="s">
        <v>2881</v>
      </c>
      <c r="D309" t="s">
        <v>2882</v>
      </c>
      <c r="E309" t="s">
        <v>2327</v>
      </c>
      <c r="F309" t="s">
        <v>745</v>
      </c>
      <c r="G309">
        <v>1</v>
      </c>
      <c r="H309">
        <v>6</v>
      </c>
      <c r="I309">
        <v>40.035400000000003</v>
      </c>
      <c r="J309">
        <v>-105.54089999999999</v>
      </c>
      <c r="K309" t="s">
        <v>2327</v>
      </c>
      <c r="L309" t="s">
        <v>742</v>
      </c>
    </row>
    <row r="310" spans="2:12" x14ac:dyDescent="0.25">
      <c r="B310" t="s">
        <v>646</v>
      </c>
      <c r="C310" t="s">
        <v>5701</v>
      </c>
      <c r="D310" t="s">
        <v>5702</v>
      </c>
      <c r="E310" t="s">
        <v>2475</v>
      </c>
      <c r="F310" t="s">
        <v>2292</v>
      </c>
      <c r="G310">
        <v>1</v>
      </c>
      <c r="H310">
        <v>6</v>
      </c>
      <c r="I310">
        <v>40.053400000000003</v>
      </c>
      <c r="J310">
        <v>-105.2642</v>
      </c>
      <c r="K310" t="s">
        <v>628</v>
      </c>
      <c r="L310" t="s">
        <v>742</v>
      </c>
    </row>
    <row r="311" spans="2:12" x14ac:dyDescent="0.25">
      <c r="B311" t="s">
        <v>628</v>
      </c>
      <c r="C311" t="s">
        <v>8254</v>
      </c>
      <c r="D311" t="s">
        <v>8255</v>
      </c>
      <c r="E311" t="s">
        <v>8049</v>
      </c>
      <c r="F311" t="s">
        <v>2484</v>
      </c>
      <c r="G311">
        <v>0</v>
      </c>
      <c r="H311">
        <v>6</v>
      </c>
      <c r="I311">
        <v>40.023899999999998</v>
      </c>
      <c r="J311">
        <v>-105.2893</v>
      </c>
      <c r="K311" t="s">
        <v>628</v>
      </c>
      <c r="L311" t="s">
        <v>742</v>
      </c>
    </row>
    <row r="312" spans="2:12" x14ac:dyDescent="0.25">
      <c r="B312" t="s">
        <v>646</v>
      </c>
      <c r="C312" t="s">
        <v>5691</v>
      </c>
      <c r="D312" t="s">
        <v>5692</v>
      </c>
      <c r="E312" t="s">
        <v>4270</v>
      </c>
      <c r="F312" t="s">
        <v>2292</v>
      </c>
      <c r="G312">
        <v>1</v>
      </c>
      <c r="H312">
        <v>6</v>
      </c>
      <c r="I312">
        <v>40.0458</v>
      </c>
      <c r="J312">
        <v>-105.2911</v>
      </c>
      <c r="K312" t="s">
        <v>628</v>
      </c>
      <c r="L312" t="s">
        <v>742</v>
      </c>
    </row>
    <row r="313" spans="2:12" x14ac:dyDescent="0.25">
      <c r="B313" t="s">
        <v>646</v>
      </c>
      <c r="C313" t="s">
        <v>5699</v>
      </c>
      <c r="D313" t="s">
        <v>5700</v>
      </c>
      <c r="E313" t="s">
        <v>2392</v>
      </c>
      <c r="F313" t="s">
        <v>2292</v>
      </c>
      <c r="G313">
        <v>1</v>
      </c>
      <c r="H313">
        <v>6</v>
      </c>
      <c r="I313">
        <v>40.053100000000001</v>
      </c>
      <c r="J313">
        <v>-105.253</v>
      </c>
      <c r="K313" t="s">
        <v>628</v>
      </c>
      <c r="L313" t="s">
        <v>742</v>
      </c>
    </row>
    <row r="314" spans="2:12" x14ac:dyDescent="0.25">
      <c r="B314" t="s">
        <v>646</v>
      </c>
      <c r="C314" t="s">
        <v>5622</v>
      </c>
      <c r="D314" t="s">
        <v>5623</v>
      </c>
      <c r="E314" t="s">
        <v>2478</v>
      </c>
      <c r="F314" t="s">
        <v>2292</v>
      </c>
      <c r="G314">
        <v>1</v>
      </c>
      <c r="H314">
        <v>6</v>
      </c>
      <c r="I314">
        <v>40.006</v>
      </c>
      <c r="J314">
        <v>-105.282</v>
      </c>
      <c r="K314" t="s">
        <v>628</v>
      </c>
      <c r="L314" t="s">
        <v>742</v>
      </c>
    </row>
    <row r="315" spans="2:12" x14ac:dyDescent="0.25">
      <c r="B315" t="s">
        <v>628</v>
      </c>
      <c r="C315" t="s">
        <v>8905</v>
      </c>
      <c r="D315" t="s">
        <v>8906</v>
      </c>
      <c r="E315" t="s">
        <v>8049</v>
      </c>
      <c r="F315" t="s">
        <v>2484</v>
      </c>
      <c r="G315">
        <v>0</v>
      </c>
      <c r="H315">
        <v>6</v>
      </c>
      <c r="I315">
        <v>40.031300000000002</v>
      </c>
      <c r="J315">
        <v>-105.2924</v>
      </c>
      <c r="K315" t="s">
        <v>628</v>
      </c>
      <c r="L315" t="s">
        <v>742</v>
      </c>
    </row>
    <row r="316" spans="2:12" x14ac:dyDescent="0.25">
      <c r="B316" t="s">
        <v>646</v>
      </c>
      <c r="C316" t="s">
        <v>5572</v>
      </c>
      <c r="D316" t="s">
        <v>5573</v>
      </c>
      <c r="E316" t="s">
        <v>5489</v>
      </c>
      <c r="F316" t="s">
        <v>2292</v>
      </c>
      <c r="G316">
        <v>1</v>
      </c>
      <c r="H316">
        <v>6</v>
      </c>
      <c r="I316">
        <v>39.989100000000001</v>
      </c>
      <c r="J316">
        <v>-105.2308</v>
      </c>
      <c r="K316" t="s">
        <v>628</v>
      </c>
      <c r="L316" t="s">
        <v>742</v>
      </c>
    </row>
    <row r="317" spans="2:12" x14ac:dyDescent="0.25">
      <c r="B317" t="s">
        <v>646</v>
      </c>
      <c r="C317" t="s">
        <v>5586</v>
      </c>
      <c r="D317" t="s">
        <v>5587</v>
      </c>
      <c r="E317" t="s">
        <v>1981</v>
      </c>
      <c r="F317" t="s">
        <v>2292</v>
      </c>
      <c r="G317">
        <v>1</v>
      </c>
      <c r="H317">
        <v>6</v>
      </c>
      <c r="I317">
        <v>39.9923</v>
      </c>
      <c r="J317">
        <v>-105.253</v>
      </c>
      <c r="K317" t="s">
        <v>628</v>
      </c>
      <c r="L317" t="s">
        <v>742</v>
      </c>
    </row>
    <row r="318" spans="2:12" x14ac:dyDescent="0.25">
      <c r="B318" t="s">
        <v>646</v>
      </c>
      <c r="C318" t="s">
        <v>5705</v>
      </c>
      <c r="D318" t="s">
        <v>5706</v>
      </c>
      <c r="E318" t="s">
        <v>2961</v>
      </c>
      <c r="F318" t="s">
        <v>2292</v>
      </c>
      <c r="G318">
        <v>1</v>
      </c>
      <c r="H318">
        <v>6</v>
      </c>
      <c r="I318">
        <v>40.054699999999997</v>
      </c>
      <c r="J318">
        <v>-105.2822</v>
      </c>
      <c r="K318" t="s">
        <v>628</v>
      </c>
      <c r="L318" t="s">
        <v>742</v>
      </c>
    </row>
    <row r="319" spans="2:12" x14ac:dyDescent="0.25">
      <c r="B319" t="s">
        <v>646</v>
      </c>
      <c r="C319" t="s">
        <v>5578</v>
      </c>
      <c r="D319" t="s">
        <v>5579</v>
      </c>
      <c r="E319" t="s">
        <v>2751</v>
      </c>
      <c r="F319" t="s">
        <v>2292</v>
      </c>
      <c r="G319">
        <v>1</v>
      </c>
      <c r="H319">
        <v>6</v>
      </c>
      <c r="I319">
        <v>39.9908</v>
      </c>
      <c r="J319">
        <v>-105.2557</v>
      </c>
      <c r="K319" t="s">
        <v>628</v>
      </c>
      <c r="L319" t="s">
        <v>742</v>
      </c>
    </row>
    <row r="320" spans="2:12" x14ac:dyDescent="0.25">
      <c r="B320" t="s">
        <v>646</v>
      </c>
      <c r="C320" t="s">
        <v>5560</v>
      </c>
      <c r="D320" t="s">
        <v>5561</v>
      </c>
      <c r="E320" t="s">
        <v>3447</v>
      </c>
      <c r="F320" t="s">
        <v>2292</v>
      </c>
      <c r="G320">
        <v>1</v>
      </c>
      <c r="H320">
        <v>6</v>
      </c>
      <c r="I320">
        <v>39.985399999999998</v>
      </c>
      <c r="J320">
        <v>-105.2461</v>
      </c>
      <c r="K320" t="s">
        <v>628</v>
      </c>
      <c r="L320" t="s">
        <v>742</v>
      </c>
    </row>
    <row r="321" spans="2:12" x14ac:dyDescent="0.25">
      <c r="B321" t="s">
        <v>646</v>
      </c>
      <c r="C321" t="s">
        <v>5541</v>
      </c>
      <c r="D321" t="s">
        <v>5542</v>
      </c>
      <c r="E321" t="s">
        <v>3214</v>
      </c>
      <c r="F321" t="s">
        <v>2292</v>
      </c>
      <c r="G321">
        <v>1</v>
      </c>
      <c r="H321">
        <v>6</v>
      </c>
      <c r="I321">
        <v>39.976999999999997</v>
      </c>
      <c r="J321">
        <v>-105.27500000000001</v>
      </c>
      <c r="K321" t="s">
        <v>628</v>
      </c>
      <c r="L321" t="s">
        <v>742</v>
      </c>
    </row>
    <row r="322" spans="2:12" x14ac:dyDescent="0.25">
      <c r="B322" t="s">
        <v>646</v>
      </c>
      <c r="C322" t="s">
        <v>5715</v>
      </c>
      <c r="D322" t="s">
        <v>5716</v>
      </c>
      <c r="E322" t="s">
        <v>2448</v>
      </c>
      <c r="F322" t="s">
        <v>2292</v>
      </c>
      <c r="G322">
        <v>1</v>
      </c>
      <c r="H322">
        <v>6</v>
      </c>
      <c r="I322">
        <v>40.059899999999999</v>
      </c>
      <c r="J322">
        <v>-105.2771</v>
      </c>
      <c r="K322" t="s">
        <v>628</v>
      </c>
      <c r="L322" t="s">
        <v>742</v>
      </c>
    </row>
    <row r="323" spans="2:12" x14ac:dyDescent="0.25">
      <c r="B323" t="s">
        <v>646</v>
      </c>
      <c r="C323" t="s">
        <v>5703</v>
      </c>
      <c r="D323" t="s">
        <v>5704</v>
      </c>
      <c r="E323" t="s">
        <v>3197</v>
      </c>
      <c r="F323" t="s">
        <v>2292</v>
      </c>
      <c r="G323">
        <v>1</v>
      </c>
      <c r="H323">
        <v>6</v>
      </c>
      <c r="I323">
        <v>40.053800000000003</v>
      </c>
      <c r="J323">
        <v>-105.288</v>
      </c>
      <c r="K323" t="s">
        <v>628</v>
      </c>
      <c r="L323" t="s">
        <v>742</v>
      </c>
    </row>
    <row r="324" spans="2:12" x14ac:dyDescent="0.25">
      <c r="B324" t="s">
        <v>646</v>
      </c>
      <c r="C324" t="s">
        <v>5566</v>
      </c>
      <c r="D324" t="s">
        <v>5567</v>
      </c>
      <c r="E324" t="s">
        <v>3399</v>
      </c>
      <c r="F324" t="s">
        <v>2292</v>
      </c>
      <c r="G324">
        <v>1</v>
      </c>
      <c r="H324">
        <v>6</v>
      </c>
      <c r="I324">
        <v>39.987299999999998</v>
      </c>
      <c r="J324">
        <v>-105.2496</v>
      </c>
      <c r="K324" t="s">
        <v>628</v>
      </c>
      <c r="L324" t="s">
        <v>742</v>
      </c>
    </row>
    <row r="325" spans="2:12" x14ac:dyDescent="0.25">
      <c r="B325" t="s">
        <v>646</v>
      </c>
      <c r="C325" t="s">
        <v>5721</v>
      </c>
      <c r="D325" t="s">
        <v>5722</v>
      </c>
      <c r="E325" t="s">
        <v>2961</v>
      </c>
      <c r="F325" t="s">
        <v>2292</v>
      </c>
      <c r="G325">
        <v>1</v>
      </c>
      <c r="H325">
        <v>5</v>
      </c>
      <c r="I325">
        <v>40.060899999999997</v>
      </c>
      <c r="J325">
        <v>-105.2633</v>
      </c>
      <c r="K325" t="s">
        <v>628</v>
      </c>
      <c r="L325" t="s">
        <v>742</v>
      </c>
    </row>
    <row r="326" spans="2:12" x14ac:dyDescent="0.25">
      <c r="B326" t="s">
        <v>628</v>
      </c>
      <c r="C326" t="s">
        <v>8851</v>
      </c>
      <c r="D326" t="s">
        <v>8852</v>
      </c>
      <c r="E326" t="s">
        <v>8049</v>
      </c>
      <c r="F326" t="s">
        <v>2484</v>
      </c>
      <c r="G326">
        <v>0</v>
      </c>
      <c r="H326">
        <v>6</v>
      </c>
      <c r="I326">
        <v>39.986699999999999</v>
      </c>
      <c r="J326">
        <v>-105.2433</v>
      </c>
      <c r="K326" t="s">
        <v>628</v>
      </c>
      <c r="L326" t="s">
        <v>742</v>
      </c>
    </row>
    <row r="327" spans="2:12" x14ac:dyDescent="0.25">
      <c r="B327" t="s">
        <v>646</v>
      </c>
      <c r="C327" t="s">
        <v>5588</v>
      </c>
      <c r="D327" t="s">
        <v>5589</v>
      </c>
      <c r="E327" t="s">
        <v>2312</v>
      </c>
      <c r="F327" t="s">
        <v>2292</v>
      </c>
      <c r="G327">
        <v>1</v>
      </c>
      <c r="H327">
        <v>6</v>
      </c>
      <c r="I327">
        <v>39.994100000000003</v>
      </c>
      <c r="J327">
        <v>-105.2573</v>
      </c>
      <c r="K327" t="s">
        <v>628</v>
      </c>
      <c r="L327" t="s">
        <v>742</v>
      </c>
    </row>
    <row r="328" spans="2:12" x14ac:dyDescent="0.25">
      <c r="B328" t="s">
        <v>646</v>
      </c>
      <c r="C328" t="s">
        <v>5684</v>
      </c>
      <c r="D328" t="s">
        <v>5685</v>
      </c>
      <c r="E328" t="s">
        <v>2392</v>
      </c>
      <c r="F328" t="s">
        <v>2292</v>
      </c>
      <c r="G328">
        <v>1</v>
      </c>
      <c r="H328">
        <v>6</v>
      </c>
      <c r="I328">
        <v>40.040999999999997</v>
      </c>
      <c r="J328">
        <v>-105.31480000000001</v>
      </c>
      <c r="K328" t="s">
        <v>628</v>
      </c>
      <c r="L328" t="s">
        <v>742</v>
      </c>
    </row>
    <row r="329" spans="2:12" x14ac:dyDescent="0.25">
      <c r="B329" t="s">
        <v>646</v>
      </c>
      <c r="C329" t="s">
        <v>5638</v>
      </c>
      <c r="D329" t="s">
        <v>5639</v>
      </c>
      <c r="E329" t="s">
        <v>2327</v>
      </c>
      <c r="F329" t="s">
        <v>2292</v>
      </c>
      <c r="G329">
        <v>1</v>
      </c>
      <c r="H329">
        <v>6</v>
      </c>
      <c r="I329">
        <v>40.013199999999998</v>
      </c>
      <c r="J329">
        <v>-105.2064</v>
      </c>
      <c r="K329" t="s">
        <v>628</v>
      </c>
      <c r="L329" t="s">
        <v>742</v>
      </c>
    </row>
    <row r="330" spans="2:12" x14ac:dyDescent="0.25">
      <c r="B330" t="s">
        <v>646</v>
      </c>
      <c r="C330" t="s">
        <v>5725</v>
      </c>
      <c r="D330" t="s">
        <v>5726</v>
      </c>
      <c r="E330" t="s">
        <v>1712</v>
      </c>
      <c r="F330" t="s">
        <v>2292</v>
      </c>
      <c r="G330">
        <v>1</v>
      </c>
      <c r="H330">
        <v>6</v>
      </c>
      <c r="I330">
        <v>40.061300000000003</v>
      </c>
      <c r="J330">
        <v>-105.28579999999999</v>
      </c>
      <c r="K330" t="s">
        <v>628</v>
      </c>
      <c r="L330" t="s">
        <v>742</v>
      </c>
    </row>
    <row r="331" spans="2:12" x14ac:dyDescent="0.25">
      <c r="B331" t="s">
        <v>646</v>
      </c>
      <c r="C331" t="s">
        <v>5554</v>
      </c>
      <c r="D331" t="s">
        <v>5555</v>
      </c>
      <c r="E331" t="s">
        <v>2751</v>
      </c>
      <c r="F331" t="s">
        <v>2292</v>
      </c>
      <c r="G331">
        <v>1</v>
      </c>
      <c r="H331">
        <v>6</v>
      </c>
      <c r="I331">
        <v>39.983800000000002</v>
      </c>
      <c r="J331">
        <v>-105.2433</v>
      </c>
      <c r="K331" t="s">
        <v>628</v>
      </c>
      <c r="L331" t="s">
        <v>742</v>
      </c>
    </row>
    <row r="332" spans="2:12" x14ac:dyDescent="0.25">
      <c r="B332" t="s">
        <v>646</v>
      </c>
      <c r="C332" t="s">
        <v>5539</v>
      </c>
      <c r="D332" t="s">
        <v>5540</v>
      </c>
      <c r="E332" t="s">
        <v>4076</v>
      </c>
      <c r="F332" t="s">
        <v>2292</v>
      </c>
      <c r="G332">
        <v>1</v>
      </c>
      <c r="H332">
        <v>6</v>
      </c>
      <c r="I332">
        <v>39.976900000000001</v>
      </c>
      <c r="J332">
        <v>-105.2456</v>
      </c>
      <c r="K332" t="s">
        <v>628</v>
      </c>
      <c r="L332" t="s">
        <v>742</v>
      </c>
    </row>
    <row r="333" spans="2:12" x14ac:dyDescent="0.25">
      <c r="B333" t="s">
        <v>646</v>
      </c>
      <c r="C333" t="s">
        <v>5697</v>
      </c>
      <c r="D333" t="s">
        <v>5698</v>
      </c>
      <c r="E333" t="s">
        <v>3334</v>
      </c>
      <c r="F333" t="s">
        <v>2292</v>
      </c>
      <c r="G333">
        <v>1</v>
      </c>
      <c r="H333">
        <v>6</v>
      </c>
      <c r="I333">
        <v>40.051099999999998</v>
      </c>
      <c r="J333">
        <v>-105.21810000000001</v>
      </c>
      <c r="K333" t="s">
        <v>628</v>
      </c>
      <c r="L333" t="s">
        <v>742</v>
      </c>
    </row>
    <row r="334" spans="2:12" x14ac:dyDescent="0.25">
      <c r="B334" t="s">
        <v>646</v>
      </c>
      <c r="C334" t="s">
        <v>5731</v>
      </c>
      <c r="D334" t="s">
        <v>5732</v>
      </c>
      <c r="E334" t="s">
        <v>3214</v>
      </c>
      <c r="F334" t="s">
        <v>2292</v>
      </c>
      <c r="G334">
        <v>1</v>
      </c>
      <c r="H334">
        <v>6</v>
      </c>
      <c r="I334">
        <v>40.067</v>
      </c>
      <c r="J334">
        <v>-105.2841</v>
      </c>
      <c r="K334" t="s">
        <v>628</v>
      </c>
      <c r="L334" t="s">
        <v>742</v>
      </c>
    </row>
    <row r="335" spans="2:12" x14ac:dyDescent="0.25">
      <c r="B335" t="s">
        <v>646</v>
      </c>
      <c r="C335" t="s">
        <v>5533</v>
      </c>
      <c r="D335" t="s">
        <v>5534</v>
      </c>
      <c r="E335" t="s">
        <v>4479</v>
      </c>
      <c r="F335" t="s">
        <v>2292</v>
      </c>
      <c r="G335">
        <v>1</v>
      </c>
      <c r="H335">
        <v>6</v>
      </c>
      <c r="I335">
        <v>39.973500000000001</v>
      </c>
      <c r="J335">
        <v>-105.238</v>
      </c>
      <c r="K335" t="s">
        <v>628</v>
      </c>
      <c r="L335" t="s">
        <v>742</v>
      </c>
    </row>
    <row r="336" spans="2:12" x14ac:dyDescent="0.25">
      <c r="B336" t="s">
        <v>646</v>
      </c>
      <c r="C336" t="s">
        <v>5544</v>
      </c>
      <c r="D336" t="s">
        <v>5545</v>
      </c>
      <c r="E336" t="s">
        <v>3137</v>
      </c>
      <c r="F336" t="s">
        <v>2292</v>
      </c>
      <c r="G336">
        <v>1</v>
      </c>
      <c r="H336">
        <v>6</v>
      </c>
      <c r="I336">
        <v>39.976999999999997</v>
      </c>
      <c r="J336">
        <v>-105.2396</v>
      </c>
      <c r="K336" t="s">
        <v>628</v>
      </c>
      <c r="L336" t="s">
        <v>742</v>
      </c>
    </row>
    <row r="337" spans="2:12" x14ac:dyDescent="0.25">
      <c r="B337" t="s">
        <v>646</v>
      </c>
      <c r="C337" t="s">
        <v>5529</v>
      </c>
      <c r="D337" t="s">
        <v>5530</v>
      </c>
      <c r="E337" t="s">
        <v>2322</v>
      </c>
      <c r="F337" t="s">
        <v>2292</v>
      </c>
      <c r="G337">
        <v>1</v>
      </c>
      <c r="H337">
        <v>6</v>
      </c>
      <c r="I337">
        <v>39.970700000000001</v>
      </c>
      <c r="J337">
        <v>-105.2505</v>
      </c>
      <c r="K337" t="s">
        <v>628</v>
      </c>
      <c r="L337" t="s">
        <v>742</v>
      </c>
    </row>
    <row r="338" spans="2:12" x14ac:dyDescent="0.25">
      <c r="B338" t="s">
        <v>646</v>
      </c>
      <c r="C338" t="s">
        <v>5543</v>
      </c>
      <c r="D338" t="s">
        <v>5530</v>
      </c>
      <c r="E338" t="s">
        <v>961</v>
      </c>
      <c r="F338" t="s">
        <v>2292</v>
      </c>
      <c r="G338">
        <v>1</v>
      </c>
      <c r="H338">
        <v>6</v>
      </c>
      <c r="I338">
        <v>39.976999999999997</v>
      </c>
      <c r="J338">
        <v>-105.2576</v>
      </c>
      <c r="K338" t="s">
        <v>628</v>
      </c>
      <c r="L338" t="s">
        <v>742</v>
      </c>
    </row>
    <row r="339" spans="2:12" x14ac:dyDescent="0.25">
      <c r="B339" t="s">
        <v>646</v>
      </c>
      <c r="C339" t="s">
        <v>5678</v>
      </c>
      <c r="D339" t="s">
        <v>5679</v>
      </c>
      <c r="E339" t="s">
        <v>1712</v>
      </c>
      <c r="F339" t="s">
        <v>2292</v>
      </c>
      <c r="G339">
        <v>1</v>
      </c>
      <c r="H339">
        <v>6</v>
      </c>
      <c r="I339">
        <v>40.039499999999997</v>
      </c>
      <c r="J339">
        <v>-105.3275</v>
      </c>
      <c r="K339" t="s">
        <v>628</v>
      </c>
      <c r="L339" t="s">
        <v>742</v>
      </c>
    </row>
    <row r="340" spans="2:12" x14ac:dyDescent="0.25">
      <c r="B340" t="s">
        <v>646</v>
      </c>
      <c r="C340" t="s">
        <v>5729</v>
      </c>
      <c r="D340" t="s">
        <v>5730</v>
      </c>
      <c r="E340" t="s">
        <v>2330</v>
      </c>
      <c r="F340" t="s">
        <v>2292</v>
      </c>
      <c r="G340">
        <v>1</v>
      </c>
      <c r="H340">
        <v>5</v>
      </c>
      <c r="I340">
        <v>40.065600000000003</v>
      </c>
      <c r="J340">
        <v>-105.20480000000001</v>
      </c>
      <c r="K340" t="s">
        <v>628</v>
      </c>
      <c r="L340" t="s">
        <v>742</v>
      </c>
    </row>
    <row r="341" spans="2:12" x14ac:dyDescent="0.25">
      <c r="B341" t="s">
        <v>646</v>
      </c>
      <c r="C341" t="s">
        <v>5647</v>
      </c>
      <c r="D341" t="s">
        <v>5648</v>
      </c>
      <c r="E341" t="s">
        <v>2961</v>
      </c>
      <c r="F341" t="s">
        <v>2292</v>
      </c>
      <c r="G341">
        <v>1</v>
      </c>
      <c r="H341">
        <v>6</v>
      </c>
      <c r="I341">
        <v>40.020600000000002</v>
      </c>
      <c r="J341">
        <v>-105.1784</v>
      </c>
      <c r="K341" t="s">
        <v>628</v>
      </c>
      <c r="L341" t="s">
        <v>742</v>
      </c>
    </row>
    <row r="342" spans="2:12" x14ac:dyDescent="0.25">
      <c r="B342" t="s">
        <v>646</v>
      </c>
      <c r="C342" t="s">
        <v>5614</v>
      </c>
      <c r="D342" t="s">
        <v>5615</v>
      </c>
      <c r="E342" t="s">
        <v>2312</v>
      </c>
      <c r="F342" t="s">
        <v>2292</v>
      </c>
      <c r="G342">
        <v>1</v>
      </c>
      <c r="H342">
        <v>6</v>
      </c>
      <c r="I342">
        <v>40.004600000000003</v>
      </c>
      <c r="J342">
        <v>-105.17149999999999</v>
      </c>
      <c r="K342" t="s">
        <v>628</v>
      </c>
      <c r="L342" t="s">
        <v>742</v>
      </c>
    </row>
    <row r="343" spans="2:12" x14ac:dyDescent="0.25">
      <c r="B343" t="s">
        <v>646</v>
      </c>
      <c r="C343" t="s">
        <v>5709</v>
      </c>
      <c r="D343" t="s">
        <v>5710</v>
      </c>
      <c r="E343" t="s">
        <v>3710</v>
      </c>
      <c r="F343" t="s">
        <v>2292</v>
      </c>
      <c r="G343">
        <v>1</v>
      </c>
      <c r="H343">
        <v>6</v>
      </c>
      <c r="I343">
        <v>40.058199999999999</v>
      </c>
      <c r="J343">
        <v>-105.1737</v>
      </c>
      <c r="K343" t="s">
        <v>628</v>
      </c>
      <c r="L343" t="s">
        <v>742</v>
      </c>
    </row>
    <row r="344" spans="2:12" x14ac:dyDescent="0.25">
      <c r="B344" t="s">
        <v>646</v>
      </c>
      <c r="C344" t="s">
        <v>5600</v>
      </c>
      <c r="D344" t="s">
        <v>5601</v>
      </c>
      <c r="E344" t="s">
        <v>2322</v>
      </c>
      <c r="F344" t="s">
        <v>2292</v>
      </c>
      <c r="G344">
        <v>1</v>
      </c>
      <c r="H344">
        <v>6</v>
      </c>
      <c r="I344">
        <v>39.999600000000001</v>
      </c>
      <c r="J344">
        <v>-105.1794</v>
      </c>
      <c r="K344" t="s">
        <v>628</v>
      </c>
      <c r="L344" t="s">
        <v>742</v>
      </c>
    </row>
    <row r="345" spans="2:12" x14ac:dyDescent="0.25">
      <c r="B345" t="s">
        <v>646</v>
      </c>
      <c r="C345" t="s">
        <v>5711</v>
      </c>
      <c r="D345" t="s">
        <v>5712</v>
      </c>
      <c r="E345" t="s">
        <v>2459</v>
      </c>
      <c r="F345" t="s">
        <v>2292</v>
      </c>
      <c r="G345">
        <v>1</v>
      </c>
      <c r="H345">
        <v>6</v>
      </c>
      <c r="I345">
        <v>40.059100000000001</v>
      </c>
      <c r="J345">
        <v>-105.1717</v>
      </c>
      <c r="K345" t="s">
        <v>628</v>
      </c>
      <c r="L345" t="s">
        <v>742</v>
      </c>
    </row>
    <row r="346" spans="2:12" x14ac:dyDescent="0.25">
      <c r="B346" t="s">
        <v>646</v>
      </c>
      <c r="C346" t="s">
        <v>5521</v>
      </c>
      <c r="D346" t="s">
        <v>5522</v>
      </c>
      <c r="E346" t="s">
        <v>4479</v>
      </c>
      <c r="F346" t="s">
        <v>2292</v>
      </c>
      <c r="G346">
        <v>1</v>
      </c>
      <c r="H346">
        <v>6</v>
      </c>
      <c r="I346">
        <v>39.963799999999999</v>
      </c>
      <c r="J346">
        <v>-105.21469999999999</v>
      </c>
      <c r="K346" t="s">
        <v>628</v>
      </c>
      <c r="L346" t="s">
        <v>742</v>
      </c>
    </row>
    <row r="347" spans="2:12" x14ac:dyDescent="0.25">
      <c r="B347" t="s">
        <v>646</v>
      </c>
      <c r="C347" t="s">
        <v>5741</v>
      </c>
      <c r="D347" t="s">
        <v>5742</v>
      </c>
      <c r="E347" t="s">
        <v>5489</v>
      </c>
      <c r="F347" t="s">
        <v>2292</v>
      </c>
      <c r="G347">
        <v>1</v>
      </c>
      <c r="H347">
        <v>5</v>
      </c>
      <c r="I347">
        <v>40.074399999999997</v>
      </c>
      <c r="J347">
        <v>-105.1965</v>
      </c>
      <c r="K347" t="s">
        <v>628</v>
      </c>
      <c r="L347" t="s">
        <v>742</v>
      </c>
    </row>
    <row r="348" spans="2:12" x14ac:dyDescent="0.25">
      <c r="B348" t="s">
        <v>646</v>
      </c>
      <c r="C348" t="s">
        <v>5735</v>
      </c>
      <c r="D348" t="s">
        <v>5736</v>
      </c>
      <c r="E348" t="s">
        <v>2322</v>
      </c>
      <c r="F348" t="s">
        <v>2292</v>
      </c>
      <c r="G348">
        <v>1</v>
      </c>
      <c r="H348">
        <v>5</v>
      </c>
      <c r="I348">
        <v>40.068600000000004</v>
      </c>
      <c r="J348">
        <v>-105.18129999999999</v>
      </c>
      <c r="K348" t="s">
        <v>628</v>
      </c>
      <c r="L348" t="s">
        <v>742</v>
      </c>
    </row>
    <row r="349" spans="2:12" x14ac:dyDescent="0.25">
      <c r="B349" t="s">
        <v>646</v>
      </c>
      <c r="C349" t="s">
        <v>5713</v>
      </c>
      <c r="D349" t="s">
        <v>5714</v>
      </c>
      <c r="E349" t="s">
        <v>2945</v>
      </c>
      <c r="F349" t="s">
        <v>2292</v>
      </c>
      <c r="G349">
        <v>1</v>
      </c>
      <c r="H349">
        <v>6</v>
      </c>
      <c r="I349">
        <v>40.0593</v>
      </c>
      <c r="J349">
        <v>-105.1735</v>
      </c>
      <c r="K349" t="s">
        <v>628</v>
      </c>
      <c r="L349" t="s">
        <v>742</v>
      </c>
    </row>
    <row r="350" spans="2:12" x14ac:dyDescent="0.25">
      <c r="B350" t="s">
        <v>646</v>
      </c>
      <c r="C350" t="s">
        <v>5568</v>
      </c>
      <c r="D350" t="s">
        <v>5569</v>
      </c>
      <c r="E350" t="s">
        <v>1712</v>
      </c>
      <c r="F350" t="s">
        <v>2292</v>
      </c>
      <c r="G350">
        <v>1</v>
      </c>
      <c r="H350">
        <v>6</v>
      </c>
      <c r="I350">
        <v>39.987299999999998</v>
      </c>
      <c r="J350">
        <v>-105.1703</v>
      </c>
      <c r="K350" t="s">
        <v>628</v>
      </c>
      <c r="L350" t="s">
        <v>742</v>
      </c>
    </row>
    <row r="351" spans="2:12" x14ac:dyDescent="0.25">
      <c r="B351" t="s">
        <v>628</v>
      </c>
      <c r="C351" t="s">
        <v>8945</v>
      </c>
      <c r="D351" t="s">
        <v>8946</v>
      </c>
      <c r="E351" t="s">
        <v>628</v>
      </c>
      <c r="F351" t="s">
        <v>2484</v>
      </c>
      <c r="G351">
        <v>0</v>
      </c>
      <c r="H351">
        <v>6</v>
      </c>
      <c r="I351">
        <v>39.9375</v>
      </c>
      <c r="J351">
        <v>-105.27500000000001</v>
      </c>
      <c r="K351" t="s">
        <v>628</v>
      </c>
      <c r="L351" t="s">
        <v>742</v>
      </c>
    </row>
    <row r="352" spans="2:12" x14ac:dyDescent="0.25">
      <c r="B352" t="s">
        <v>646</v>
      </c>
      <c r="C352" t="s">
        <v>6529</v>
      </c>
      <c r="D352" t="s">
        <v>6530</v>
      </c>
      <c r="E352" t="s">
        <v>6516</v>
      </c>
      <c r="F352" t="s">
        <v>6505</v>
      </c>
      <c r="G352">
        <v>1</v>
      </c>
      <c r="H352">
        <v>6</v>
      </c>
      <c r="I352">
        <v>40.039400000000001</v>
      </c>
      <c r="J352">
        <v>-105.3612</v>
      </c>
      <c r="K352" t="s">
        <v>628</v>
      </c>
      <c r="L352" t="s">
        <v>742</v>
      </c>
    </row>
    <row r="353" spans="2:12" x14ac:dyDescent="0.25">
      <c r="B353" t="s">
        <v>646</v>
      </c>
      <c r="C353" t="s">
        <v>5765</v>
      </c>
      <c r="D353" t="s">
        <v>5766</v>
      </c>
      <c r="E353" t="s">
        <v>2392</v>
      </c>
      <c r="F353" t="s">
        <v>2292</v>
      </c>
      <c r="G353">
        <v>1</v>
      </c>
      <c r="H353">
        <v>5</v>
      </c>
      <c r="I353">
        <v>40.086500000000001</v>
      </c>
      <c r="J353">
        <v>-105.3439</v>
      </c>
      <c r="K353" t="s">
        <v>628</v>
      </c>
      <c r="L353" t="s">
        <v>742</v>
      </c>
    </row>
    <row r="354" spans="2:12" x14ac:dyDescent="0.25">
      <c r="B354" t="s">
        <v>646</v>
      </c>
      <c r="C354" t="s">
        <v>5759</v>
      </c>
      <c r="D354" t="s">
        <v>5760</v>
      </c>
      <c r="E354" t="s">
        <v>3516</v>
      </c>
      <c r="F354" t="s">
        <v>2292</v>
      </c>
      <c r="G354">
        <v>1</v>
      </c>
      <c r="H354">
        <v>5</v>
      </c>
      <c r="I354">
        <v>40.084000000000003</v>
      </c>
      <c r="J354">
        <v>-105.346</v>
      </c>
      <c r="K354" t="s">
        <v>628</v>
      </c>
      <c r="L354" t="s">
        <v>742</v>
      </c>
    </row>
    <row r="355" spans="2:12" x14ac:dyDescent="0.25">
      <c r="B355" t="s">
        <v>646</v>
      </c>
      <c r="C355" t="s">
        <v>5757</v>
      </c>
      <c r="D355" t="s">
        <v>5758</v>
      </c>
      <c r="E355" t="s">
        <v>4789</v>
      </c>
      <c r="F355" t="s">
        <v>2292</v>
      </c>
      <c r="G355">
        <v>1</v>
      </c>
      <c r="H355">
        <v>5</v>
      </c>
      <c r="I355">
        <v>40.082999999999998</v>
      </c>
      <c r="J355">
        <v>-105.3445</v>
      </c>
      <c r="K355" t="s">
        <v>628</v>
      </c>
      <c r="L355" t="s">
        <v>742</v>
      </c>
    </row>
    <row r="356" spans="2:12" x14ac:dyDescent="0.25">
      <c r="B356" t="s">
        <v>646</v>
      </c>
      <c r="C356" t="s">
        <v>5695</v>
      </c>
      <c r="D356" t="s">
        <v>5696</v>
      </c>
      <c r="E356" t="s">
        <v>3037</v>
      </c>
      <c r="F356" t="s">
        <v>2292</v>
      </c>
      <c r="G356">
        <v>1</v>
      </c>
      <c r="H356">
        <v>6</v>
      </c>
      <c r="I356">
        <v>40.050699999999999</v>
      </c>
      <c r="J356">
        <v>-105.3741</v>
      </c>
      <c r="K356" t="s">
        <v>628</v>
      </c>
      <c r="L356" t="s">
        <v>742</v>
      </c>
    </row>
    <row r="357" spans="2:12" x14ac:dyDescent="0.25">
      <c r="B357" t="s">
        <v>646</v>
      </c>
      <c r="C357" t="s">
        <v>6531</v>
      </c>
      <c r="D357" t="s">
        <v>5696</v>
      </c>
      <c r="E357" t="s">
        <v>2733</v>
      </c>
      <c r="F357" t="s">
        <v>6505</v>
      </c>
      <c r="G357">
        <v>1</v>
      </c>
      <c r="H357">
        <v>6</v>
      </c>
      <c r="I357">
        <v>40.051099999999998</v>
      </c>
      <c r="J357">
        <v>-105.3747</v>
      </c>
      <c r="K357" t="s">
        <v>628</v>
      </c>
      <c r="L357" t="s">
        <v>742</v>
      </c>
    </row>
    <row r="358" spans="2:12" x14ac:dyDescent="0.25">
      <c r="B358" t="s">
        <v>646</v>
      </c>
      <c r="C358" t="s">
        <v>5535</v>
      </c>
      <c r="D358" t="s">
        <v>5536</v>
      </c>
      <c r="E358" t="s">
        <v>2322</v>
      </c>
      <c r="F358" t="s">
        <v>2292</v>
      </c>
      <c r="G358">
        <v>1</v>
      </c>
      <c r="H358">
        <v>6</v>
      </c>
      <c r="I358">
        <v>39.974200000000003</v>
      </c>
      <c r="J358">
        <v>-105.152</v>
      </c>
      <c r="K358" t="s">
        <v>628</v>
      </c>
      <c r="L358" t="s">
        <v>742</v>
      </c>
    </row>
    <row r="359" spans="2:12" x14ac:dyDescent="0.25">
      <c r="B359" t="s">
        <v>646</v>
      </c>
      <c r="C359" t="s">
        <v>5748</v>
      </c>
      <c r="D359" t="s">
        <v>5749</v>
      </c>
      <c r="E359" t="s">
        <v>2751</v>
      </c>
      <c r="F359" t="s">
        <v>2292</v>
      </c>
      <c r="G359">
        <v>1</v>
      </c>
      <c r="H359">
        <v>5</v>
      </c>
      <c r="I359">
        <v>40.080199999999998</v>
      </c>
      <c r="J359">
        <v>-105.3591</v>
      </c>
      <c r="K359" t="s">
        <v>628</v>
      </c>
      <c r="L359" t="s">
        <v>742</v>
      </c>
    </row>
    <row r="360" spans="2:12" x14ac:dyDescent="0.25">
      <c r="B360" t="s">
        <v>646</v>
      </c>
      <c r="C360" t="s">
        <v>5657</v>
      </c>
      <c r="D360" t="s">
        <v>5658</v>
      </c>
      <c r="E360" t="s">
        <v>3042</v>
      </c>
      <c r="F360" t="s">
        <v>2292</v>
      </c>
      <c r="G360">
        <v>1</v>
      </c>
      <c r="H360">
        <v>6</v>
      </c>
      <c r="I360">
        <v>40.029499999999999</v>
      </c>
      <c r="J360">
        <v>-105.38420000000001</v>
      </c>
      <c r="K360" t="s">
        <v>628</v>
      </c>
      <c r="L360" t="s">
        <v>742</v>
      </c>
    </row>
    <row r="361" spans="2:12" x14ac:dyDescent="0.25">
      <c r="B361" t="s">
        <v>628</v>
      </c>
      <c r="C361" t="s">
        <v>8951</v>
      </c>
      <c r="D361" t="s">
        <v>8952</v>
      </c>
      <c r="E361" t="s">
        <v>2835</v>
      </c>
      <c r="F361" t="s">
        <v>2484</v>
      </c>
      <c r="G361">
        <v>0</v>
      </c>
      <c r="H361">
        <v>5</v>
      </c>
      <c r="I361">
        <v>40.129100000000001</v>
      </c>
      <c r="J361">
        <v>-105.2899</v>
      </c>
      <c r="K361" t="s">
        <v>628</v>
      </c>
      <c r="L361" t="s">
        <v>742</v>
      </c>
    </row>
    <row r="362" spans="2:12" x14ac:dyDescent="0.25">
      <c r="B362" t="s">
        <v>646</v>
      </c>
      <c r="C362" t="s">
        <v>5659</v>
      </c>
      <c r="D362" t="s">
        <v>5660</v>
      </c>
      <c r="E362" t="s">
        <v>3037</v>
      </c>
      <c r="F362" t="s">
        <v>2292</v>
      </c>
      <c r="G362">
        <v>1</v>
      </c>
      <c r="H362">
        <v>6</v>
      </c>
      <c r="I362">
        <v>40.030500000000004</v>
      </c>
      <c r="J362">
        <v>-105.3918</v>
      </c>
      <c r="K362" t="s">
        <v>628</v>
      </c>
      <c r="L362" t="s">
        <v>742</v>
      </c>
    </row>
    <row r="363" spans="2:12" x14ac:dyDescent="0.25">
      <c r="B363" t="s">
        <v>646</v>
      </c>
      <c r="C363" t="s">
        <v>5787</v>
      </c>
      <c r="D363" t="s">
        <v>5788</v>
      </c>
      <c r="E363" t="s">
        <v>4076</v>
      </c>
      <c r="F363" t="s">
        <v>2292</v>
      </c>
      <c r="G363">
        <v>1</v>
      </c>
      <c r="H363">
        <v>5</v>
      </c>
      <c r="I363">
        <v>40.103200000000001</v>
      </c>
      <c r="J363">
        <v>-105.15349999999999</v>
      </c>
      <c r="K363" t="s">
        <v>628</v>
      </c>
      <c r="L363" t="s">
        <v>742</v>
      </c>
    </row>
    <row r="364" spans="2:12" x14ac:dyDescent="0.25">
      <c r="B364" t="s">
        <v>628</v>
      </c>
      <c r="C364" t="s">
        <v>7928</v>
      </c>
      <c r="D364" t="s">
        <v>7929</v>
      </c>
      <c r="E364" t="s">
        <v>628</v>
      </c>
      <c r="F364" t="s">
        <v>2484</v>
      </c>
      <c r="G364">
        <v>1</v>
      </c>
      <c r="H364">
        <v>6</v>
      </c>
      <c r="I364">
        <v>40.020000000000003</v>
      </c>
      <c r="J364">
        <v>-105.57</v>
      </c>
      <c r="K364" t="s">
        <v>628</v>
      </c>
      <c r="L364" t="s">
        <v>742</v>
      </c>
    </row>
    <row r="365" spans="2:12" x14ac:dyDescent="0.25">
      <c r="B365" t="s">
        <v>628</v>
      </c>
      <c r="C365">
        <v>233</v>
      </c>
      <c r="D365" t="s">
        <v>6500</v>
      </c>
      <c r="E365" t="s">
        <v>2302</v>
      </c>
      <c r="F365" t="s">
        <v>6486</v>
      </c>
      <c r="G365">
        <v>1</v>
      </c>
      <c r="H365">
        <v>6</v>
      </c>
      <c r="I365">
        <v>40.052287999999997</v>
      </c>
      <c r="J365">
        <v>-105.27607500000001</v>
      </c>
      <c r="K365" t="s">
        <v>2302</v>
      </c>
      <c r="L365" t="s">
        <v>742</v>
      </c>
    </row>
    <row r="366" spans="2:12" x14ac:dyDescent="0.25">
      <c r="B366" t="s">
        <v>628</v>
      </c>
      <c r="C366">
        <v>230</v>
      </c>
      <c r="D366" t="s">
        <v>6499</v>
      </c>
      <c r="E366" t="s">
        <v>2322</v>
      </c>
      <c r="F366" t="s">
        <v>6486</v>
      </c>
      <c r="G366">
        <v>1</v>
      </c>
      <c r="H366">
        <v>6</v>
      </c>
      <c r="I366">
        <v>39.978689000000003</v>
      </c>
      <c r="J366">
        <v>-105.26089399999999</v>
      </c>
      <c r="K366" t="s">
        <v>2322</v>
      </c>
      <c r="L366" t="s">
        <v>742</v>
      </c>
    </row>
    <row r="367" spans="2:12" x14ac:dyDescent="0.25">
      <c r="B367" t="s">
        <v>676</v>
      </c>
      <c r="C367" t="s">
        <v>1866</v>
      </c>
      <c r="D367" t="s">
        <v>1867</v>
      </c>
      <c r="E367" t="s">
        <v>1868</v>
      </c>
      <c r="F367" t="s">
        <v>745</v>
      </c>
      <c r="G367">
        <v>1</v>
      </c>
      <c r="H367">
        <v>65</v>
      </c>
      <c r="I367">
        <v>39.316670000000002</v>
      </c>
      <c r="J367">
        <v>-103.35</v>
      </c>
      <c r="K367" t="s">
        <v>628</v>
      </c>
      <c r="L367" t="s">
        <v>742</v>
      </c>
    </row>
    <row r="368" spans="2:12" x14ac:dyDescent="0.25">
      <c r="B368" t="s">
        <v>675</v>
      </c>
      <c r="C368" t="s">
        <v>1874</v>
      </c>
      <c r="D368" t="s">
        <v>1875</v>
      </c>
      <c r="E368" t="s">
        <v>1876</v>
      </c>
      <c r="F368" t="s">
        <v>745</v>
      </c>
      <c r="G368">
        <v>2</v>
      </c>
      <c r="H368">
        <v>19</v>
      </c>
      <c r="I368">
        <v>37.233330000000002</v>
      </c>
      <c r="J368">
        <v>-103.8</v>
      </c>
      <c r="K368" t="s">
        <v>1876</v>
      </c>
      <c r="L368" t="s">
        <v>742</v>
      </c>
    </row>
    <row r="369" spans="2:12" x14ac:dyDescent="0.25">
      <c r="B369" t="s">
        <v>674</v>
      </c>
      <c r="C369" t="s">
        <v>6394</v>
      </c>
      <c r="D369" t="s">
        <v>6395</v>
      </c>
      <c r="E369" t="s">
        <v>5489</v>
      </c>
      <c r="F369" t="s">
        <v>2292</v>
      </c>
      <c r="G369">
        <v>1</v>
      </c>
      <c r="H369">
        <v>3</v>
      </c>
      <c r="I369">
        <v>40.654699999999998</v>
      </c>
      <c r="J369">
        <v>-104.98309999999999</v>
      </c>
      <c r="K369" t="s">
        <v>628</v>
      </c>
      <c r="L369" t="s">
        <v>742</v>
      </c>
    </row>
    <row r="370" spans="2:12" x14ac:dyDescent="0.25">
      <c r="B370" t="s">
        <v>676</v>
      </c>
      <c r="C370" t="s">
        <v>1889</v>
      </c>
      <c r="D370" t="s">
        <v>1890</v>
      </c>
      <c r="E370" t="s">
        <v>1891</v>
      </c>
      <c r="F370" t="s">
        <v>745</v>
      </c>
      <c r="G370">
        <v>2</v>
      </c>
      <c r="H370">
        <v>67</v>
      </c>
      <c r="I370">
        <v>38.916670000000003</v>
      </c>
      <c r="J370">
        <v>-103.28333000000001</v>
      </c>
      <c r="K370" t="s">
        <v>1891</v>
      </c>
      <c r="L370" t="s">
        <v>742</v>
      </c>
    </row>
    <row r="371" spans="2:12" x14ac:dyDescent="0.25">
      <c r="B371" t="s">
        <v>676</v>
      </c>
      <c r="C371" t="s">
        <v>3823</v>
      </c>
      <c r="D371" t="s">
        <v>3824</v>
      </c>
      <c r="E371" t="s">
        <v>2964</v>
      </c>
      <c r="F371" t="s">
        <v>2292</v>
      </c>
      <c r="G371">
        <v>2</v>
      </c>
      <c r="H371">
        <v>67</v>
      </c>
      <c r="I371">
        <v>38.790700000000001</v>
      </c>
      <c r="J371">
        <v>-103.2013</v>
      </c>
      <c r="K371" t="s">
        <v>628</v>
      </c>
      <c r="L371" t="s">
        <v>742</v>
      </c>
    </row>
    <row r="372" spans="2:12" x14ac:dyDescent="0.25">
      <c r="B372" t="s">
        <v>676</v>
      </c>
      <c r="C372" t="s">
        <v>4060</v>
      </c>
      <c r="D372" t="s">
        <v>4061</v>
      </c>
      <c r="E372" t="s">
        <v>2327</v>
      </c>
      <c r="F372" t="s">
        <v>2292</v>
      </c>
      <c r="G372">
        <v>2</v>
      </c>
      <c r="H372">
        <v>67</v>
      </c>
      <c r="I372">
        <v>38.983600000000003</v>
      </c>
      <c r="J372">
        <v>-103.2209</v>
      </c>
      <c r="K372" t="s">
        <v>628</v>
      </c>
      <c r="L372" t="s">
        <v>742</v>
      </c>
    </row>
    <row r="373" spans="2:12" x14ac:dyDescent="0.25">
      <c r="B373" t="s">
        <v>670</v>
      </c>
      <c r="C373" t="s">
        <v>1901</v>
      </c>
      <c r="D373" t="s">
        <v>1902</v>
      </c>
      <c r="E373" t="s">
        <v>1903</v>
      </c>
      <c r="F373" t="s">
        <v>745</v>
      </c>
      <c r="G373">
        <v>2</v>
      </c>
      <c r="H373">
        <v>67</v>
      </c>
      <c r="I373">
        <v>38.459719999999997</v>
      </c>
      <c r="J373">
        <v>-102.43611</v>
      </c>
      <c r="K373" t="s">
        <v>628</v>
      </c>
      <c r="L373" t="s">
        <v>742</v>
      </c>
    </row>
    <row r="374" spans="2:12" x14ac:dyDescent="0.25">
      <c r="B374" t="s">
        <v>670</v>
      </c>
      <c r="C374" t="s">
        <v>3659</v>
      </c>
      <c r="D374" t="s">
        <v>3660</v>
      </c>
      <c r="E374" t="s">
        <v>3037</v>
      </c>
      <c r="F374" t="s">
        <v>2292</v>
      </c>
      <c r="G374">
        <v>2</v>
      </c>
      <c r="H374">
        <v>67</v>
      </c>
      <c r="I374">
        <v>38.463099999999997</v>
      </c>
      <c r="J374">
        <v>-102.465</v>
      </c>
      <c r="K374" t="s">
        <v>628</v>
      </c>
      <c r="L374" t="s">
        <v>742</v>
      </c>
    </row>
    <row r="375" spans="2:12" x14ac:dyDescent="0.25">
      <c r="B375" t="s">
        <v>675</v>
      </c>
      <c r="C375" t="s">
        <v>1907</v>
      </c>
      <c r="D375" t="s">
        <v>1908</v>
      </c>
      <c r="E375" t="s">
        <v>1909</v>
      </c>
      <c r="F375" t="s">
        <v>745</v>
      </c>
      <c r="G375">
        <v>2</v>
      </c>
      <c r="H375">
        <v>19</v>
      </c>
      <c r="I375">
        <v>37.016669999999998</v>
      </c>
      <c r="J375">
        <v>-103.88333</v>
      </c>
      <c r="K375" t="s">
        <v>1909</v>
      </c>
      <c r="L375" t="s">
        <v>742</v>
      </c>
    </row>
    <row r="376" spans="2:12" x14ac:dyDescent="0.25">
      <c r="B376" t="s">
        <v>675</v>
      </c>
      <c r="C376" t="s">
        <v>2988</v>
      </c>
      <c r="D376" t="s">
        <v>2989</v>
      </c>
      <c r="E376" t="s">
        <v>2964</v>
      </c>
      <c r="F376" t="s">
        <v>2292</v>
      </c>
      <c r="G376">
        <v>2</v>
      </c>
      <c r="H376">
        <v>19</v>
      </c>
      <c r="I376">
        <v>37.219099999999997</v>
      </c>
      <c r="J376">
        <v>-103.6116</v>
      </c>
      <c r="K376" t="s">
        <v>628</v>
      </c>
      <c r="L376" t="s">
        <v>742</v>
      </c>
    </row>
    <row r="377" spans="2:12" x14ac:dyDescent="0.25">
      <c r="B377" t="s">
        <v>698</v>
      </c>
      <c r="C377" t="s">
        <v>1929</v>
      </c>
      <c r="D377" t="s">
        <v>1930</v>
      </c>
      <c r="E377" t="s">
        <v>759</v>
      </c>
      <c r="F377" t="s">
        <v>745</v>
      </c>
      <c r="G377">
        <v>5</v>
      </c>
      <c r="H377">
        <v>36</v>
      </c>
      <c r="I377">
        <v>39.4861</v>
      </c>
      <c r="J377">
        <v>-106.04300000000001</v>
      </c>
      <c r="K377" t="s">
        <v>1931</v>
      </c>
      <c r="L377" t="s">
        <v>742</v>
      </c>
    </row>
    <row r="378" spans="2:12" x14ac:dyDescent="0.25">
      <c r="B378" t="s">
        <v>698</v>
      </c>
      <c r="C378" t="s">
        <v>4661</v>
      </c>
      <c r="D378" t="s">
        <v>4662</v>
      </c>
      <c r="E378" t="s">
        <v>2459</v>
      </c>
      <c r="F378" t="s">
        <v>2292</v>
      </c>
      <c r="G378">
        <v>5</v>
      </c>
      <c r="H378">
        <v>36</v>
      </c>
      <c r="I378">
        <v>39.520000000000003</v>
      </c>
      <c r="J378">
        <v>-106.0412</v>
      </c>
      <c r="K378" t="s">
        <v>628</v>
      </c>
      <c r="L378" t="s">
        <v>742</v>
      </c>
    </row>
    <row r="379" spans="2:12" x14ac:dyDescent="0.25">
      <c r="B379" t="s">
        <v>698</v>
      </c>
      <c r="C379" t="s">
        <v>4590</v>
      </c>
      <c r="D379" t="s">
        <v>4591</v>
      </c>
      <c r="E379" t="s">
        <v>3119</v>
      </c>
      <c r="F379" t="s">
        <v>2292</v>
      </c>
      <c r="G379">
        <v>5</v>
      </c>
      <c r="H379">
        <v>36</v>
      </c>
      <c r="I379">
        <v>39.482900000000001</v>
      </c>
      <c r="J379">
        <v>-106.02509999999999</v>
      </c>
      <c r="K379" t="s">
        <v>628</v>
      </c>
      <c r="L379" t="s">
        <v>742</v>
      </c>
    </row>
    <row r="380" spans="2:12" x14ac:dyDescent="0.25">
      <c r="B380" t="s">
        <v>698</v>
      </c>
      <c r="C380" t="s">
        <v>4578</v>
      </c>
      <c r="D380" t="s">
        <v>4579</v>
      </c>
      <c r="E380" t="s">
        <v>2961</v>
      </c>
      <c r="F380" t="s">
        <v>2292</v>
      </c>
      <c r="G380">
        <v>5</v>
      </c>
      <c r="H380">
        <v>36</v>
      </c>
      <c r="I380">
        <v>39.473599999999998</v>
      </c>
      <c r="J380">
        <v>-106.0784</v>
      </c>
      <c r="K380" t="s">
        <v>628</v>
      </c>
      <c r="L380" t="s">
        <v>742</v>
      </c>
    </row>
    <row r="381" spans="2:12" x14ac:dyDescent="0.25">
      <c r="B381" t="s">
        <v>698</v>
      </c>
      <c r="C381" t="s">
        <v>4623</v>
      </c>
      <c r="D381" t="s">
        <v>4624</v>
      </c>
      <c r="E381" t="s">
        <v>4270</v>
      </c>
      <c r="F381" t="s">
        <v>2292</v>
      </c>
      <c r="G381">
        <v>5</v>
      </c>
      <c r="H381">
        <v>36</v>
      </c>
      <c r="I381">
        <v>39.502899999999997</v>
      </c>
      <c r="J381">
        <v>-106.0579</v>
      </c>
      <c r="K381" t="s">
        <v>628</v>
      </c>
      <c r="L381" t="s">
        <v>742</v>
      </c>
    </row>
    <row r="382" spans="2:12" x14ac:dyDescent="0.25">
      <c r="B382" t="s">
        <v>698</v>
      </c>
      <c r="C382" t="s">
        <v>4627</v>
      </c>
      <c r="D382" t="s">
        <v>4628</v>
      </c>
      <c r="E382" t="s">
        <v>2425</v>
      </c>
      <c r="F382" t="s">
        <v>2292</v>
      </c>
      <c r="G382">
        <v>5</v>
      </c>
      <c r="H382">
        <v>36</v>
      </c>
      <c r="I382">
        <v>39.503500000000003</v>
      </c>
      <c r="J382">
        <v>-106.06180000000001</v>
      </c>
      <c r="K382" t="s">
        <v>628</v>
      </c>
      <c r="L382" t="s">
        <v>742</v>
      </c>
    </row>
    <row r="383" spans="2:12" x14ac:dyDescent="0.25">
      <c r="B383" t="s">
        <v>628</v>
      </c>
      <c r="C383" t="s">
        <v>8723</v>
      </c>
      <c r="D383" t="s">
        <v>8724</v>
      </c>
      <c r="E383" t="s">
        <v>8049</v>
      </c>
      <c r="F383" t="s">
        <v>2484</v>
      </c>
      <c r="G383">
        <v>0</v>
      </c>
      <c r="H383">
        <v>36</v>
      </c>
      <c r="I383">
        <v>39.481900000000003</v>
      </c>
      <c r="J383">
        <v>-106.0325</v>
      </c>
      <c r="K383" t="s">
        <v>628</v>
      </c>
      <c r="L383" t="s">
        <v>742</v>
      </c>
    </row>
    <row r="384" spans="2:12" x14ac:dyDescent="0.25">
      <c r="B384" t="s">
        <v>698</v>
      </c>
      <c r="C384" t="s">
        <v>4625</v>
      </c>
      <c r="D384" t="s">
        <v>4626</v>
      </c>
      <c r="E384" t="s">
        <v>1981</v>
      </c>
      <c r="F384" t="s">
        <v>2292</v>
      </c>
      <c r="G384">
        <v>5</v>
      </c>
      <c r="H384">
        <v>36</v>
      </c>
      <c r="I384">
        <v>39.5032</v>
      </c>
      <c r="J384">
        <v>-106.06270000000001</v>
      </c>
      <c r="K384" t="s">
        <v>628</v>
      </c>
      <c r="L384" t="s">
        <v>742</v>
      </c>
    </row>
    <row r="385" spans="2:12" x14ac:dyDescent="0.25">
      <c r="B385" t="s">
        <v>698</v>
      </c>
      <c r="C385" t="s">
        <v>4673</v>
      </c>
      <c r="D385" t="s">
        <v>4674</v>
      </c>
      <c r="E385" t="s">
        <v>2481</v>
      </c>
      <c r="F385" t="s">
        <v>2292</v>
      </c>
      <c r="G385">
        <v>5</v>
      </c>
      <c r="H385">
        <v>36</v>
      </c>
      <c r="I385">
        <v>39.523699999999998</v>
      </c>
      <c r="J385">
        <v>-106.0399</v>
      </c>
      <c r="K385" t="s">
        <v>628</v>
      </c>
      <c r="L385" t="s">
        <v>742</v>
      </c>
    </row>
    <row r="386" spans="2:12" x14ac:dyDescent="0.25">
      <c r="B386" t="s">
        <v>698</v>
      </c>
      <c r="C386" t="s">
        <v>4561</v>
      </c>
      <c r="D386" t="s">
        <v>4562</v>
      </c>
      <c r="E386" t="s">
        <v>2459</v>
      </c>
      <c r="F386" t="s">
        <v>2292</v>
      </c>
      <c r="G386">
        <v>5</v>
      </c>
      <c r="H386">
        <v>36</v>
      </c>
      <c r="I386">
        <v>39.468800000000002</v>
      </c>
      <c r="J386">
        <v>-106.01090000000001</v>
      </c>
      <c r="K386" t="s">
        <v>628</v>
      </c>
      <c r="L386" t="s">
        <v>742</v>
      </c>
    </row>
    <row r="387" spans="2:12" x14ac:dyDescent="0.25">
      <c r="B387" t="s">
        <v>698</v>
      </c>
      <c r="C387" t="s">
        <v>4509</v>
      </c>
      <c r="D387" t="s">
        <v>4510</v>
      </c>
      <c r="E387" t="s">
        <v>2330</v>
      </c>
      <c r="F387" t="s">
        <v>2292</v>
      </c>
      <c r="G387">
        <v>5</v>
      </c>
      <c r="H387">
        <v>36</v>
      </c>
      <c r="I387">
        <v>39.429400000000001</v>
      </c>
      <c r="J387">
        <v>-106.033</v>
      </c>
      <c r="K387" t="s">
        <v>628</v>
      </c>
      <c r="L387" t="s">
        <v>742</v>
      </c>
    </row>
    <row r="388" spans="2:12" x14ac:dyDescent="0.25">
      <c r="B388" t="s">
        <v>698</v>
      </c>
      <c r="C388" t="s">
        <v>4466</v>
      </c>
      <c r="D388" t="s">
        <v>4467</v>
      </c>
      <c r="E388" t="s">
        <v>2933</v>
      </c>
      <c r="F388" t="s">
        <v>2292</v>
      </c>
      <c r="G388">
        <v>5</v>
      </c>
      <c r="H388">
        <v>36</v>
      </c>
      <c r="I388">
        <v>39.398099999999999</v>
      </c>
      <c r="J388">
        <v>-106.04600000000001</v>
      </c>
      <c r="K388" t="s">
        <v>628</v>
      </c>
      <c r="L388" t="s">
        <v>742</v>
      </c>
    </row>
    <row r="389" spans="2:12" x14ac:dyDescent="0.25">
      <c r="B389" t="s">
        <v>698</v>
      </c>
      <c r="C389" t="s">
        <v>4450</v>
      </c>
      <c r="D389" t="s">
        <v>4451</v>
      </c>
      <c r="E389" t="s">
        <v>3214</v>
      </c>
      <c r="F389" t="s">
        <v>2292</v>
      </c>
      <c r="G389">
        <v>5</v>
      </c>
      <c r="H389">
        <v>36</v>
      </c>
      <c r="I389">
        <v>39.387900000000002</v>
      </c>
      <c r="J389">
        <v>-106.0504</v>
      </c>
      <c r="K389" t="s">
        <v>628</v>
      </c>
      <c r="L389" t="s">
        <v>742</v>
      </c>
    </row>
    <row r="390" spans="2:12" x14ac:dyDescent="0.25">
      <c r="B390" t="s">
        <v>701</v>
      </c>
      <c r="C390" t="s">
        <v>5640</v>
      </c>
      <c r="D390" t="s">
        <v>5641</v>
      </c>
      <c r="E390" t="s">
        <v>5642</v>
      </c>
      <c r="F390" t="s">
        <v>2292</v>
      </c>
      <c r="G390">
        <v>1</v>
      </c>
      <c r="H390">
        <v>2</v>
      </c>
      <c r="I390">
        <v>40.015000000000001</v>
      </c>
      <c r="J390">
        <v>-104.7876</v>
      </c>
      <c r="K390" t="s">
        <v>628</v>
      </c>
      <c r="L390" t="s">
        <v>742</v>
      </c>
    </row>
    <row r="391" spans="2:12" x14ac:dyDescent="0.25">
      <c r="B391" t="s">
        <v>701</v>
      </c>
      <c r="C391" t="s">
        <v>1970</v>
      </c>
      <c r="D391" t="s">
        <v>1971</v>
      </c>
      <c r="E391" t="s">
        <v>1973</v>
      </c>
      <c r="F391" t="s">
        <v>745</v>
      </c>
      <c r="G391">
        <v>1</v>
      </c>
      <c r="H391">
        <v>1</v>
      </c>
      <c r="I391">
        <v>40.634999999999998</v>
      </c>
      <c r="J391">
        <v>-104.3266</v>
      </c>
      <c r="K391" t="s">
        <v>1972</v>
      </c>
      <c r="L391" t="s">
        <v>742</v>
      </c>
    </row>
    <row r="392" spans="2:12" x14ac:dyDescent="0.25">
      <c r="B392" t="s">
        <v>701</v>
      </c>
      <c r="C392" t="s">
        <v>6369</v>
      </c>
      <c r="D392" t="s">
        <v>1971</v>
      </c>
      <c r="E392" t="s">
        <v>4018</v>
      </c>
      <c r="F392" t="s">
        <v>2292</v>
      </c>
      <c r="G392">
        <v>1</v>
      </c>
      <c r="H392">
        <v>1</v>
      </c>
      <c r="I392">
        <v>40.634099999999997</v>
      </c>
      <c r="J392">
        <v>-104.3274</v>
      </c>
      <c r="K392" t="s">
        <v>628</v>
      </c>
      <c r="L392" t="s">
        <v>742</v>
      </c>
    </row>
    <row r="393" spans="2:12" x14ac:dyDescent="0.25">
      <c r="B393" t="s">
        <v>628</v>
      </c>
      <c r="C393" t="s">
        <v>8897</v>
      </c>
      <c r="D393" t="s">
        <v>8898</v>
      </c>
      <c r="E393" t="s">
        <v>8049</v>
      </c>
      <c r="F393" t="s">
        <v>2484</v>
      </c>
      <c r="G393">
        <v>0</v>
      </c>
      <c r="H393">
        <v>1</v>
      </c>
      <c r="I393">
        <v>40.6342</v>
      </c>
      <c r="J393">
        <v>-104.3284</v>
      </c>
      <c r="K393" t="s">
        <v>628</v>
      </c>
      <c r="L393" t="s">
        <v>742</v>
      </c>
    </row>
    <row r="394" spans="2:12" x14ac:dyDescent="0.25">
      <c r="B394" t="s">
        <v>701</v>
      </c>
      <c r="C394" t="s">
        <v>6372</v>
      </c>
      <c r="D394" t="s">
        <v>6373</v>
      </c>
      <c r="E394" t="s">
        <v>3432</v>
      </c>
      <c r="F394" t="s">
        <v>2292</v>
      </c>
      <c r="G394">
        <v>1</v>
      </c>
      <c r="H394">
        <v>1</v>
      </c>
      <c r="I394">
        <v>40.635199999999998</v>
      </c>
      <c r="J394">
        <v>-104.3279</v>
      </c>
      <c r="K394" t="s">
        <v>628</v>
      </c>
      <c r="L394" t="s">
        <v>742</v>
      </c>
    </row>
    <row r="395" spans="2:12" x14ac:dyDescent="0.25">
      <c r="B395" t="s">
        <v>701</v>
      </c>
      <c r="C395" t="s">
        <v>6181</v>
      </c>
      <c r="D395" t="s">
        <v>6182</v>
      </c>
      <c r="E395" t="s">
        <v>2302</v>
      </c>
      <c r="F395" t="s">
        <v>2292</v>
      </c>
      <c r="G395">
        <v>1</v>
      </c>
      <c r="H395">
        <v>1</v>
      </c>
      <c r="I395">
        <v>40.480200000000004</v>
      </c>
      <c r="J395">
        <v>-104.3139</v>
      </c>
      <c r="K395" t="s">
        <v>628</v>
      </c>
      <c r="L395" t="s">
        <v>742</v>
      </c>
    </row>
    <row r="396" spans="2:12" x14ac:dyDescent="0.25">
      <c r="B396" t="s">
        <v>628</v>
      </c>
      <c r="C396" t="s">
        <v>8895</v>
      </c>
      <c r="D396" t="s">
        <v>8896</v>
      </c>
      <c r="E396" t="s">
        <v>8049</v>
      </c>
      <c r="F396" t="s">
        <v>2484</v>
      </c>
      <c r="G396">
        <v>0</v>
      </c>
      <c r="H396">
        <v>1</v>
      </c>
      <c r="I396">
        <v>40.7575</v>
      </c>
      <c r="J396">
        <v>-104.2834</v>
      </c>
      <c r="K396" t="s">
        <v>628</v>
      </c>
      <c r="L396" t="s">
        <v>742</v>
      </c>
    </row>
    <row r="397" spans="2:12" x14ac:dyDescent="0.25">
      <c r="B397" t="s">
        <v>628</v>
      </c>
      <c r="C397" t="s">
        <v>2340</v>
      </c>
      <c r="D397" t="s">
        <v>2341</v>
      </c>
      <c r="E397" t="s">
        <v>2322</v>
      </c>
      <c r="F397" t="s">
        <v>2211</v>
      </c>
      <c r="G397">
        <v>1</v>
      </c>
      <c r="H397">
        <v>1</v>
      </c>
      <c r="I397">
        <v>40.594700000000003</v>
      </c>
      <c r="J397">
        <v>-104.319</v>
      </c>
      <c r="K397" t="s">
        <v>2322</v>
      </c>
      <c r="L397" t="s">
        <v>742</v>
      </c>
    </row>
    <row r="398" spans="2:12" x14ac:dyDescent="0.25">
      <c r="B398" t="s">
        <v>639</v>
      </c>
      <c r="C398" t="s">
        <v>5552</v>
      </c>
      <c r="D398" t="s">
        <v>5553</v>
      </c>
      <c r="E398" t="s">
        <v>3197</v>
      </c>
      <c r="F398" t="s">
        <v>2292</v>
      </c>
      <c r="G398">
        <v>1</v>
      </c>
      <c r="H398">
        <v>2</v>
      </c>
      <c r="I398">
        <v>39.981900000000003</v>
      </c>
      <c r="J398">
        <v>-104.82089999999999</v>
      </c>
      <c r="K398" t="s">
        <v>628</v>
      </c>
      <c r="L398" t="s">
        <v>742</v>
      </c>
    </row>
    <row r="399" spans="2:12" x14ac:dyDescent="0.25">
      <c r="B399" t="s">
        <v>639</v>
      </c>
      <c r="C399" t="s">
        <v>1974</v>
      </c>
      <c r="D399" t="s">
        <v>1975</v>
      </c>
      <c r="E399" t="s">
        <v>1976</v>
      </c>
      <c r="F399" t="s">
        <v>745</v>
      </c>
      <c r="G399">
        <v>1</v>
      </c>
      <c r="H399">
        <v>2</v>
      </c>
      <c r="I399">
        <v>39.943600000000004</v>
      </c>
      <c r="J399">
        <v>-104.8361</v>
      </c>
      <c r="K399" t="s">
        <v>1976</v>
      </c>
      <c r="L399" t="s">
        <v>742</v>
      </c>
    </row>
    <row r="400" spans="2:12" x14ac:dyDescent="0.25">
      <c r="B400" t="s">
        <v>639</v>
      </c>
      <c r="C400" t="s">
        <v>5564</v>
      </c>
      <c r="D400" t="s">
        <v>5565</v>
      </c>
      <c r="E400" t="s">
        <v>2425</v>
      </c>
      <c r="F400" t="s">
        <v>2292</v>
      </c>
      <c r="G400">
        <v>1</v>
      </c>
      <c r="H400">
        <v>2</v>
      </c>
      <c r="I400">
        <v>39.986800000000002</v>
      </c>
      <c r="J400">
        <v>-104.7944</v>
      </c>
      <c r="K400" t="s">
        <v>628</v>
      </c>
      <c r="L400" t="s">
        <v>742</v>
      </c>
    </row>
    <row r="401" spans="2:12" x14ac:dyDescent="0.25">
      <c r="B401" t="s">
        <v>639</v>
      </c>
      <c r="C401" t="s">
        <v>5548</v>
      </c>
      <c r="D401" t="s">
        <v>5549</v>
      </c>
      <c r="E401" t="s">
        <v>3159</v>
      </c>
      <c r="F401" t="s">
        <v>2292</v>
      </c>
      <c r="G401">
        <v>1</v>
      </c>
      <c r="H401">
        <v>2</v>
      </c>
      <c r="I401">
        <v>39.978999999999999</v>
      </c>
      <c r="J401">
        <v>-104.8009</v>
      </c>
      <c r="K401" t="s">
        <v>628</v>
      </c>
      <c r="L401" t="s">
        <v>742</v>
      </c>
    </row>
    <row r="402" spans="2:12" x14ac:dyDescent="0.25">
      <c r="B402" t="s">
        <v>639</v>
      </c>
      <c r="C402" t="s">
        <v>5537</v>
      </c>
      <c r="D402" t="s">
        <v>5538</v>
      </c>
      <c r="E402" t="s">
        <v>2443</v>
      </c>
      <c r="F402" t="s">
        <v>2292</v>
      </c>
      <c r="G402">
        <v>1</v>
      </c>
      <c r="H402">
        <v>2</v>
      </c>
      <c r="I402">
        <v>39.975200000000001</v>
      </c>
      <c r="J402">
        <v>-104.79089999999999</v>
      </c>
      <c r="K402" t="s">
        <v>628</v>
      </c>
      <c r="L402" t="s">
        <v>742</v>
      </c>
    </row>
    <row r="403" spans="2:12" x14ac:dyDescent="0.25">
      <c r="B403" t="s">
        <v>639</v>
      </c>
      <c r="C403" t="s">
        <v>5550</v>
      </c>
      <c r="D403" t="s">
        <v>5551</v>
      </c>
      <c r="E403" t="s">
        <v>4076</v>
      </c>
      <c r="F403" t="s">
        <v>2292</v>
      </c>
      <c r="G403">
        <v>1</v>
      </c>
      <c r="H403">
        <v>2</v>
      </c>
      <c r="I403">
        <v>39.979900000000001</v>
      </c>
      <c r="J403">
        <v>-104.78619999999999</v>
      </c>
      <c r="K403" t="s">
        <v>628</v>
      </c>
      <c r="L403" t="s">
        <v>742</v>
      </c>
    </row>
    <row r="404" spans="2:12" x14ac:dyDescent="0.25">
      <c r="B404" t="s">
        <v>628</v>
      </c>
      <c r="C404" t="s">
        <v>8847</v>
      </c>
      <c r="D404" t="s">
        <v>8848</v>
      </c>
      <c r="E404" t="s">
        <v>8049</v>
      </c>
      <c r="F404" t="s">
        <v>2484</v>
      </c>
      <c r="G404">
        <v>0</v>
      </c>
      <c r="H404">
        <v>2</v>
      </c>
      <c r="I404">
        <v>39.983899999999998</v>
      </c>
      <c r="J404">
        <v>-104.8081</v>
      </c>
      <c r="K404" t="s">
        <v>628</v>
      </c>
      <c r="L404" t="s">
        <v>742</v>
      </c>
    </row>
    <row r="405" spans="2:12" x14ac:dyDescent="0.25">
      <c r="B405" t="s">
        <v>639</v>
      </c>
      <c r="C405" t="s">
        <v>5556</v>
      </c>
      <c r="D405" t="s">
        <v>5557</v>
      </c>
      <c r="E405" t="s">
        <v>2504</v>
      </c>
      <c r="F405" t="s">
        <v>2292</v>
      </c>
      <c r="G405">
        <v>1</v>
      </c>
      <c r="H405">
        <v>2</v>
      </c>
      <c r="I405">
        <v>39.984400000000001</v>
      </c>
      <c r="J405">
        <v>-104.8134</v>
      </c>
      <c r="K405" t="s">
        <v>628</v>
      </c>
      <c r="L405" t="s">
        <v>742</v>
      </c>
    </row>
    <row r="406" spans="2:12" x14ac:dyDescent="0.25">
      <c r="B406" t="s">
        <v>639</v>
      </c>
      <c r="C406" t="s">
        <v>5531</v>
      </c>
      <c r="D406" t="s">
        <v>5532</v>
      </c>
      <c r="E406" t="s">
        <v>2504</v>
      </c>
      <c r="F406" t="s">
        <v>2292</v>
      </c>
      <c r="G406">
        <v>1</v>
      </c>
      <c r="H406">
        <v>2</v>
      </c>
      <c r="I406">
        <v>39.971400000000003</v>
      </c>
      <c r="J406">
        <v>-104.8683</v>
      </c>
      <c r="K406" t="s">
        <v>628</v>
      </c>
      <c r="L406" t="s">
        <v>742</v>
      </c>
    </row>
    <row r="407" spans="2:12" x14ac:dyDescent="0.25">
      <c r="B407" t="s">
        <v>639</v>
      </c>
      <c r="C407" t="s">
        <v>5513</v>
      </c>
      <c r="D407" t="s">
        <v>5514</v>
      </c>
      <c r="E407" t="s">
        <v>3214</v>
      </c>
      <c r="F407" t="s">
        <v>2292</v>
      </c>
      <c r="G407">
        <v>1</v>
      </c>
      <c r="H407">
        <v>2</v>
      </c>
      <c r="I407">
        <v>39.948</v>
      </c>
      <c r="J407">
        <v>-104.90260000000001</v>
      </c>
      <c r="K407" t="s">
        <v>628</v>
      </c>
      <c r="L407" t="s">
        <v>742</v>
      </c>
    </row>
    <row r="408" spans="2:12" x14ac:dyDescent="0.25">
      <c r="B408" t="s">
        <v>639</v>
      </c>
      <c r="C408" t="s">
        <v>5594</v>
      </c>
      <c r="D408" t="s">
        <v>5595</v>
      </c>
      <c r="E408" t="s">
        <v>2964</v>
      </c>
      <c r="F408" t="s">
        <v>2292</v>
      </c>
      <c r="G408">
        <v>1</v>
      </c>
      <c r="H408">
        <v>2</v>
      </c>
      <c r="I408">
        <v>39.995100000000001</v>
      </c>
      <c r="J408">
        <v>-104.9661</v>
      </c>
      <c r="K408" t="s">
        <v>628</v>
      </c>
      <c r="L408" t="s">
        <v>742</v>
      </c>
    </row>
    <row r="409" spans="2:12" x14ac:dyDescent="0.25">
      <c r="B409" t="s">
        <v>5459</v>
      </c>
      <c r="C409" t="s">
        <v>5481</v>
      </c>
      <c r="D409" t="s">
        <v>5482</v>
      </c>
      <c r="E409" t="s">
        <v>2312</v>
      </c>
      <c r="F409" t="s">
        <v>2292</v>
      </c>
      <c r="G409">
        <v>1</v>
      </c>
      <c r="H409">
        <v>6</v>
      </c>
      <c r="I409">
        <v>39.939</v>
      </c>
      <c r="J409">
        <v>-105.0826</v>
      </c>
      <c r="K409" t="s">
        <v>628</v>
      </c>
      <c r="L409" t="s">
        <v>742</v>
      </c>
    </row>
    <row r="410" spans="2:12" x14ac:dyDescent="0.25">
      <c r="B410" t="s">
        <v>5459</v>
      </c>
      <c r="C410" t="s">
        <v>5470</v>
      </c>
      <c r="D410" t="s">
        <v>5471</v>
      </c>
      <c r="E410" t="s">
        <v>2312</v>
      </c>
      <c r="F410" t="s">
        <v>2292</v>
      </c>
      <c r="G410">
        <v>1</v>
      </c>
      <c r="H410">
        <v>6</v>
      </c>
      <c r="I410">
        <v>39.935000000000002</v>
      </c>
      <c r="J410">
        <v>-105.08450000000001</v>
      </c>
      <c r="K410" t="s">
        <v>628</v>
      </c>
      <c r="L410" t="s">
        <v>742</v>
      </c>
    </row>
    <row r="411" spans="2:12" x14ac:dyDescent="0.25">
      <c r="B411" t="s">
        <v>5459</v>
      </c>
      <c r="C411" t="s">
        <v>5460</v>
      </c>
      <c r="D411" t="s">
        <v>5461</v>
      </c>
      <c r="E411" t="s">
        <v>2663</v>
      </c>
      <c r="F411" t="s">
        <v>2292</v>
      </c>
      <c r="G411">
        <v>1</v>
      </c>
      <c r="H411">
        <v>2</v>
      </c>
      <c r="I411">
        <v>39.927100000000003</v>
      </c>
      <c r="J411">
        <v>-105.07429999999999</v>
      </c>
      <c r="K411" t="s">
        <v>628</v>
      </c>
      <c r="L411" t="s">
        <v>742</v>
      </c>
    </row>
    <row r="412" spans="2:12" x14ac:dyDescent="0.25">
      <c r="B412" t="s">
        <v>5459</v>
      </c>
      <c r="C412" t="s">
        <v>5517</v>
      </c>
      <c r="D412" t="s">
        <v>5518</v>
      </c>
      <c r="E412" t="s">
        <v>2663</v>
      </c>
      <c r="F412" t="s">
        <v>2292</v>
      </c>
      <c r="G412">
        <v>1</v>
      </c>
      <c r="H412">
        <v>2</v>
      </c>
      <c r="I412">
        <v>39.951300000000003</v>
      </c>
      <c r="J412">
        <v>-105.0329</v>
      </c>
      <c r="K412" t="s">
        <v>628</v>
      </c>
      <c r="L412" t="s">
        <v>742</v>
      </c>
    </row>
    <row r="413" spans="2:12" x14ac:dyDescent="0.25">
      <c r="B413" t="s">
        <v>5459</v>
      </c>
      <c r="C413" t="s">
        <v>5468</v>
      </c>
      <c r="D413" t="s">
        <v>5469</v>
      </c>
      <c r="E413" t="s">
        <v>2504</v>
      </c>
      <c r="F413" t="s">
        <v>2292</v>
      </c>
      <c r="G413">
        <v>1</v>
      </c>
      <c r="H413">
        <v>6</v>
      </c>
      <c r="I413">
        <v>39.933799999999998</v>
      </c>
      <c r="J413">
        <v>-105.0916</v>
      </c>
      <c r="K413" t="s">
        <v>628</v>
      </c>
      <c r="L413" t="s">
        <v>742</v>
      </c>
    </row>
    <row r="414" spans="2:12" x14ac:dyDescent="0.25">
      <c r="B414" t="s">
        <v>5459</v>
      </c>
      <c r="C414" t="s">
        <v>5472</v>
      </c>
      <c r="D414" t="s">
        <v>5473</v>
      </c>
      <c r="E414" t="s">
        <v>3844</v>
      </c>
      <c r="F414" t="s">
        <v>2292</v>
      </c>
      <c r="G414">
        <v>1</v>
      </c>
      <c r="H414">
        <v>6</v>
      </c>
      <c r="I414">
        <v>39.936399999999999</v>
      </c>
      <c r="J414">
        <v>-105.0608</v>
      </c>
      <c r="K414" t="s">
        <v>628</v>
      </c>
      <c r="L414" t="s">
        <v>742</v>
      </c>
    </row>
    <row r="415" spans="2:12" x14ac:dyDescent="0.25">
      <c r="B415" t="s">
        <v>669</v>
      </c>
      <c r="C415" t="s">
        <v>5419</v>
      </c>
      <c r="D415" t="s">
        <v>5420</v>
      </c>
      <c r="E415" t="s">
        <v>2322</v>
      </c>
      <c r="F415" t="s">
        <v>2292</v>
      </c>
      <c r="G415">
        <v>1</v>
      </c>
      <c r="H415">
        <v>2</v>
      </c>
      <c r="I415">
        <v>39.882599999999996</v>
      </c>
      <c r="J415">
        <v>-105.1056</v>
      </c>
      <c r="K415" t="s">
        <v>628</v>
      </c>
      <c r="L415" t="s">
        <v>742</v>
      </c>
    </row>
    <row r="416" spans="2:12" x14ac:dyDescent="0.25">
      <c r="B416" t="s">
        <v>5459</v>
      </c>
      <c r="C416" t="s">
        <v>5457</v>
      </c>
      <c r="D416" t="s">
        <v>5458</v>
      </c>
      <c r="E416" t="s">
        <v>2964</v>
      </c>
      <c r="F416" t="s">
        <v>2292</v>
      </c>
      <c r="G416">
        <v>1</v>
      </c>
      <c r="H416">
        <v>2</v>
      </c>
      <c r="I416">
        <v>39.924399999999999</v>
      </c>
      <c r="J416">
        <v>-105.0393</v>
      </c>
      <c r="K416" t="s">
        <v>628</v>
      </c>
      <c r="L416" t="s">
        <v>742</v>
      </c>
    </row>
    <row r="417" spans="2:12" x14ac:dyDescent="0.25">
      <c r="B417" t="s">
        <v>628</v>
      </c>
      <c r="C417" t="s">
        <v>8045</v>
      </c>
      <c r="D417" t="s">
        <v>8046</v>
      </c>
      <c r="E417" t="s">
        <v>6688</v>
      </c>
      <c r="F417" t="s">
        <v>2292</v>
      </c>
      <c r="G417">
        <v>1</v>
      </c>
      <c r="H417">
        <v>6</v>
      </c>
      <c r="I417">
        <v>39.988100000000003</v>
      </c>
      <c r="J417">
        <v>-105.0453</v>
      </c>
      <c r="K417" t="s">
        <v>628</v>
      </c>
      <c r="L417" t="s">
        <v>742</v>
      </c>
    </row>
    <row r="418" spans="2:12" x14ac:dyDescent="0.25">
      <c r="B418" t="s">
        <v>5459</v>
      </c>
      <c r="C418" t="s">
        <v>5485</v>
      </c>
      <c r="D418" t="s">
        <v>5486</v>
      </c>
      <c r="E418" t="s">
        <v>2425</v>
      </c>
      <c r="F418" t="s">
        <v>2292</v>
      </c>
      <c r="G418">
        <v>1</v>
      </c>
      <c r="H418">
        <v>2</v>
      </c>
      <c r="I418">
        <v>39.939599999999999</v>
      </c>
      <c r="J418">
        <v>-105.0261</v>
      </c>
      <c r="K418" t="s">
        <v>628</v>
      </c>
      <c r="L418" t="s">
        <v>742</v>
      </c>
    </row>
    <row r="419" spans="2:12" x14ac:dyDescent="0.25">
      <c r="B419" t="s">
        <v>5459</v>
      </c>
      <c r="C419" t="s">
        <v>6532</v>
      </c>
      <c r="D419" t="s">
        <v>6533</v>
      </c>
      <c r="E419" t="s">
        <v>2760</v>
      </c>
      <c r="F419" t="s">
        <v>6505</v>
      </c>
      <c r="G419">
        <v>1</v>
      </c>
      <c r="H419">
        <v>6</v>
      </c>
      <c r="I419">
        <v>39.9985</v>
      </c>
      <c r="J419">
        <v>-105.04600000000001</v>
      </c>
      <c r="K419" t="s">
        <v>628</v>
      </c>
      <c r="L419" t="s">
        <v>742</v>
      </c>
    </row>
    <row r="420" spans="2:12" x14ac:dyDescent="0.25">
      <c r="B420" t="s">
        <v>669</v>
      </c>
      <c r="C420" t="s">
        <v>5384</v>
      </c>
      <c r="D420" t="s">
        <v>5385</v>
      </c>
      <c r="E420" t="s">
        <v>4270</v>
      </c>
      <c r="F420" t="s">
        <v>2292</v>
      </c>
      <c r="G420">
        <v>1</v>
      </c>
      <c r="H420">
        <v>7</v>
      </c>
      <c r="I420">
        <v>39.846699999999998</v>
      </c>
      <c r="J420">
        <v>-105.0916</v>
      </c>
      <c r="K420" t="s">
        <v>628</v>
      </c>
      <c r="L420" t="s">
        <v>742</v>
      </c>
    </row>
    <row r="421" spans="2:12" x14ac:dyDescent="0.25">
      <c r="B421" t="s">
        <v>646</v>
      </c>
      <c r="C421" t="s">
        <v>5570</v>
      </c>
      <c r="D421" t="s">
        <v>5571</v>
      </c>
      <c r="E421" t="s">
        <v>5410</v>
      </c>
      <c r="F421" t="s">
        <v>2292</v>
      </c>
      <c r="G421">
        <v>1</v>
      </c>
      <c r="H421">
        <v>6</v>
      </c>
      <c r="I421">
        <v>39.987699999999997</v>
      </c>
      <c r="J421">
        <v>-105.1468</v>
      </c>
      <c r="K421" t="s">
        <v>628</v>
      </c>
      <c r="L421" t="s">
        <v>742</v>
      </c>
    </row>
    <row r="422" spans="2:12" x14ac:dyDescent="0.25">
      <c r="B422" t="s">
        <v>639</v>
      </c>
      <c r="C422" t="s">
        <v>5455</v>
      </c>
      <c r="D422" t="s">
        <v>5456</v>
      </c>
      <c r="E422" t="s">
        <v>4242</v>
      </c>
      <c r="F422" t="s">
        <v>2292</v>
      </c>
      <c r="G422">
        <v>1</v>
      </c>
      <c r="H422">
        <v>2</v>
      </c>
      <c r="I422">
        <v>39.922499999999999</v>
      </c>
      <c r="J422">
        <v>-104.9785</v>
      </c>
      <c r="K422" t="s">
        <v>628</v>
      </c>
      <c r="L422" t="s">
        <v>742</v>
      </c>
    </row>
    <row r="423" spans="2:12" x14ac:dyDescent="0.25">
      <c r="B423" t="s">
        <v>639</v>
      </c>
      <c r="C423" t="s">
        <v>5466</v>
      </c>
      <c r="D423" t="s">
        <v>5467</v>
      </c>
      <c r="E423" t="s">
        <v>4242</v>
      </c>
      <c r="F423" t="s">
        <v>2292</v>
      </c>
      <c r="G423">
        <v>1</v>
      </c>
      <c r="H423">
        <v>2</v>
      </c>
      <c r="I423">
        <v>39.930799999999998</v>
      </c>
      <c r="J423">
        <v>-104.96120000000001</v>
      </c>
      <c r="K423" t="s">
        <v>628</v>
      </c>
      <c r="L423" t="s">
        <v>742</v>
      </c>
    </row>
    <row r="424" spans="2:12" x14ac:dyDescent="0.25">
      <c r="B424" t="s">
        <v>628</v>
      </c>
      <c r="C424" t="s">
        <v>7930</v>
      </c>
      <c r="D424" t="s">
        <v>7931</v>
      </c>
      <c r="E424" t="s">
        <v>628</v>
      </c>
      <c r="F424" t="s">
        <v>2484</v>
      </c>
      <c r="G424">
        <v>3</v>
      </c>
      <c r="H424">
        <v>35</v>
      </c>
      <c r="I424">
        <v>37.549999</v>
      </c>
      <c r="J424">
        <v>-105.400002</v>
      </c>
      <c r="K424" t="s">
        <v>628</v>
      </c>
      <c r="L424" t="s">
        <v>742</v>
      </c>
    </row>
    <row r="425" spans="2:12" x14ac:dyDescent="0.25">
      <c r="B425" t="s">
        <v>680</v>
      </c>
      <c r="C425" t="s">
        <v>743</v>
      </c>
      <c r="D425" t="s">
        <v>744</v>
      </c>
      <c r="E425" t="s">
        <v>746</v>
      </c>
      <c r="F425" t="s">
        <v>745</v>
      </c>
      <c r="G425">
        <v>6</v>
      </c>
      <c r="H425">
        <v>56</v>
      </c>
      <c r="I425">
        <v>40.800829999999998</v>
      </c>
      <c r="J425">
        <v>-108.91722</v>
      </c>
      <c r="K425" t="s">
        <v>746</v>
      </c>
      <c r="L425" t="s">
        <v>742</v>
      </c>
    </row>
    <row r="426" spans="2:12" x14ac:dyDescent="0.25">
      <c r="B426" t="s">
        <v>680</v>
      </c>
      <c r="C426" t="s">
        <v>2255</v>
      </c>
      <c r="D426" t="s">
        <v>2256</v>
      </c>
      <c r="E426" t="s">
        <v>2257</v>
      </c>
      <c r="F426" t="s">
        <v>745</v>
      </c>
      <c r="G426">
        <v>6</v>
      </c>
      <c r="H426">
        <v>56</v>
      </c>
      <c r="I426">
        <v>40.863329999999998</v>
      </c>
      <c r="J426">
        <v>-109.02249999999999</v>
      </c>
      <c r="K426" t="s">
        <v>2257</v>
      </c>
      <c r="L426" t="s">
        <v>742</v>
      </c>
    </row>
    <row r="427" spans="2:12" x14ac:dyDescent="0.25">
      <c r="B427" t="s">
        <v>680</v>
      </c>
      <c r="C427" t="s">
        <v>2328</v>
      </c>
      <c r="D427" t="s">
        <v>2329</v>
      </c>
      <c r="E427" t="s">
        <v>2330</v>
      </c>
      <c r="F427" t="s">
        <v>745</v>
      </c>
      <c r="G427">
        <v>6</v>
      </c>
      <c r="H427">
        <v>56</v>
      </c>
      <c r="I427">
        <v>40.783799999999999</v>
      </c>
      <c r="J427">
        <v>-108.85380000000001</v>
      </c>
      <c r="K427" t="s">
        <v>2330</v>
      </c>
      <c r="L427" t="s">
        <v>742</v>
      </c>
    </row>
    <row r="428" spans="2:12" x14ac:dyDescent="0.25">
      <c r="B428" t="s">
        <v>46</v>
      </c>
      <c r="C428" t="s">
        <v>2494</v>
      </c>
      <c r="D428" t="s">
        <v>2495</v>
      </c>
      <c r="E428" t="s">
        <v>1990</v>
      </c>
      <c r="F428" t="s">
        <v>2484</v>
      </c>
      <c r="G428">
        <v>2</v>
      </c>
      <c r="H428">
        <v>11</v>
      </c>
      <c r="I428">
        <v>39.083300000000001</v>
      </c>
      <c r="J428">
        <v>-106.5333</v>
      </c>
      <c r="K428" t="s">
        <v>1990</v>
      </c>
      <c r="L428" t="s">
        <v>742</v>
      </c>
    </row>
    <row r="429" spans="2:12" x14ac:dyDescent="0.25">
      <c r="B429" t="s">
        <v>628</v>
      </c>
      <c r="C429">
        <v>107</v>
      </c>
      <c r="D429" t="s">
        <v>6492</v>
      </c>
      <c r="E429" t="s">
        <v>2663</v>
      </c>
      <c r="F429" t="s">
        <v>6486</v>
      </c>
      <c r="G429">
        <v>1</v>
      </c>
      <c r="H429">
        <v>1</v>
      </c>
      <c r="I429">
        <v>40.235959999999999</v>
      </c>
      <c r="J429">
        <v>-103.695246</v>
      </c>
      <c r="K429" t="s">
        <v>2663</v>
      </c>
      <c r="L429" t="s">
        <v>742</v>
      </c>
    </row>
    <row r="430" spans="2:12" x14ac:dyDescent="0.25">
      <c r="B430" t="s">
        <v>683</v>
      </c>
      <c r="C430" t="s">
        <v>5905</v>
      </c>
      <c r="D430" t="s">
        <v>5906</v>
      </c>
      <c r="E430" t="s">
        <v>2428</v>
      </c>
      <c r="F430" t="s">
        <v>2292</v>
      </c>
      <c r="G430">
        <v>1</v>
      </c>
      <c r="H430">
        <v>1</v>
      </c>
      <c r="I430">
        <v>40.256399999999999</v>
      </c>
      <c r="J430">
        <v>-103.6249</v>
      </c>
      <c r="K430" t="s">
        <v>628</v>
      </c>
      <c r="L430" t="s">
        <v>742</v>
      </c>
    </row>
    <row r="431" spans="2:12" x14ac:dyDescent="0.25">
      <c r="B431" t="s">
        <v>683</v>
      </c>
      <c r="C431" t="s">
        <v>5907</v>
      </c>
      <c r="D431" t="s">
        <v>5908</v>
      </c>
      <c r="E431" t="s">
        <v>2647</v>
      </c>
      <c r="F431" t="s">
        <v>2292</v>
      </c>
      <c r="G431">
        <v>1</v>
      </c>
      <c r="H431">
        <v>1</v>
      </c>
      <c r="I431">
        <v>40.256500000000003</v>
      </c>
      <c r="J431">
        <v>-103.62730000000001</v>
      </c>
      <c r="K431" t="s">
        <v>628</v>
      </c>
      <c r="L431" t="s">
        <v>742</v>
      </c>
    </row>
    <row r="432" spans="2:12" x14ac:dyDescent="0.25">
      <c r="B432" t="s">
        <v>683</v>
      </c>
      <c r="C432" t="s">
        <v>5916</v>
      </c>
      <c r="D432" t="s">
        <v>5917</v>
      </c>
      <c r="E432" t="s">
        <v>5912</v>
      </c>
      <c r="F432" t="s">
        <v>2292</v>
      </c>
      <c r="G432">
        <v>1</v>
      </c>
      <c r="H432">
        <v>1</v>
      </c>
      <c r="I432">
        <v>40.258499999999998</v>
      </c>
      <c r="J432">
        <v>-103.6305</v>
      </c>
      <c r="K432" t="s">
        <v>628</v>
      </c>
      <c r="L432" t="s">
        <v>742</v>
      </c>
    </row>
    <row r="433" spans="2:12" x14ac:dyDescent="0.25">
      <c r="B433" t="s">
        <v>683</v>
      </c>
      <c r="C433" t="s">
        <v>5889</v>
      </c>
      <c r="D433" t="s">
        <v>5890</v>
      </c>
      <c r="E433" t="s">
        <v>2312</v>
      </c>
      <c r="F433" t="s">
        <v>2292</v>
      </c>
      <c r="G433">
        <v>1</v>
      </c>
      <c r="H433">
        <v>1</v>
      </c>
      <c r="I433">
        <v>40.246899999999997</v>
      </c>
      <c r="J433">
        <v>-103.624</v>
      </c>
      <c r="K433" t="s">
        <v>628</v>
      </c>
      <c r="L433" t="s">
        <v>742</v>
      </c>
    </row>
    <row r="434" spans="2:12" x14ac:dyDescent="0.25">
      <c r="B434" t="s">
        <v>683</v>
      </c>
      <c r="C434" t="s">
        <v>5899</v>
      </c>
      <c r="D434" t="s">
        <v>5900</v>
      </c>
      <c r="E434" t="s">
        <v>5489</v>
      </c>
      <c r="F434" t="s">
        <v>2292</v>
      </c>
      <c r="G434">
        <v>1</v>
      </c>
      <c r="H434">
        <v>1</v>
      </c>
      <c r="I434">
        <v>40.253799999999998</v>
      </c>
      <c r="J434">
        <v>-103.604</v>
      </c>
      <c r="K434" t="s">
        <v>628</v>
      </c>
      <c r="L434" t="s">
        <v>742</v>
      </c>
    </row>
    <row r="435" spans="2:12" x14ac:dyDescent="0.25">
      <c r="B435" t="s">
        <v>683</v>
      </c>
      <c r="C435" t="s">
        <v>5910</v>
      </c>
      <c r="D435" t="s">
        <v>5911</v>
      </c>
      <c r="E435" t="s">
        <v>5912</v>
      </c>
      <c r="F435" t="s">
        <v>2292</v>
      </c>
      <c r="G435">
        <v>1</v>
      </c>
      <c r="H435">
        <v>1</v>
      </c>
      <c r="I435">
        <v>40.256900000000002</v>
      </c>
      <c r="J435">
        <v>-103.64790000000001</v>
      </c>
      <c r="K435" t="s">
        <v>628</v>
      </c>
      <c r="L435" t="s">
        <v>742</v>
      </c>
    </row>
    <row r="436" spans="2:12" x14ac:dyDescent="0.25">
      <c r="B436" t="s">
        <v>628</v>
      </c>
      <c r="C436" t="s">
        <v>9045</v>
      </c>
      <c r="D436" t="s">
        <v>9046</v>
      </c>
      <c r="E436" t="s">
        <v>8049</v>
      </c>
      <c r="F436" t="s">
        <v>2484</v>
      </c>
      <c r="G436">
        <v>0</v>
      </c>
      <c r="H436">
        <v>1</v>
      </c>
      <c r="I436">
        <v>40.2637</v>
      </c>
      <c r="J436">
        <v>-103.6525</v>
      </c>
      <c r="K436" t="s">
        <v>628</v>
      </c>
      <c r="L436" t="s">
        <v>742</v>
      </c>
    </row>
    <row r="437" spans="2:12" x14ac:dyDescent="0.25">
      <c r="B437" t="s">
        <v>683</v>
      </c>
      <c r="C437" t="s">
        <v>5903</v>
      </c>
      <c r="D437" t="s">
        <v>5904</v>
      </c>
      <c r="E437" t="s">
        <v>3516</v>
      </c>
      <c r="F437" t="s">
        <v>2292</v>
      </c>
      <c r="G437">
        <v>1</v>
      </c>
      <c r="H437">
        <v>1</v>
      </c>
      <c r="I437">
        <v>40.2562</v>
      </c>
      <c r="J437">
        <v>-103.6494</v>
      </c>
      <c r="K437" t="s">
        <v>628</v>
      </c>
      <c r="L437" t="s">
        <v>742</v>
      </c>
    </row>
    <row r="438" spans="2:12" x14ac:dyDescent="0.25">
      <c r="B438" t="s">
        <v>683</v>
      </c>
      <c r="C438" t="s">
        <v>5909</v>
      </c>
      <c r="D438" t="s">
        <v>5904</v>
      </c>
      <c r="E438" t="s">
        <v>2302</v>
      </c>
      <c r="F438" t="s">
        <v>2292</v>
      </c>
      <c r="G438">
        <v>1</v>
      </c>
      <c r="H438">
        <v>1</v>
      </c>
      <c r="I438">
        <v>40.256700000000002</v>
      </c>
      <c r="J438">
        <v>-103.6494</v>
      </c>
      <c r="K438" t="s">
        <v>628</v>
      </c>
      <c r="L438" t="s">
        <v>742</v>
      </c>
    </row>
    <row r="439" spans="2:12" x14ac:dyDescent="0.25">
      <c r="B439" t="s">
        <v>683</v>
      </c>
      <c r="C439" t="s">
        <v>5913</v>
      </c>
      <c r="D439" t="s">
        <v>5914</v>
      </c>
      <c r="E439" t="s">
        <v>5915</v>
      </c>
      <c r="F439" t="s">
        <v>2292</v>
      </c>
      <c r="G439">
        <v>1</v>
      </c>
      <c r="H439">
        <v>1</v>
      </c>
      <c r="I439">
        <v>40.258099999999999</v>
      </c>
      <c r="J439">
        <v>-103.6516</v>
      </c>
      <c r="K439" t="s">
        <v>628</v>
      </c>
      <c r="L439" t="s">
        <v>742</v>
      </c>
    </row>
    <row r="440" spans="2:12" x14ac:dyDescent="0.25">
      <c r="B440" t="s">
        <v>683</v>
      </c>
      <c r="C440" t="s">
        <v>5887</v>
      </c>
      <c r="D440" t="s">
        <v>5888</v>
      </c>
      <c r="E440" t="s">
        <v>4321</v>
      </c>
      <c r="F440" t="s">
        <v>2292</v>
      </c>
      <c r="G440">
        <v>1</v>
      </c>
      <c r="H440">
        <v>1</v>
      </c>
      <c r="I440">
        <v>40.246899999999997</v>
      </c>
      <c r="J440">
        <v>-103.6801</v>
      </c>
      <c r="K440" t="s">
        <v>628</v>
      </c>
      <c r="L440" t="s">
        <v>742</v>
      </c>
    </row>
    <row r="441" spans="2:12" x14ac:dyDescent="0.25">
      <c r="B441" t="s">
        <v>683</v>
      </c>
      <c r="C441" t="s">
        <v>5875</v>
      </c>
      <c r="D441" t="s">
        <v>5876</v>
      </c>
      <c r="E441" t="s">
        <v>3844</v>
      </c>
      <c r="F441" t="s">
        <v>2292</v>
      </c>
      <c r="G441">
        <v>1</v>
      </c>
      <c r="H441">
        <v>1</v>
      </c>
      <c r="I441">
        <v>40.234200000000001</v>
      </c>
      <c r="J441">
        <v>-103.6015</v>
      </c>
      <c r="K441" t="s">
        <v>628</v>
      </c>
      <c r="L441" t="s">
        <v>742</v>
      </c>
    </row>
    <row r="442" spans="2:12" x14ac:dyDescent="0.25">
      <c r="B442" t="s">
        <v>683</v>
      </c>
      <c r="C442" t="s">
        <v>5936</v>
      </c>
      <c r="D442" t="s">
        <v>5937</v>
      </c>
      <c r="E442" t="s">
        <v>2438</v>
      </c>
      <c r="F442" t="s">
        <v>2292</v>
      </c>
      <c r="G442">
        <v>1</v>
      </c>
      <c r="H442">
        <v>1</v>
      </c>
      <c r="I442">
        <v>40.291200000000003</v>
      </c>
      <c r="J442">
        <v>-103.5765</v>
      </c>
      <c r="K442" t="s">
        <v>628</v>
      </c>
      <c r="L442" t="s">
        <v>742</v>
      </c>
    </row>
    <row r="443" spans="2:12" x14ac:dyDescent="0.25">
      <c r="B443" t="s">
        <v>683</v>
      </c>
      <c r="C443" t="s">
        <v>5971</v>
      </c>
      <c r="D443" t="s">
        <v>5972</v>
      </c>
      <c r="E443" t="s">
        <v>5669</v>
      </c>
      <c r="F443" t="s">
        <v>2292</v>
      </c>
      <c r="G443">
        <v>1</v>
      </c>
      <c r="H443">
        <v>1</v>
      </c>
      <c r="I443">
        <v>40.331000000000003</v>
      </c>
      <c r="J443">
        <v>-103.61320000000001</v>
      </c>
      <c r="K443" t="s">
        <v>628</v>
      </c>
      <c r="L443" t="s">
        <v>742</v>
      </c>
    </row>
    <row r="444" spans="2:12" x14ac:dyDescent="0.25">
      <c r="B444" t="s">
        <v>683</v>
      </c>
      <c r="C444" t="s">
        <v>5853</v>
      </c>
      <c r="D444" t="s">
        <v>5854</v>
      </c>
      <c r="E444" t="s">
        <v>2327</v>
      </c>
      <c r="F444" t="s">
        <v>2292</v>
      </c>
      <c r="G444">
        <v>1</v>
      </c>
      <c r="H444">
        <v>1</v>
      </c>
      <c r="I444">
        <v>40.193199999999997</v>
      </c>
      <c r="J444">
        <v>-103.5872</v>
      </c>
      <c r="K444" t="s">
        <v>628</v>
      </c>
      <c r="L444" t="s">
        <v>742</v>
      </c>
    </row>
    <row r="445" spans="2:12" x14ac:dyDescent="0.25">
      <c r="B445" t="s">
        <v>683</v>
      </c>
      <c r="C445" t="s">
        <v>5979</v>
      </c>
      <c r="D445" t="s">
        <v>5980</v>
      </c>
      <c r="E445" t="s">
        <v>2312</v>
      </c>
      <c r="F445" t="s">
        <v>2292</v>
      </c>
      <c r="G445">
        <v>1</v>
      </c>
      <c r="H445">
        <v>1</v>
      </c>
      <c r="I445">
        <v>40.333199999999998</v>
      </c>
      <c r="J445">
        <v>-103.5968</v>
      </c>
      <c r="K445" t="s">
        <v>628</v>
      </c>
      <c r="L445" t="s">
        <v>742</v>
      </c>
    </row>
    <row r="446" spans="2:12" x14ac:dyDescent="0.25">
      <c r="B446" t="s">
        <v>683</v>
      </c>
      <c r="C446" t="s">
        <v>5955</v>
      </c>
      <c r="D446" t="s">
        <v>5956</v>
      </c>
      <c r="E446" t="s">
        <v>5394</v>
      </c>
      <c r="F446" t="s">
        <v>2292</v>
      </c>
      <c r="G446">
        <v>1</v>
      </c>
      <c r="H446">
        <v>1</v>
      </c>
      <c r="I446">
        <v>40.306699999999999</v>
      </c>
      <c r="J446">
        <v>-103.5197</v>
      </c>
      <c r="K446" t="s">
        <v>628</v>
      </c>
      <c r="L446" t="s">
        <v>742</v>
      </c>
    </row>
    <row r="447" spans="2:12" x14ac:dyDescent="0.25">
      <c r="B447" t="s">
        <v>683</v>
      </c>
      <c r="C447" t="s">
        <v>5953</v>
      </c>
      <c r="D447" t="s">
        <v>5954</v>
      </c>
      <c r="E447" t="s">
        <v>2312</v>
      </c>
      <c r="F447" t="s">
        <v>2292</v>
      </c>
      <c r="G447">
        <v>1</v>
      </c>
      <c r="H447">
        <v>1</v>
      </c>
      <c r="I447">
        <v>40.305500000000002</v>
      </c>
      <c r="J447">
        <v>-103.5377</v>
      </c>
      <c r="K447" t="s">
        <v>628</v>
      </c>
      <c r="L447" t="s">
        <v>742</v>
      </c>
    </row>
    <row r="448" spans="2:12" x14ac:dyDescent="0.25">
      <c r="B448" t="s">
        <v>683</v>
      </c>
      <c r="C448" t="s">
        <v>5821</v>
      </c>
      <c r="D448" t="s">
        <v>5822</v>
      </c>
      <c r="E448" t="s">
        <v>2647</v>
      </c>
      <c r="F448" t="s">
        <v>2292</v>
      </c>
      <c r="G448">
        <v>1</v>
      </c>
      <c r="H448">
        <v>1</v>
      </c>
      <c r="I448">
        <v>40.1539</v>
      </c>
      <c r="J448">
        <v>-103.6024</v>
      </c>
      <c r="K448" t="s">
        <v>628</v>
      </c>
      <c r="L448" t="s">
        <v>742</v>
      </c>
    </row>
    <row r="449" spans="2:12" x14ac:dyDescent="0.25">
      <c r="B449" t="s">
        <v>674</v>
      </c>
      <c r="C449" t="s">
        <v>6424</v>
      </c>
      <c r="D449" t="s">
        <v>6425</v>
      </c>
      <c r="E449" t="s">
        <v>6426</v>
      </c>
      <c r="F449" t="s">
        <v>2292</v>
      </c>
      <c r="G449">
        <v>1</v>
      </c>
      <c r="H449">
        <v>3</v>
      </c>
      <c r="I449">
        <v>40.777000000000001</v>
      </c>
      <c r="J449">
        <v>-105.0742</v>
      </c>
      <c r="K449" t="s">
        <v>628</v>
      </c>
      <c r="L449" t="s">
        <v>742</v>
      </c>
    </row>
    <row r="450" spans="2:12" x14ac:dyDescent="0.25">
      <c r="B450" t="s">
        <v>674</v>
      </c>
      <c r="C450" t="s">
        <v>6427</v>
      </c>
      <c r="D450" t="s">
        <v>6428</v>
      </c>
      <c r="E450" t="s">
        <v>3379</v>
      </c>
      <c r="F450" t="s">
        <v>2292</v>
      </c>
      <c r="G450">
        <v>1</v>
      </c>
      <c r="H450">
        <v>3</v>
      </c>
      <c r="I450">
        <v>40.813499999999998</v>
      </c>
      <c r="J450">
        <v>-105.0963</v>
      </c>
      <c r="K450" t="s">
        <v>628</v>
      </c>
      <c r="L450" t="s">
        <v>742</v>
      </c>
    </row>
    <row r="451" spans="2:12" x14ac:dyDescent="0.25">
      <c r="B451" t="s">
        <v>674</v>
      </c>
      <c r="C451" t="s">
        <v>6432</v>
      </c>
      <c r="D451" t="s">
        <v>6433</v>
      </c>
      <c r="E451" t="s">
        <v>2919</v>
      </c>
      <c r="F451" t="s">
        <v>2292</v>
      </c>
      <c r="G451">
        <v>1</v>
      </c>
      <c r="H451">
        <v>3</v>
      </c>
      <c r="I451">
        <v>40.859200000000001</v>
      </c>
      <c r="J451">
        <v>-105.075</v>
      </c>
      <c r="K451" t="s">
        <v>628</v>
      </c>
      <c r="L451" t="s">
        <v>742</v>
      </c>
    </row>
    <row r="452" spans="2:12" x14ac:dyDescent="0.25">
      <c r="B452" t="s">
        <v>674</v>
      </c>
      <c r="C452" t="s">
        <v>750</v>
      </c>
      <c r="D452" t="s">
        <v>751</v>
      </c>
      <c r="E452" t="s">
        <v>752</v>
      </c>
      <c r="F452" t="s">
        <v>745</v>
      </c>
      <c r="G452">
        <v>1</v>
      </c>
      <c r="H452">
        <v>4</v>
      </c>
      <c r="I452">
        <v>40.6158</v>
      </c>
      <c r="J452">
        <v>-105.29689999999999</v>
      </c>
      <c r="K452" t="s">
        <v>752</v>
      </c>
      <c r="L452" t="s">
        <v>742</v>
      </c>
    </row>
    <row r="453" spans="2:12" x14ac:dyDescent="0.25">
      <c r="B453" t="s">
        <v>642</v>
      </c>
      <c r="C453" t="s">
        <v>4781</v>
      </c>
      <c r="D453" t="s">
        <v>4782</v>
      </c>
      <c r="E453" t="s">
        <v>4523</v>
      </c>
      <c r="F453" t="s">
        <v>2292</v>
      </c>
      <c r="G453">
        <v>1</v>
      </c>
      <c r="H453">
        <v>8</v>
      </c>
      <c r="I453">
        <v>39.568899999999999</v>
      </c>
      <c r="J453">
        <v>-104.71</v>
      </c>
      <c r="K453" t="s">
        <v>628</v>
      </c>
      <c r="L453" t="s">
        <v>742</v>
      </c>
    </row>
    <row r="454" spans="2:12" x14ac:dyDescent="0.25">
      <c r="B454" t="s">
        <v>59</v>
      </c>
      <c r="C454" t="s">
        <v>2496</v>
      </c>
      <c r="D454" t="s">
        <v>2497</v>
      </c>
      <c r="E454" t="s">
        <v>1990</v>
      </c>
      <c r="F454" t="s">
        <v>2484</v>
      </c>
      <c r="G454">
        <v>1</v>
      </c>
      <c r="H454">
        <v>23</v>
      </c>
      <c r="I454">
        <v>39.299999999999997</v>
      </c>
      <c r="J454">
        <v>-106.11669999999999</v>
      </c>
      <c r="K454" t="s">
        <v>1990</v>
      </c>
      <c r="L454" t="s">
        <v>742</v>
      </c>
    </row>
    <row r="455" spans="2:12" x14ac:dyDescent="0.25">
      <c r="B455" t="s">
        <v>647</v>
      </c>
      <c r="C455" t="s">
        <v>753</v>
      </c>
      <c r="D455" t="s">
        <v>754</v>
      </c>
      <c r="E455" t="s">
        <v>756</v>
      </c>
      <c r="F455" t="s">
        <v>745</v>
      </c>
      <c r="G455">
        <v>2</v>
      </c>
      <c r="H455">
        <v>11</v>
      </c>
      <c r="I455">
        <v>38.824599999999997</v>
      </c>
      <c r="J455">
        <v>-106.1276</v>
      </c>
      <c r="K455" t="s">
        <v>755</v>
      </c>
      <c r="L455" t="s">
        <v>742</v>
      </c>
    </row>
    <row r="456" spans="2:12" x14ac:dyDescent="0.25">
      <c r="B456" t="s">
        <v>647</v>
      </c>
      <c r="C456" t="s">
        <v>3882</v>
      </c>
      <c r="D456" t="s">
        <v>3883</v>
      </c>
      <c r="E456" t="s">
        <v>2751</v>
      </c>
      <c r="F456" t="s">
        <v>2292</v>
      </c>
      <c r="G456">
        <v>2</v>
      </c>
      <c r="H456">
        <v>11</v>
      </c>
      <c r="I456">
        <v>38.836199999999998</v>
      </c>
      <c r="J456">
        <v>-106.1561</v>
      </c>
      <c r="K456" t="s">
        <v>628</v>
      </c>
      <c r="L456" t="s">
        <v>742</v>
      </c>
    </row>
    <row r="457" spans="2:12" x14ac:dyDescent="0.25">
      <c r="B457" t="s">
        <v>647</v>
      </c>
      <c r="C457" t="s">
        <v>3907</v>
      </c>
      <c r="D457" t="s">
        <v>3908</v>
      </c>
      <c r="E457" t="s">
        <v>1712</v>
      </c>
      <c r="F457" t="s">
        <v>2292</v>
      </c>
      <c r="G457">
        <v>2</v>
      </c>
      <c r="H457">
        <v>11</v>
      </c>
      <c r="I457">
        <v>38.854300000000002</v>
      </c>
      <c r="J457">
        <v>-106.15560000000001</v>
      </c>
      <c r="K457" t="s">
        <v>628</v>
      </c>
      <c r="L457" t="s">
        <v>742</v>
      </c>
    </row>
    <row r="458" spans="2:12" x14ac:dyDescent="0.25">
      <c r="B458" t="s">
        <v>647</v>
      </c>
      <c r="C458" t="s">
        <v>4074</v>
      </c>
      <c r="D458" t="s">
        <v>4075</v>
      </c>
      <c r="E458" t="s">
        <v>4076</v>
      </c>
      <c r="F458" t="s">
        <v>2292</v>
      </c>
      <c r="G458">
        <v>2</v>
      </c>
      <c r="H458">
        <v>11</v>
      </c>
      <c r="I458">
        <v>39.001100000000001</v>
      </c>
      <c r="J458">
        <v>-106.23009999999999</v>
      </c>
      <c r="K458" t="s">
        <v>628</v>
      </c>
      <c r="L458" t="s">
        <v>742</v>
      </c>
    </row>
    <row r="459" spans="2:12" x14ac:dyDescent="0.25">
      <c r="B459" t="s">
        <v>647</v>
      </c>
      <c r="C459" t="s">
        <v>2843</v>
      </c>
      <c r="D459" t="s">
        <v>2844</v>
      </c>
      <c r="E459" t="s">
        <v>2813</v>
      </c>
      <c r="F459" t="s">
        <v>745</v>
      </c>
      <c r="G459">
        <v>2</v>
      </c>
      <c r="H459">
        <v>11</v>
      </c>
      <c r="I459">
        <v>38.811</v>
      </c>
      <c r="J459">
        <v>-106.1219</v>
      </c>
      <c r="K459" t="s">
        <v>2813</v>
      </c>
      <c r="L459" t="s">
        <v>742</v>
      </c>
    </row>
    <row r="460" spans="2:12" x14ac:dyDescent="0.25">
      <c r="B460" t="s">
        <v>647</v>
      </c>
      <c r="C460" t="s">
        <v>3894</v>
      </c>
      <c r="D460" t="s">
        <v>3895</v>
      </c>
      <c r="E460" t="s">
        <v>2448</v>
      </c>
      <c r="F460" t="s">
        <v>2292</v>
      </c>
      <c r="G460">
        <v>2</v>
      </c>
      <c r="H460">
        <v>11</v>
      </c>
      <c r="I460">
        <v>38.845300000000002</v>
      </c>
      <c r="J460">
        <v>-106.18</v>
      </c>
      <c r="K460" t="s">
        <v>628</v>
      </c>
      <c r="L460" t="s">
        <v>742</v>
      </c>
    </row>
    <row r="461" spans="2:12" x14ac:dyDescent="0.25">
      <c r="B461" t="s">
        <v>647</v>
      </c>
      <c r="C461" t="s">
        <v>3940</v>
      </c>
      <c r="D461" t="s">
        <v>3941</v>
      </c>
      <c r="E461" t="s">
        <v>3399</v>
      </c>
      <c r="F461" t="s">
        <v>2292</v>
      </c>
      <c r="G461">
        <v>2</v>
      </c>
      <c r="H461">
        <v>11</v>
      </c>
      <c r="I461">
        <v>38.872599999999998</v>
      </c>
      <c r="J461">
        <v>-106.1798</v>
      </c>
      <c r="K461" t="s">
        <v>628</v>
      </c>
      <c r="L461" t="s">
        <v>742</v>
      </c>
    </row>
    <row r="462" spans="2:12" x14ac:dyDescent="0.25">
      <c r="B462" t="s">
        <v>647</v>
      </c>
      <c r="C462" t="s">
        <v>3913</v>
      </c>
      <c r="D462" t="s">
        <v>3914</v>
      </c>
      <c r="E462" t="s">
        <v>2459</v>
      </c>
      <c r="F462" t="s">
        <v>2292</v>
      </c>
      <c r="G462">
        <v>2</v>
      </c>
      <c r="H462">
        <v>11</v>
      </c>
      <c r="I462">
        <v>38.857900000000001</v>
      </c>
      <c r="J462">
        <v>-106.2085</v>
      </c>
      <c r="K462" t="s">
        <v>628</v>
      </c>
      <c r="L462" t="s">
        <v>742</v>
      </c>
    </row>
    <row r="463" spans="2:12" x14ac:dyDescent="0.25">
      <c r="B463" t="s">
        <v>647</v>
      </c>
      <c r="C463" t="s">
        <v>3837</v>
      </c>
      <c r="D463" t="s">
        <v>3838</v>
      </c>
      <c r="E463" t="s">
        <v>2425</v>
      </c>
      <c r="F463" t="s">
        <v>2292</v>
      </c>
      <c r="G463">
        <v>2</v>
      </c>
      <c r="H463">
        <v>11</v>
      </c>
      <c r="I463">
        <v>38.811300000000003</v>
      </c>
      <c r="J463">
        <v>-106.2192</v>
      </c>
      <c r="K463" t="s">
        <v>628</v>
      </c>
      <c r="L463" t="s">
        <v>742</v>
      </c>
    </row>
    <row r="464" spans="2:12" x14ac:dyDescent="0.25">
      <c r="B464" t="s">
        <v>647</v>
      </c>
      <c r="C464" t="s">
        <v>3961</v>
      </c>
      <c r="D464" t="s">
        <v>3962</v>
      </c>
      <c r="E464" t="s">
        <v>2590</v>
      </c>
      <c r="F464" t="s">
        <v>2292</v>
      </c>
      <c r="G464">
        <v>2</v>
      </c>
      <c r="H464">
        <v>11</v>
      </c>
      <c r="I464">
        <v>38.895899999999997</v>
      </c>
      <c r="J464">
        <v>-106.20569999999999</v>
      </c>
      <c r="K464" t="s">
        <v>628</v>
      </c>
      <c r="L464" t="s">
        <v>742</v>
      </c>
    </row>
    <row r="465" spans="2:12" x14ac:dyDescent="0.25">
      <c r="B465" t="s">
        <v>628</v>
      </c>
      <c r="C465" t="s">
        <v>8258</v>
      </c>
      <c r="D465" t="s">
        <v>8259</v>
      </c>
      <c r="E465" t="s">
        <v>8049</v>
      </c>
      <c r="F465" t="s">
        <v>2484</v>
      </c>
      <c r="G465">
        <v>0</v>
      </c>
      <c r="H465">
        <v>11</v>
      </c>
      <c r="I465">
        <v>38.908999999999999</v>
      </c>
      <c r="J465">
        <v>-106.175</v>
      </c>
      <c r="K465" t="s">
        <v>628</v>
      </c>
      <c r="L465" t="s">
        <v>742</v>
      </c>
    </row>
    <row r="466" spans="2:12" x14ac:dyDescent="0.25">
      <c r="B466" t="s">
        <v>647</v>
      </c>
      <c r="C466" t="s">
        <v>3806</v>
      </c>
      <c r="D466" t="s">
        <v>3807</v>
      </c>
      <c r="E466" t="s">
        <v>2428</v>
      </c>
      <c r="F466" t="s">
        <v>2292</v>
      </c>
      <c r="G466">
        <v>2</v>
      </c>
      <c r="H466">
        <v>11</v>
      </c>
      <c r="I466">
        <v>38.762099999999997</v>
      </c>
      <c r="J466">
        <v>-106.1738</v>
      </c>
      <c r="K466" t="s">
        <v>628</v>
      </c>
      <c r="L466" t="s">
        <v>742</v>
      </c>
    </row>
    <row r="467" spans="2:12" x14ac:dyDescent="0.25">
      <c r="B467" t="s">
        <v>647</v>
      </c>
      <c r="C467" t="s">
        <v>3839</v>
      </c>
      <c r="D467" t="s">
        <v>3840</v>
      </c>
      <c r="E467" t="s">
        <v>3037</v>
      </c>
      <c r="F467" t="s">
        <v>2292</v>
      </c>
      <c r="G467">
        <v>2</v>
      </c>
      <c r="H467">
        <v>11</v>
      </c>
      <c r="I467">
        <v>38.811500000000002</v>
      </c>
      <c r="J467">
        <v>-106.2662</v>
      </c>
      <c r="K467" t="s">
        <v>628</v>
      </c>
      <c r="L467" t="s">
        <v>742</v>
      </c>
    </row>
    <row r="468" spans="2:12" x14ac:dyDescent="0.25">
      <c r="B468" t="s">
        <v>647</v>
      </c>
      <c r="C468" t="s">
        <v>4043</v>
      </c>
      <c r="D468" t="s">
        <v>4044</v>
      </c>
      <c r="E468" t="s">
        <v>1712</v>
      </c>
      <c r="F468" t="s">
        <v>2292</v>
      </c>
      <c r="G468">
        <v>2</v>
      </c>
      <c r="H468">
        <v>11</v>
      </c>
      <c r="I468">
        <v>38.960599999999999</v>
      </c>
      <c r="J468">
        <v>-106.2029</v>
      </c>
      <c r="K468" t="s">
        <v>628</v>
      </c>
      <c r="L468" t="s">
        <v>742</v>
      </c>
    </row>
    <row r="469" spans="2:12" x14ac:dyDescent="0.25">
      <c r="B469" t="s">
        <v>628</v>
      </c>
      <c r="C469" t="s">
        <v>2739</v>
      </c>
      <c r="D469" t="s">
        <v>2740</v>
      </c>
      <c r="E469" t="s">
        <v>961</v>
      </c>
      <c r="F469" t="s">
        <v>2211</v>
      </c>
      <c r="G469">
        <v>2</v>
      </c>
      <c r="H469">
        <v>11</v>
      </c>
      <c r="I469">
        <v>38.831501000000003</v>
      </c>
      <c r="J469">
        <v>-106.128998</v>
      </c>
      <c r="K469" t="s">
        <v>961</v>
      </c>
      <c r="L469" t="s">
        <v>742</v>
      </c>
    </row>
    <row r="470" spans="2:12" x14ac:dyDescent="0.25">
      <c r="B470" t="s">
        <v>669</v>
      </c>
      <c r="C470" t="s">
        <v>4409</v>
      </c>
      <c r="D470" t="s">
        <v>4410</v>
      </c>
      <c r="E470" t="s">
        <v>4411</v>
      </c>
      <c r="F470" t="s">
        <v>2292</v>
      </c>
      <c r="G470">
        <v>1</v>
      </c>
      <c r="H470">
        <v>80</v>
      </c>
      <c r="I470">
        <v>39.351199999999999</v>
      </c>
      <c r="J470">
        <v>-105.2418</v>
      </c>
      <c r="K470" t="s">
        <v>628</v>
      </c>
      <c r="L470" t="s">
        <v>742</v>
      </c>
    </row>
    <row r="471" spans="2:12" x14ac:dyDescent="0.25">
      <c r="B471" t="s">
        <v>37</v>
      </c>
      <c r="C471" t="s">
        <v>2498</v>
      </c>
      <c r="D471" t="s">
        <v>2499</v>
      </c>
      <c r="E471" t="s">
        <v>1981</v>
      </c>
      <c r="F471" t="s">
        <v>2484</v>
      </c>
      <c r="G471">
        <v>5</v>
      </c>
      <c r="H471">
        <v>50</v>
      </c>
      <c r="I471">
        <v>40.216700000000003</v>
      </c>
      <c r="J471">
        <v>-106.58329999999999</v>
      </c>
      <c r="K471" t="s">
        <v>1981</v>
      </c>
      <c r="L471" t="s">
        <v>742</v>
      </c>
    </row>
    <row r="472" spans="2:12" x14ac:dyDescent="0.25">
      <c r="B472" t="s">
        <v>659</v>
      </c>
      <c r="C472" t="s">
        <v>2840</v>
      </c>
      <c r="D472" t="s">
        <v>2841</v>
      </c>
      <c r="E472" t="s">
        <v>2459</v>
      </c>
      <c r="F472" t="s">
        <v>745</v>
      </c>
      <c r="G472">
        <v>2</v>
      </c>
      <c r="H472">
        <v>10</v>
      </c>
      <c r="I472">
        <v>38.766669999999998</v>
      </c>
      <c r="J472">
        <v>-104.3</v>
      </c>
      <c r="K472" t="s">
        <v>2842</v>
      </c>
      <c r="L472" t="s">
        <v>742</v>
      </c>
    </row>
    <row r="473" spans="2:12" x14ac:dyDescent="0.25">
      <c r="B473" t="s">
        <v>671</v>
      </c>
      <c r="C473" t="s">
        <v>4381</v>
      </c>
      <c r="D473" t="s">
        <v>4382</v>
      </c>
      <c r="E473" t="s">
        <v>3379</v>
      </c>
      <c r="F473" t="s">
        <v>2292</v>
      </c>
      <c r="G473">
        <v>1</v>
      </c>
      <c r="H473">
        <v>49</v>
      </c>
      <c r="I473">
        <v>39.309399999999997</v>
      </c>
      <c r="J473">
        <v>-102.2754</v>
      </c>
      <c r="K473" t="s">
        <v>628</v>
      </c>
      <c r="L473" t="s">
        <v>742</v>
      </c>
    </row>
    <row r="474" spans="2:12" x14ac:dyDescent="0.25">
      <c r="B474" t="s">
        <v>671</v>
      </c>
      <c r="C474" t="s">
        <v>4359</v>
      </c>
      <c r="D474" t="s">
        <v>4360</v>
      </c>
      <c r="E474" t="s">
        <v>4281</v>
      </c>
      <c r="F474" t="s">
        <v>2292</v>
      </c>
      <c r="G474">
        <v>1</v>
      </c>
      <c r="H474">
        <v>49</v>
      </c>
      <c r="I474">
        <v>39.2958</v>
      </c>
      <c r="J474">
        <v>-102.2739</v>
      </c>
      <c r="K474" t="s">
        <v>628</v>
      </c>
      <c r="L474" t="s">
        <v>742</v>
      </c>
    </row>
    <row r="475" spans="2:12" x14ac:dyDescent="0.25">
      <c r="B475" t="s">
        <v>671</v>
      </c>
      <c r="C475" t="s">
        <v>4369</v>
      </c>
      <c r="D475" t="s">
        <v>4370</v>
      </c>
      <c r="E475" t="s">
        <v>3812</v>
      </c>
      <c r="F475" t="s">
        <v>2292</v>
      </c>
      <c r="G475">
        <v>1</v>
      </c>
      <c r="H475">
        <v>49</v>
      </c>
      <c r="I475">
        <v>39.299300000000002</v>
      </c>
      <c r="J475">
        <v>-102.26390000000001</v>
      </c>
      <c r="K475" t="s">
        <v>628</v>
      </c>
      <c r="L475" t="s">
        <v>742</v>
      </c>
    </row>
    <row r="476" spans="2:12" x14ac:dyDescent="0.25">
      <c r="B476" t="s">
        <v>671</v>
      </c>
      <c r="C476" t="s">
        <v>4377</v>
      </c>
      <c r="D476" t="s">
        <v>4378</v>
      </c>
      <c r="E476" t="s">
        <v>2302</v>
      </c>
      <c r="F476" t="s">
        <v>2292</v>
      </c>
      <c r="G476">
        <v>1</v>
      </c>
      <c r="H476">
        <v>49</v>
      </c>
      <c r="I476">
        <v>39.3063</v>
      </c>
      <c r="J476">
        <v>-102.26130000000001</v>
      </c>
      <c r="K476" t="s">
        <v>628</v>
      </c>
      <c r="L476" t="s">
        <v>742</v>
      </c>
    </row>
    <row r="477" spans="2:12" x14ac:dyDescent="0.25">
      <c r="B477" t="s">
        <v>671</v>
      </c>
      <c r="C477" t="s">
        <v>4361</v>
      </c>
      <c r="D477" t="s">
        <v>4362</v>
      </c>
      <c r="E477" t="s">
        <v>3933</v>
      </c>
      <c r="F477" t="s">
        <v>2292</v>
      </c>
      <c r="G477">
        <v>1</v>
      </c>
      <c r="H477">
        <v>49</v>
      </c>
      <c r="I477">
        <v>39.296599999999998</v>
      </c>
      <c r="J477">
        <v>-102.2752</v>
      </c>
      <c r="K477" t="s">
        <v>628</v>
      </c>
      <c r="L477" t="s">
        <v>742</v>
      </c>
    </row>
    <row r="478" spans="2:12" x14ac:dyDescent="0.25">
      <c r="B478" t="s">
        <v>671</v>
      </c>
      <c r="C478" t="s">
        <v>4379</v>
      </c>
      <c r="D478" t="s">
        <v>4380</v>
      </c>
      <c r="E478" t="s">
        <v>3197</v>
      </c>
      <c r="F478" t="s">
        <v>2292</v>
      </c>
      <c r="G478">
        <v>1</v>
      </c>
      <c r="H478">
        <v>49</v>
      </c>
      <c r="I478">
        <v>39.307000000000002</v>
      </c>
      <c r="J478">
        <v>-102.2548</v>
      </c>
      <c r="K478" t="s">
        <v>628</v>
      </c>
      <c r="L478" t="s">
        <v>742</v>
      </c>
    </row>
    <row r="479" spans="2:12" x14ac:dyDescent="0.25">
      <c r="B479" t="s">
        <v>671</v>
      </c>
      <c r="C479" t="s">
        <v>4206</v>
      </c>
      <c r="D479" t="s">
        <v>4207</v>
      </c>
      <c r="E479" t="s">
        <v>2478</v>
      </c>
      <c r="F479" t="s">
        <v>2292</v>
      </c>
      <c r="G479">
        <v>1</v>
      </c>
      <c r="H479">
        <v>49</v>
      </c>
      <c r="I479">
        <v>39.1586</v>
      </c>
      <c r="J479">
        <v>-102.25830000000001</v>
      </c>
      <c r="K479" t="s">
        <v>628</v>
      </c>
      <c r="L479" t="s">
        <v>742</v>
      </c>
    </row>
    <row r="480" spans="2:12" x14ac:dyDescent="0.25">
      <c r="B480" t="s">
        <v>671</v>
      </c>
      <c r="C480" t="s">
        <v>4311</v>
      </c>
      <c r="D480" t="s">
        <v>4312</v>
      </c>
      <c r="E480" t="s">
        <v>2302</v>
      </c>
      <c r="F480" t="s">
        <v>2292</v>
      </c>
      <c r="G480">
        <v>1</v>
      </c>
      <c r="H480">
        <v>49</v>
      </c>
      <c r="I480">
        <v>39.259300000000003</v>
      </c>
      <c r="J480">
        <v>-102.4842</v>
      </c>
      <c r="K480" t="s">
        <v>628</v>
      </c>
      <c r="L480" t="s">
        <v>742</v>
      </c>
    </row>
    <row r="481" spans="2:12" x14ac:dyDescent="0.25">
      <c r="B481" t="s">
        <v>671</v>
      </c>
      <c r="C481" t="s">
        <v>763</v>
      </c>
      <c r="D481" t="s">
        <v>764</v>
      </c>
      <c r="E481" t="s">
        <v>765</v>
      </c>
      <c r="F481" t="s">
        <v>745</v>
      </c>
      <c r="G481">
        <v>1</v>
      </c>
      <c r="H481">
        <v>49</v>
      </c>
      <c r="I481">
        <v>39.483330000000002</v>
      </c>
      <c r="J481">
        <v>-102.16667</v>
      </c>
      <c r="K481" t="s">
        <v>628</v>
      </c>
      <c r="L481" t="s">
        <v>742</v>
      </c>
    </row>
    <row r="482" spans="2:12" x14ac:dyDescent="0.25">
      <c r="B482" t="s">
        <v>671</v>
      </c>
      <c r="C482" t="s">
        <v>4573</v>
      </c>
      <c r="D482" t="s">
        <v>4574</v>
      </c>
      <c r="E482" t="s">
        <v>4575</v>
      </c>
      <c r="F482" t="s">
        <v>2292</v>
      </c>
      <c r="G482">
        <v>1</v>
      </c>
      <c r="H482">
        <v>49</v>
      </c>
      <c r="I482">
        <v>39.472200000000001</v>
      </c>
      <c r="J482">
        <v>-102.16249999999999</v>
      </c>
      <c r="K482" t="s">
        <v>628</v>
      </c>
      <c r="L482" t="s">
        <v>742</v>
      </c>
    </row>
    <row r="483" spans="2:12" x14ac:dyDescent="0.25">
      <c r="B483" t="s">
        <v>671</v>
      </c>
      <c r="C483" t="s">
        <v>4580</v>
      </c>
      <c r="D483" t="s">
        <v>4581</v>
      </c>
      <c r="E483" t="s">
        <v>4018</v>
      </c>
      <c r="F483" t="s">
        <v>2292</v>
      </c>
      <c r="G483">
        <v>1</v>
      </c>
      <c r="H483">
        <v>49</v>
      </c>
      <c r="I483">
        <v>39.475299999999997</v>
      </c>
      <c r="J483">
        <v>-102.43600000000001</v>
      </c>
      <c r="K483" t="s">
        <v>628</v>
      </c>
      <c r="L483" t="s">
        <v>742</v>
      </c>
    </row>
    <row r="484" spans="2:12" x14ac:dyDescent="0.25">
      <c r="B484" t="s">
        <v>671</v>
      </c>
      <c r="C484" t="s">
        <v>4152</v>
      </c>
      <c r="D484" t="s">
        <v>4153</v>
      </c>
      <c r="E484" t="s">
        <v>3197</v>
      </c>
      <c r="F484" t="s">
        <v>2292</v>
      </c>
      <c r="G484">
        <v>1</v>
      </c>
      <c r="H484">
        <v>49</v>
      </c>
      <c r="I484">
        <v>39.087600000000002</v>
      </c>
      <c r="J484">
        <v>-102.37269999999999</v>
      </c>
      <c r="K484" t="s">
        <v>628</v>
      </c>
      <c r="L484" t="s">
        <v>742</v>
      </c>
    </row>
    <row r="485" spans="2:12" x14ac:dyDescent="0.25">
      <c r="B485" t="s">
        <v>671</v>
      </c>
      <c r="C485" t="s">
        <v>2661</v>
      </c>
      <c r="D485" t="s">
        <v>2662</v>
      </c>
      <c r="E485" t="s">
        <v>2663</v>
      </c>
      <c r="F485" t="s">
        <v>2211</v>
      </c>
      <c r="G485">
        <v>1</v>
      </c>
      <c r="H485">
        <v>49</v>
      </c>
      <c r="I485">
        <v>39.337398999999998</v>
      </c>
      <c r="J485">
        <v>-102.195999</v>
      </c>
      <c r="K485" t="s">
        <v>2663</v>
      </c>
      <c r="L485" t="s">
        <v>742</v>
      </c>
    </row>
    <row r="486" spans="2:12" x14ac:dyDescent="0.25">
      <c r="B486" t="s">
        <v>671</v>
      </c>
      <c r="C486" t="s">
        <v>760</v>
      </c>
      <c r="D486" t="s">
        <v>761</v>
      </c>
      <c r="E486" t="s">
        <v>762</v>
      </c>
      <c r="F486" t="s">
        <v>745</v>
      </c>
      <c r="G486">
        <v>1</v>
      </c>
      <c r="H486">
        <v>49</v>
      </c>
      <c r="I486">
        <v>39.306199999999997</v>
      </c>
      <c r="J486">
        <v>-102.26090000000001</v>
      </c>
      <c r="K486" t="s">
        <v>762</v>
      </c>
      <c r="L486" t="s">
        <v>742</v>
      </c>
    </row>
    <row r="487" spans="2:12" x14ac:dyDescent="0.25">
      <c r="B487" t="s">
        <v>671</v>
      </c>
      <c r="C487" t="s">
        <v>4286</v>
      </c>
      <c r="D487" t="s">
        <v>761</v>
      </c>
      <c r="E487" t="s">
        <v>3812</v>
      </c>
      <c r="F487" t="s">
        <v>2292</v>
      </c>
      <c r="G487">
        <v>1</v>
      </c>
      <c r="H487">
        <v>49</v>
      </c>
      <c r="I487">
        <v>39.247199999999999</v>
      </c>
      <c r="J487">
        <v>-102.28</v>
      </c>
      <c r="K487" t="s">
        <v>628</v>
      </c>
      <c r="L487" t="s">
        <v>742</v>
      </c>
    </row>
    <row r="488" spans="2:12" x14ac:dyDescent="0.25">
      <c r="B488" t="s">
        <v>671</v>
      </c>
      <c r="C488" t="s">
        <v>4309</v>
      </c>
      <c r="D488" t="s">
        <v>4310</v>
      </c>
      <c r="E488" t="s">
        <v>2478</v>
      </c>
      <c r="F488" t="s">
        <v>2292</v>
      </c>
      <c r="G488">
        <v>1</v>
      </c>
      <c r="H488">
        <v>49</v>
      </c>
      <c r="I488">
        <v>39.258200000000002</v>
      </c>
      <c r="J488">
        <v>-102.2296</v>
      </c>
      <c r="K488" t="s">
        <v>628</v>
      </c>
      <c r="L488" t="s">
        <v>742</v>
      </c>
    </row>
    <row r="489" spans="2:12" x14ac:dyDescent="0.25">
      <c r="B489" t="s">
        <v>671</v>
      </c>
      <c r="C489" t="s">
        <v>4367</v>
      </c>
      <c r="D489" t="s">
        <v>4368</v>
      </c>
      <c r="E489" t="s">
        <v>3844</v>
      </c>
      <c r="F489" t="s">
        <v>2292</v>
      </c>
      <c r="G489">
        <v>1</v>
      </c>
      <c r="H489">
        <v>49</v>
      </c>
      <c r="I489">
        <v>39.298400000000001</v>
      </c>
      <c r="J489">
        <v>-102.3535</v>
      </c>
      <c r="K489" t="s">
        <v>628</v>
      </c>
      <c r="L489" t="s">
        <v>742</v>
      </c>
    </row>
    <row r="490" spans="2:12" x14ac:dyDescent="0.25">
      <c r="B490" t="s">
        <v>671</v>
      </c>
      <c r="C490" t="s">
        <v>4279</v>
      </c>
      <c r="D490" t="s">
        <v>4280</v>
      </c>
      <c r="E490" t="s">
        <v>4281</v>
      </c>
      <c r="F490" t="s">
        <v>2292</v>
      </c>
      <c r="G490">
        <v>1</v>
      </c>
      <c r="H490">
        <v>49</v>
      </c>
      <c r="I490">
        <v>39.239600000000003</v>
      </c>
      <c r="J490">
        <v>-102.28919999999999</v>
      </c>
      <c r="K490" t="s">
        <v>628</v>
      </c>
      <c r="L490" t="s">
        <v>742</v>
      </c>
    </row>
    <row r="491" spans="2:12" x14ac:dyDescent="0.25">
      <c r="B491" t="s">
        <v>671</v>
      </c>
      <c r="C491" t="s">
        <v>766</v>
      </c>
      <c r="D491" t="s">
        <v>767</v>
      </c>
      <c r="E491" t="s">
        <v>765</v>
      </c>
      <c r="F491" t="s">
        <v>745</v>
      </c>
      <c r="G491">
        <v>1</v>
      </c>
      <c r="H491">
        <v>49</v>
      </c>
      <c r="I491">
        <v>39.25</v>
      </c>
      <c r="J491">
        <v>-102.15</v>
      </c>
      <c r="K491" t="s">
        <v>628</v>
      </c>
      <c r="L491" t="s">
        <v>742</v>
      </c>
    </row>
    <row r="492" spans="2:12" x14ac:dyDescent="0.25">
      <c r="B492" t="s">
        <v>671</v>
      </c>
      <c r="C492" t="s">
        <v>4496</v>
      </c>
      <c r="D492" t="s">
        <v>4497</v>
      </c>
      <c r="E492" t="s">
        <v>2327</v>
      </c>
      <c r="F492" t="s">
        <v>2292</v>
      </c>
      <c r="G492">
        <v>1</v>
      </c>
      <c r="H492">
        <v>49</v>
      </c>
      <c r="I492">
        <v>39.416600000000003</v>
      </c>
      <c r="J492">
        <v>-102.20359999999999</v>
      </c>
      <c r="K492" t="s">
        <v>628</v>
      </c>
      <c r="L492" t="s">
        <v>742</v>
      </c>
    </row>
    <row r="493" spans="2:12" x14ac:dyDescent="0.25">
      <c r="B493" t="s">
        <v>671</v>
      </c>
      <c r="C493" t="s">
        <v>2858</v>
      </c>
      <c r="D493" t="s">
        <v>2859</v>
      </c>
      <c r="E493" t="s">
        <v>1398</v>
      </c>
      <c r="F493" t="s">
        <v>745</v>
      </c>
      <c r="G493">
        <v>1</v>
      </c>
      <c r="H493">
        <v>49</v>
      </c>
      <c r="I493">
        <v>39.244720000000001</v>
      </c>
      <c r="J493">
        <v>-102.28417</v>
      </c>
      <c r="K493" t="s">
        <v>2249</v>
      </c>
      <c r="L493" t="s">
        <v>742</v>
      </c>
    </row>
    <row r="494" spans="2:12" x14ac:dyDescent="0.25">
      <c r="B494" t="s">
        <v>628</v>
      </c>
      <c r="C494" t="s">
        <v>2369</v>
      </c>
      <c r="D494" t="s">
        <v>2370</v>
      </c>
      <c r="E494" t="s">
        <v>2371</v>
      </c>
      <c r="F494" t="s">
        <v>2211</v>
      </c>
      <c r="G494">
        <v>1</v>
      </c>
      <c r="H494">
        <v>49</v>
      </c>
      <c r="I494">
        <v>39.499802000000003</v>
      </c>
      <c r="J494">
        <v>-102.07399700000001</v>
      </c>
      <c r="K494" t="s">
        <v>2371</v>
      </c>
      <c r="L494" t="s">
        <v>742</v>
      </c>
    </row>
    <row r="495" spans="2:12" x14ac:dyDescent="0.25">
      <c r="B495" t="s">
        <v>628</v>
      </c>
      <c r="C495" t="s">
        <v>2372</v>
      </c>
      <c r="D495" t="s">
        <v>2373</v>
      </c>
      <c r="E495" t="s">
        <v>2214</v>
      </c>
      <c r="F495" t="s">
        <v>2211</v>
      </c>
      <c r="G495">
        <v>1</v>
      </c>
      <c r="H495">
        <v>49</v>
      </c>
      <c r="I495">
        <v>39.265098999999999</v>
      </c>
      <c r="J495">
        <v>-102.10900100000001</v>
      </c>
      <c r="K495" t="s">
        <v>2214</v>
      </c>
      <c r="L495" t="s">
        <v>742</v>
      </c>
    </row>
    <row r="496" spans="2:12" x14ac:dyDescent="0.25">
      <c r="B496" t="s">
        <v>691</v>
      </c>
      <c r="C496" t="s">
        <v>1977</v>
      </c>
      <c r="D496" t="s">
        <v>1978</v>
      </c>
      <c r="E496" t="s">
        <v>628</v>
      </c>
      <c r="F496" t="s">
        <v>1979</v>
      </c>
      <c r="G496">
        <v>6</v>
      </c>
      <c r="H496">
        <v>43</v>
      </c>
      <c r="I496">
        <v>39.883315000000003</v>
      </c>
      <c r="J496">
        <v>-107.600617</v>
      </c>
      <c r="K496" t="s">
        <v>628</v>
      </c>
      <c r="L496" t="s">
        <v>742</v>
      </c>
    </row>
    <row r="497" spans="2:12" x14ac:dyDescent="0.25">
      <c r="B497" t="s">
        <v>64</v>
      </c>
      <c r="C497" t="s">
        <v>1980</v>
      </c>
      <c r="D497" t="s">
        <v>1978</v>
      </c>
      <c r="E497" t="s">
        <v>1981</v>
      </c>
      <c r="F497" t="s">
        <v>1979</v>
      </c>
      <c r="G497">
        <v>6</v>
      </c>
      <c r="H497">
        <v>43</v>
      </c>
      <c r="I497">
        <v>39.883299999999998</v>
      </c>
      <c r="J497">
        <v>-107.6</v>
      </c>
      <c r="K497" t="s">
        <v>1981</v>
      </c>
      <c r="L497" t="s">
        <v>742</v>
      </c>
    </row>
    <row r="498" spans="2:12" x14ac:dyDescent="0.25">
      <c r="B498" t="s">
        <v>690</v>
      </c>
      <c r="C498" t="s">
        <v>770</v>
      </c>
      <c r="D498" t="s">
        <v>771</v>
      </c>
      <c r="E498" t="s">
        <v>772</v>
      </c>
      <c r="F498" t="s">
        <v>745</v>
      </c>
      <c r="G498">
        <v>2</v>
      </c>
      <c r="H498">
        <v>14</v>
      </c>
      <c r="I498">
        <v>38.033329999999999</v>
      </c>
      <c r="J498">
        <v>-104.46666999999999</v>
      </c>
      <c r="K498" t="s">
        <v>628</v>
      </c>
      <c r="L498" t="s">
        <v>742</v>
      </c>
    </row>
    <row r="499" spans="2:12" x14ac:dyDescent="0.25">
      <c r="B499" t="s">
        <v>665</v>
      </c>
      <c r="C499" t="s">
        <v>2172</v>
      </c>
      <c r="D499" t="s">
        <v>2173</v>
      </c>
      <c r="E499" t="s">
        <v>628</v>
      </c>
      <c r="F499" t="s">
        <v>1979</v>
      </c>
      <c r="G499">
        <v>4</v>
      </c>
      <c r="H499">
        <v>59</v>
      </c>
      <c r="I499">
        <v>38.899988999999998</v>
      </c>
      <c r="J499">
        <v>-106.950603</v>
      </c>
      <c r="K499" t="s">
        <v>628</v>
      </c>
      <c r="L499" t="s">
        <v>742</v>
      </c>
    </row>
    <row r="500" spans="2:12" x14ac:dyDescent="0.25">
      <c r="B500" t="s">
        <v>38</v>
      </c>
      <c r="C500" t="s">
        <v>2174</v>
      </c>
      <c r="D500" t="s">
        <v>2173</v>
      </c>
      <c r="E500" t="s">
        <v>1981</v>
      </c>
      <c r="F500" t="s">
        <v>1979</v>
      </c>
      <c r="G500">
        <v>4</v>
      </c>
      <c r="H500">
        <v>59</v>
      </c>
      <c r="I500">
        <v>38.9</v>
      </c>
      <c r="J500">
        <v>-106.95</v>
      </c>
      <c r="K500" t="s">
        <v>1981</v>
      </c>
      <c r="L500" t="s">
        <v>742</v>
      </c>
    </row>
    <row r="501" spans="2:12" x14ac:dyDescent="0.25">
      <c r="B501" t="s">
        <v>693</v>
      </c>
      <c r="C501" t="s">
        <v>1983</v>
      </c>
      <c r="D501" t="s">
        <v>1984</v>
      </c>
      <c r="E501" t="s">
        <v>628</v>
      </c>
      <c r="F501" t="s">
        <v>1979</v>
      </c>
      <c r="G501">
        <v>6</v>
      </c>
      <c r="H501">
        <v>54</v>
      </c>
      <c r="I501">
        <v>40.933295000000001</v>
      </c>
      <c r="J501">
        <v>-106.98394399999999</v>
      </c>
      <c r="K501" t="s">
        <v>628</v>
      </c>
      <c r="L501" t="s">
        <v>742</v>
      </c>
    </row>
    <row r="502" spans="2:12" x14ac:dyDescent="0.25">
      <c r="B502" t="s">
        <v>642</v>
      </c>
      <c r="C502" t="s">
        <v>5168</v>
      </c>
      <c r="D502" t="s">
        <v>5169</v>
      </c>
      <c r="E502" t="s">
        <v>2322</v>
      </c>
      <c r="F502" t="s">
        <v>2292</v>
      </c>
      <c r="G502">
        <v>1</v>
      </c>
      <c r="H502">
        <v>1</v>
      </c>
      <c r="I502">
        <v>39.713999999999999</v>
      </c>
      <c r="J502">
        <v>-104.2252</v>
      </c>
      <c r="K502" t="s">
        <v>628</v>
      </c>
      <c r="L502" t="s">
        <v>742</v>
      </c>
    </row>
    <row r="503" spans="2:12" x14ac:dyDescent="0.25">
      <c r="B503" t="s">
        <v>642</v>
      </c>
      <c r="C503" t="s">
        <v>5154</v>
      </c>
      <c r="D503" t="s">
        <v>5155</v>
      </c>
      <c r="E503" t="s">
        <v>4242</v>
      </c>
      <c r="F503" t="s">
        <v>2292</v>
      </c>
      <c r="G503">
        <v>1</v>
      </c>
      <c r="H503">
        <v>1</v>
      </c>
      <c r="I503">
        <v>39.7087</v>
      </c>
      <c r="J503">
        <v>-104.2196</v>
      </c>
      <c r="K503" t="s">
        <v>628</v>
      </c>
      <c r="L503" t="s">
        <v>742</v>
      </c>
    </row>
    <row r="504" spans="2:12" x14ac:dyDescent="0.25">
      <c r="B504" t="s">
        <v>642</v>
      </c>
      <c r="C504" t="s">
        <v>5162</v>
      </c>
      <c r="D504" t="s">
        <v>5163</v>
      </c>
      <c r="E504" t="s">
        <v>3214</v>
      </c>
      <c r="F504" t="s">
        <v>2292</v>
      </c>
      <c r="G504">
        <v>1</v>
      </c>
      <c r="H504">
        <v>1</v>
      </c>
      <c r="I504">
        <v>39.711399999999998</v>
      </c>
      <c r="J504">
        <v>-104.2469</v>
      </c>
      <c r="K504" t="s">
        <v>628</v>
      </c>
      <c r="L504" t="s">
        <v>742</v>
      </c>
    </row>
    <row r="505" spans="2:12" x14ac:dyDescent="0.25">
      <c r="B505" t="s">
        <v>628</v>
      </c>
      <c r="C505" t="s">
        <v>8935</v>
      </c>
      <c r="D505" t="s">
        <v>8936</v>
      </c>
      <c r="E505" t="s">
        <v>628</v>
      </c>
      <c r="F505" t="s">
        <v>2484</v>
      </c>
      <c r="G505">
        <v>0</v>
      </c>
      <c r="H505">
        <v>1</v>
      </c>
      <c r="I505">
        <v>39.825899999999997</v>
      </c>
      <c r="J505">
        <v>-104.077</v>
      </c>
      <c r="K505" t="s">
        <v>628</v>
      </c>
      <c r="L505" t="s">
        <v>742</v>
      </c>
    </row>
    <row r="506" spans="2:12" x14ac:dyDescent="0.25">
      <c r="B506" t="s">
        <v>639</v>
      </c>
      <c r="C506" t="s">
        <v>5244</v>
      </c>
      <c r="D506" t="s">
        <v>5245</v>
      </c>
      <c r="E506" t="s">
        <v>3176</v>
      </c>
      <c r="F506" t="s">
        <v>2292</v>
      </c>
      <c r="G506">
        <v>1</v>
      </c>
      <c r="H506">
        <v>1</v>
      </c>
      <c r="I506">
        <v>39.755699999999997</v>
      </c>
      <c r="J506">
        <v>-104.154</v>
      </c>
      <c r="K506" t="s">
        <v>628</v>
      </c>
      <c r="L506" t="s">
        <v>742</v>
      </c>
    </row>
    <row r="507" spans="2:12" x14ac:dyDescent="0.25">
      <c r="B507" t="s">
        <v>639</v>
      </c>
      <c r="C507" t="s">
        <v>5297</v>
      </c>
      <c r="D507" t="s">
        <v>5298</v>
      </c>
      <c r="E507" t="s">
        <v>2448</v>
      </c>
      <c r="F507" t="s">
        <v>2292</v>
      </c>
      <c r="G507">
        <v>1</v>
      </c>
      <c r="H507">
        <v>1</v>
      </c>
      <c r="I507">
        <v>39.775100000000002</v>
      </c>
      <c r="J507">
        <v>-104.1908</v>
      </c>
      <c r="K507" t="s">
        <v>628</v>
      </c>
      <c r="L507" t="s">
        <v>742</v>
      </c>
    </row>
    <row r="508" spans="2:12" x14ac:dyDescent="0.25">
      <c r="B508" t="s">
        <v>639</v>
      </c>
      <c r="C508" t="s">
        <v>773</v>
      </c>
      <c r="D508" t="s">
        <v>774</v>
      </c>
      <c r="E508" t="s">
        <v>759</v>
      </c>
      <c r="F508" t="s">
        <v>745</v>
      </c>
      <c r="G508">
        <v>1</v>
      </c>
      <c r="H508">
        <v>1</v>
      </c>
      <c r="I508">
        <v>39.740200000000002</v>
      </c>
      <c r="J508">
        <v>-104.1275</v>
      </c>
      <c r="K508" t="s">
        <v>775</v>
      </c>
      <c r="L508" t="s">
        <v>742</v>
      </c>
    </row>
    <row r="509" spans="2:12" x14ac:dyDescent="0.25">
      <c r="B509" t="s">
        <v>642</v>
      </c>
      <c r="C509" t="s">
        <v>4857</v>
      </c>
      <c r="D509" t="s">
        <v>4858</v>
      </c>
      <c r="E509" t="s">
        <v>2647</v>
      </c>
      <c r="F509" t="s">
        <v>2292</v>
      </c>
      <c r="G509">
        <v>1</v>
      </c>
      <c r="H509">
        <v>1</v>
      </c>
      <c r="I509">
        <v>39.599600000000002</v>
      </c>
      <c r="J509">
        <v>-104.1751</v>
      </c>
      <c r="K509" t="s">
        <v>628</v>
      </c>
      <c r="L509" t="s">
        <v>742</v>
      </c>
    </row>
    <row r="510" spans="2:12" x14ac:dyDescent="0.25">
      <c r="B510" t="s">
        <v>642</v>
      </c>
      <c r="C510" t="s">
        <v>4911</v>
      </c>
      <c r="D510" t="s">
        <v>4912</v>
      </c>
      <c r="E510" t="s">
        <v>4913</v>
      </c>
      <c r="F510" t="s">
        <v>2292</v>
      </c>
      <c r="G510">
        <v>1</v>
      </c>
      <c r="H510">
        <v>1</v>
      </c>
      <c r="I510">
        <v>39.624600000000001</v>
      </c>
      <c r="J510">
        <v>-104.04170000000001</v>
      </c>
      <c r="K510" t="s">
        <v>628</v>
      </c>
      <c r="L510" t="s">
        <v>742</v>
      </c>
    </row>
    <row r="511" spans="2:12" x14ac:dyDescent="0.25">
      <c r="B511" t="s">
        <v>649</v>
      </c>
      <c r="C511" t="s">
        <v>776</v>
      </c>
      <c r="D511" t="s">
        <v>777</v>
      </c>
      <c r="E511" t="s">
        <v>778</v>
      </c>
      <c r="F511" t="s">
        <v>745</v>
      </c>
      <c r="G511">
        <v>1</v>
      </c>
      <c r="H511">
        <v>7</v>
      </c>
      <c r="I511">
        <v>39.655200000000001</v>
      </c>
      <c r="J511">
        <v>-105.7088</v>
      </c>
      <c r="K511" t="s">
        <v>778</v>
      </c>
      <c r="L511" t="s">
        <v>742</v>
      </c>
    </row>
    <row r="512" spans="2:12" x14ac:dyDescent="0.25">
      <c r="B512" t="s">
        <v>656</v>
      </c>
      <c r="C512" t="s">
        <v>3241</v>
      </c>
      <c r="D512" t="s">
        <v>3242</v>
      </c>
      <c r="E512" t="s">
        <v>2425</v>
      </c>
      <c r="F512" t="s">
        <v>2292</v>
      </c>
      <c r="G512">
        <v>7</v>
      </c>
      <c r="H512">
        <v>32</v>
      </c>
      <c r="I512">
        <v>37.661099999999998</v>
      </c>
      <c r="J512">
        <v>-108.7692</v>
      </c>
      <c r="K512" t="s">
        <v>628</v>
      </c>
      <c r="L512" t="s">
        <v>742</v>
      </c>
    </row>
    <row r="513" spans="2:12" x14ac:dyDescent="0.25">
      <c r="B513" t="s">
        <v>659</v>
      </c>
      <c r="C513" t="s">
        <v>4101</v>
      </c>
      <c r="D513" t="s">
        <v>4102</v>
      </c>
      <c r="E513" t="s">
        <v>2992</v>
      </c>
      <c r="F513" t="s">
        <v>2292</v>
      </c>
      <c r="G513">
        <v>2</v>
      </c>
      <c r="H513">
        <v>67</v>
      </c>
      <c r="I513">
        <v>39.033999999999999</v>
      </c>
      <c r="J513">
        <v>-104.3083</v>
      </c>
      <c r="K513" t="s">
        <v>628</v>
      </c>
      <c r="L513" t="s">
        <v>742</v>
      </c>
    </row>
    <row r="514" spans="2:12" x14ac:dyDescent="0.25">
      <c r="B514" t="s">
        <v>660</v>
      </c>
      <c r="C514" t="s">
        <v>4226</v>
      </c>
      <c r="D514" t="s">
        <v>4227</v>
      </c>
      <c r="E514" t="s">
        <v>2504</v>
      </c>
      <c r="F514" t="s">
        <v>2292</v>
      </c>
      <c r="G514">
        <v>1</v>
      </c>
      <c r="H514">
        <v>1</v>
      </c>
      <c r="I514">
        <v>39.186700000000002</v>
      </c>
      <c r="J514">
        <v>-104.28019999999999</v>
      </c>
      <c r="K514" t="s">
        <v>628</v>
      </c>
      <c r="L514" t="s">
        <v>742</v>
      </c>
    </row>
    <row r="515" spans="2:12" x14ac:dyDescent="0.25">
      <c r="B515" t="s">
        <v>659</v>
      </c>
      <c r="C515" t="s">
        <v>4148</v>
      </c>
      <c r="D515" t="s">
        <v>4149</v>
      </c>
      <c r="E515" t="s">
        <v>2327</v>
      </c>
      <c r="F515" t="s">
        <v>2292</v>
      </c>
      <c r="G515">
        <v>2</v>
      </c>
      <c r="H515">
        <v>67</v>
      </c>
      <c r="I515">
        <v>39.080399999999997</v>
      </c>
      <c r="J515">
        <v>-104.2931</v>
      </c>
      <c r="K515" t="s">
        <v>628</v>
      </c>
      <c r="L515" t="s">
        <v>742</v>
      </c>
    </row>
    <row r="516" spans="2:12" x14ac:dyDescent="0.25">
      <c r="B516" t="s">
        <v>659</v>
      </c>
      <c r="C516" t="s">
        <v>4091</v>
      </c>
      <c r="D516" t="s">
        <v>4092</v>
      </c>
      <c r="E516" t="s">
        <v>3146</v>
      </c>
      <c r="F516" t="s">
        <v>2292</v>
      </c>
      <c r="G516">
        <v>2</v>
      </c>
      <c r="H516">
        <v>10</v>
      </c>
      <c r="I516">
        <v>39.021099999999997</v>
      </c>
      <c r="J516">
        <v>-104.3764</v>
      </c>
      <c r="K516" t="s">
        <v>628</v>
      </c>
      <c r="L516" t="s">
        <v>742</v>
      </c>
    </row>
    <row r="517" spans="2:12" x14ac:dyDescent="0.25">
      <c r="B517" t="s">
        <v>659</v>
      </c>
      <c r="C517" t="s">
        <v>4081</v>
      </c>
      <c r="D517" t="s">
        <v>4082</v>
      </c>
      <c r="E517" t="s">
        <v>3933</v>
      </c>
      <c r="F517" t="s">
        <v>2292</v>
      </c>
      <c r="G517">
        <v>2</v>
      </c>
      <c r="H517">
        <v>10</v>
      </c>
      <c r="I517">
        <v>39.012099999999997</v>
      </c>
      <c r="J517">
        <v>-104.3817</v>
      </c>
      <c r="K517" t="s">
        <v>628</v>
      </c>
      <c r="L517" t="s">
        <v>742</v>
      </c>
    </row>
    <row r="518" spans="2:12" x14ac:dyDescent="0.25">
      <c r="B518" t="s">
        <v>659</v>
      </c>
      <c r="C518" t="s">
        <v>4014</v>
      </c>
      <c r="D518" t="s">
        <v>4015</v>
      </c>
      <c r="E518" t="s">
        <v>2425</v>
      </c>
      <c r="F518" t="s">
        <v>2292</v>
      </c>
      <c r="G518">
        <v>2</v>
      </c>
      <c r="H518">
        <v>10</v>
      </c>
      <c r="I518">
        <v>38.942500000000003</v>
      </c>
      <c r="J518">
        <v>-104.3022</v>
      </c>
      <c r="K518" t="s">
        <v>628</v>
      </c>
      <c r="L518" t="s">
        <v>742</v>
      </c>
    </row>
    <row r="519" spans="2:12" x14ac:dyDescent="0.25">
      <c r="B519" t="s">
        <v>628</v>
      </c>
      <c r="C519" t="s">
        <v>7932</v>
      </c>
      <c r="D519" t="s">
        <v>7933</v>
      </c>
      <c r="E519" t="s">
        <v>628</v>
      </c>
      <c r="F519" t="s">
        <v>2484</v>
      </c>
      <c r="G519">
        <v>1</v>
      </c>
      <c r="H519">
        <v>3</v>
      </c>
      <c r="I519">
        <v>40.520000000000003</v>
      </c>
      <c r="J519">
        <v>-105.57</v>
      </c>
      <c r="K519" t="s">
        <v>628</v>
      </c>
      <c r="L519" t="s">
        <v>742</v>
      </c>
    </row>
    <row r="520" spans="2:12" x14ac:dyDescent="0.25">
      <c r="B520" t="s">
        <v>644</v>
      </c>
      <c r="C520" t="s">
        <v>2909</v>
      </c>
      <c r="D520" t="s">
        <v>2910</v>
      </c>
      <c r="E520" t="s">
        <v>2459</v>
      </c>
      <c r="F520" t="s">
        <v>2292</v>
      </c>
      <c r="G520">
        <v>2</v>
      </c>
      <c r="H520">
        <v>66</v>
      </c>
      <c r="I520">
        <v>37.018099999999997</v>
      </c>
      <c r="J520">
        <v>-102.404</v>
      </c>
      <c r="K520" t="s">
        <v>628</v>
      </c>
      <c r="L520" t="s">
        <v>742</v>
      </c>
    </row>
    <row r="521" spans="2:12" x14ac:dyDescent="0.25">
      <c r="B521" t="s">
        <v>628</v>
      </c>
      <c r="C521" t="s">
        <v>8943</v>
      </c>
      <c r="D521" t="s">
        <v>8944</v>
      </c>
      <c r="E521" t="s">
        <v>2835</v>
      </c>
      <c r="F521" t="s">
        <v>2484</v>
      </c>
      <c r="G521">
        <v>0</v>
      </c>
      <c r="H521">
        <v>66</v>
      </c>
      <c r="I521">
        <v>37.020099999999999</v>
      </c>
      <c r="J521">
        <v>-102.3228</v>
      </c>
      <c r="K521" t="s">
        <v>628</v>
      </c>
      <c r="L521" t="s">
        <v>742</v>
      </c>
    </row>
    <row r="522" spans="2:12" x14ac:dyDescent="0.25">
      <c r="B522" t="s">
        <v>644</v>
      </c>
      <c r="C522" t="s">
        <v>781</v>
      </c>
      <c r="D522" t="s">
        <v>782</v>
      </c>
      <c r="E522" t="s">
        <v>784</v>
      </c>
      <c r="F522" t="s">
        <v>745</v>
      </c>
      <c r="G522">
        <v>2</v>
      </c>
      <c r="H522">
        <v>66</v>
      </c>
      <c r="I522">
        <v>37.015799999999999</v>
      </c>
      <c r="J522">
        <v>-102.5549</v>
      </c>
      <c r="K522" t="s">
        <v>783</v>
      </c>
      <c r="L522" t="s">
        <v>742</v>
      </c>
    </row>
    <row r="523" spans="2:12" x14ac:dyDescent="0.25">
      <c r="B523" t="s">
        <v>644</v>
      </c>
      <c r="C523" t="s">
        <v>2965</v>
      </c>
      <c r="D523" t="s">
        <v>2966</v>
      </c>
      <c r="E523" t="s">
        <v>2459</v>
      </c>
      <c r="F523" t="s">
        <v>2292</v>
      </c>
      <c r="G523">
        <v>2</v>
      </c>
      <c r="H523">
        <v>66</v>
      </c>
      <c r="I523">
        <v>37.178199999999997</v>
      </c>
      <c r="J523">
        <v>-102.4708</v>
      </c>
      <c r="K523" t="s">
        <v>628</v>
      </c>
      <c r="L523" t="s">
        <v>742</v>
      </c>
    </row>
    <row r="524" spans="2:12" x14ac:dyDescent="0.25">
      <c r="B524" t="s">
        <v>661</v>
      </c>
      <c r="C524" t="s">
        <v>788</v>
      </c>
      <c r="D524" t="s">
        <v>789</v>
      </c>
      <c r="E524" t="s">
        <v>759</v>
      </c>
      <c r="F524" t="s">
        <v>745</v>
      </c>
      <c r="G524">
        <v>2</v>
      </c>
      <c r="H524">
        <v>12</v>
      </c>
      <c r="I524">
        <v>38.459899999999998</v>
      </c>
      <c r="J524">
        <v>-105.2255</v>
      </c>
      <c r="K524" t="s">
        <v>759</v>
      </c>
      <c r="L524" t="s">
        <v>742</v>
      </c>
    </row>
    <row r="525" spans="2:12" x14ac:dyDescent="0.25">
      <c r="B525" t="s">
        <v>661</v>
      </c>
      <c r="C525" t="s">
        <v>3639</v>
      </c>
      <c r="D525" t="s">
        <v>3640</v>
      </c>
      <c r="E525" t="s">
        <v>3032</v>
      </c>
      <c r="F525" t="s">
        <v>2292</v>
      </c>
      <c r="G525">
        <v>2</v>
      </c>
      <c r="H525">
        <v>12</v>
      </c>
      <c r="I525">
        <v>38.445799999999998</v>
      </c>
      <c r="J525">
        <v>-105.23560000000001</v>
      </c>
      <c r="K525" t="s">
        <v>628</v>
      </c>
      <c r="L525" t="s">
        <v>742</v>
      </c>
    </row>
    <row r="526" spans="2:12" x14ac:dyDescent="0.25">
      <c r="B526" t="s">
        <v>661</v>
      </c>
      <c r="C526" t="s">
        <v>3627</v>
      </c>
      <c r="D526" t="s">
        <v>3628</v>
      </c>
      <c r="E526" t="s">
        <v>1712</v>
      </c>
      <c r="F526" t="s">
        <v>2292</v>
      </c>
      <c r="G526">
        <v>2</v>
      </c>
      <c r="H526">
        <v>12</v>
      </c>
      <c r="I526">
        <v>38.4298</v>
      </c>
      <c r="J526">
        <v>-105.23139999999999</v>
      </c>
      <c r="K526" t="s">
        <v>628</v>
      </c>
      <c r="L526" t="s">
        <v>742</v>
      </c>
    </row>
    <row r="527" spans="2:12" x14ac:dyDescent="0.25">
      <c r="B527" t="s">
        <v>661</v>
      </c>
      <c r="C527" t="s">
        <v>3674</v>
      </c>
      <c r="D527" t="s">
        <v>3675</v>
      </c>
      <c r="E527" t="s">
        <v>2751</v>
      </c>
      <c r="F527" t="s">
        <v>2292</v>
      </c>
      <c r="G527">
        <v>2</v>
      </c>
      <c r="H527">
        <v>12</v>
      </c>
      <c r="I527">
        <v>38.471800000000002</v>
      </c>
      <c r="J527">
        <v>-105.2325</v>
      </c>
      <c r="K527" t="s">
        <v>628</v>
      </c>
      <c r="L527" t="s">
        <v>742</v>
      </c>
    </row>
    <row r="528" spans="2:12" x14ac:dyDescent="0.25">
      <c r="B528" t="s">
        <v>661</v>
      </c>
      <c r="C528" t="s">
        <v>3678</v>
      </c>
      <c r="D528" t="s">
        <v>3679</v>
      </c>
      <c r="E528" t="s">
        <v>2443</v>
      </c>
      <c r="F528" t="s">
        <v>2292</v>
      </c>
      <c r="G528">
        <v>2</v>
      </c>
      <c r="H528">
        <v>12</v>
      </c>
      <c r="I528">
        <v>38.472700000000003</v>
      </c>
      <c r="J528">
        <v>-105.2466</v>
      </c>
      <c r="K528" t="s">
        <v>628</v>
      </c>
      <c r="L528" t="s">
        <v>742</v>
      </c>
    </row>
    <row r="529" spans="2:12" x14ac:dyDescent="0.25">
      <c r="B529" t="s">
        <v>661</v>
      </c>
      <c r="C529" t="s">
        <v>3649</v>
      </c>
      <c r="D529" t="s">
        <v>3650</v>
      </c>
      <c r="E529" t="s">
        <v>2647</v>
      </c>
      <c r="F529" t="s">
        <v>2292</v>
      </c>
      <c r="G529">
        <v>2</v>
      </c>
      <c r="H529">
        <v>12</v>
      </c>
      <c r="I529">
        <v>38.454000000000001</v>
      </c>
      <c r="J529">
        <v>-105.2384</v>
      </c>
      <c r="K529" t="s">
        <v>628</v>
      </c>
      <c r="L529" t="s">
        <v>742</v>
      </c>
    </row>
    <row r="530" spans="2:12" x14ac:dyDescent="0.25">
      <c r="B530" t="s">
        <v>661</v>
      </c>
      <c r="C530" t="s">
        <v>3684</v>
      </c>
      <c r="D530" t="s">
        <v>3685</v>
      </c>
      <c r="E530" t="s">
        <v>1712</v>
      </c>
      <c r="F530" t="s">
        <v>2292</v>
      </c>
      <c r="G530">
        <v>2</v>
      </c>
      <c r="H530">
        <v>12</v>
      </c>
      <c r="I530">
        <v>38.477699999999999</v>
      </c>
      <c r="J530">
        <v>-105.2363</v>
      </c>
      <c r="K530" t="s">
        <v>628</v>
      </c>
      <c r="L530" t="s">
        <v>742</v>
      </c>
    </row>
    <row r="531" spans="2:12" x14ac:dyDescent="0.25">
      <c r="B531" t="s">
        <v>661</v>
      </c>
      <c r="C531" t="s">
        <v>3651</v>
      </c>
      <c r="D531" t="s">
        <v>3652</v>
      </c>
      <c r="E531" t="s">
        <v>2425</v>
      </c>
      <c r="F531" t="s">
        <v>2292</v>
      </c>
      <c r="G531">
        <v>2</v>
      </c>
      <c r="H531">
        <v>12</v>
      </c>
      <c r="I531">
        <v>38.457900000000002</v>
      </c>
      <c r="J531">
        <v>-105.2394</v>
      </c>
      <c r="K531" t="s">
        <v>628</v>
      </c>
      <c r="L531" t="s">
        <v>742</v>
      </c>
    </row>
    <row r="532" spans="2:12" x14ac:dyDescent="0.25">
      <c r="B532" t="s">
        <v>661</v>
      </c>
      <c r="C532" t="s">
        <v>3641</v>
      </c>
      <c r="D532" t="s">
        <v>3642</v>
      </c>
      <c r="E532" t="s">
        <v>1712</v>
      </c>
      <c r="F532" t="s">
        <v>2292</v>
      </c>
      <c r="G532">
        <v>2</v>
      </c>
      <c r="H532">
        <v>12</v>
      </c>
      <c r="I532">
        <v>38.450699999999998</v>
      </c>
      <c r="J532">
        <v>-105.2192</v>
      </c>
      <c r="K532" t="s">
        <v>628</v>
      </c>
      <c r="L532" t="s">
        <v>742</v>
      </c>
    </row>
    <row r="533" spans="2:12" x14ac:dyDescent="0.25">
      <c r="B533" t="s">
        <v>661</v>
      </c>
      <c r="C533" t="s">
        <v>3621</v>
      </c>
      <c r="D533" t="s">
        <v>3622</v>
      </c>
      <c r="E533" t="s">
        <v>3334</v>
      </c>
      <c r="F533" t="s">
        <v>2292</v>
      </c>
      <c r="G533">
        <v>2</v>
      </c>
      <c r="H533">
        <v>12</v>
      </c>
      <c r="I533">
        <v>38.428400000000003</v>
      </c>
      <c r="J533">
        <v>-105.2195</v>
      </c>
      <c r="K533" t="s">
        <v>628</v>
      </c>
      <c r="L533" t="s">
        <v>742</v>
      </c>
    </row>
    <row r="534" spans="2:12" x14ac:dyDescent="0.25">
      <c r="B534" t="s">
        <v>661</v>
      </c>
      <c r="C534" t="s">
        <v>6578</v>
      </c>
      <c r="D534" t="s">
        <v>6579</v>
      </c>
      <c r="E534" t="s">
        <v>2783</v>
      </c>
      <c r="F534" t="s">
        <v>6505</v>
      </c>
      <c r="G534">
        <v>2</v>
      </c>
      <c r="H534">
        <v>12</v>
      </c>
      <c r="I534">
        <v>38.293100000000003</v>
      </c>
      <c r="J534">
        <v>-105.2991</v>
      </c>
      <c r="K534" t="s">
        <v>628</v>
      </c>
      <c r="L534" t="s">
        <v>742</v>
      </c>
    </row>
    <row r="535" spans="2:12" x14ac:dyDescent="0.25">
      <c r="B535" t="s">
        <v>661</v>
      </c>
      <c r="C535" t="s">
        <v>3672</v>
      </c>
      <c r="D535" t="s">
        <v>3673</v>
      </c>
      <c r="E535" t="s">
        <v>3214</v>
      </c>
      <c r="F535" t="s">
        <v>2292</v>
      </c>
      <c r="G535">
        <v>2</v>
      </c>
      <c r="H535">
        <v>12</v>
      </c>
      <c r="I535">
        <v>38.471499999999999</v>
      </c>
      <c r="J535">
        <v>-105.2364</v>
      </c>
      <c r="K535" t="s">
        <v>628</v>
      </c>
      <c r="L535" t="s">
        <v>742</v>
      </c>
    </row>
    <row r="536" spans="2:12" x14ac:dyDescent="0.25">
      <c r="B536" t="s">
        <v>661</v>
      </c>
      <c r="C536" t="s">
        <v>3611</v>
      </c>
      <c r="D536" t="s">
        <v>3612</v>
      </c>
      <c r="E536" t="s">
        <v>2431</v>
      </c>
      <c r="F536" t="s">
        <v>2292</v>
      </c>
      <c r="G536">
        <v>2</v>
      </c>
      <c r="H536">
        <v>12</v>
      </c>
      <c r="I536">
        <v>38.421599999999998</v>
      </c>
      <c r="J536">
        <v>-105.20699999999999</v>
      </c>
      <c r="K536" t="s">
        <v>628</v>
      </c>
      <c r="L536" t="s">
        <v>742</v>
      </c>
    </row>
    <row r="537" spans="2:12" x14ac:dyDescent="0.25">
      <c r="B537" t="s">
        <v>661</v>
      </c>
      <c r="C537" t="s">
        <v>3645</v>
      </c>
      <c r="D537" t="s">
        <v>3646</v>
      </c>
      <c r="E537" t="s">
        <v>1712</v>
      </c>
      <c r="F537" t="s">
        <v>2292</v>
      </c>
      <c r="G537">
        <v>2</v>
      </c>
      <c r="H537">
        <v>12</v>
      </c>
      <c r="I537">
        <v>38.452300000000001</v>
      </c>
      <c r="J537">
        <v>-105.19670000000001</v>
      </c>
      <c r="K537" t="s">
        <v>628</v>
      </c>
      <c r="L537" t="s">
        <v>742</v>
      </c>
    </row>
    <row r="538" spans="2:12" x14ac:dyDescent="0.25">
      <c r="B538" t="s">
        <v>661</v>
      </c>
      <c r="C538" t="s">
        <v>3617</v>
      </c>
      <c r="D538" t="s">
        <v>3618</v>
      </c>
      <c r="E538" t="s">
        <v>2428</v>
      </c>
      <c r="F538" t="s">
        <v>2292</v>
      </c>
      <c r="G538">
        <v>2</v>
      </c>
      <c r="H538">
        <v>12</v>
      </c>
      <c r="I538">
        <v>38.424799999999998</v>
      </c>
      <c r="J538">
        <v>-105.1908</v>
      </c>
      <c r="K538" t="s">
        <v>628</v>
      </c>
      <c r="L538" t="s">
        <v>742</v>
      </c>
    </row>
    <row r="539" spans="2:12" x14ac:dyDescent="0.25">
      <c r="B539" t="s">
        <v>661</v>
      </c>
      <c r="C539" t="s">
        <v>3666</v>
      </c>
      <c r="D539" t="s">
        <v>3667</v>
      </c>
      <c r="E539" t="s">
        <v>3048</v>
      </c>
      <c r="F539" t="s">
        <v>2292</v>
      </c>
      <c r="G539">
        <v>2</v>
      </c>
      <c r="H539">
        <v>12</v>
      </c>
      <c r="I539">
        <v>38.465699999999998</v>
      </c>
      <c r="J539">
        <v>-105.1923</v>
      </c>
      <c r="K539" t="s">
        <v>628</v>
      </c>
      <c r="L539" t="s">
        <v>742</v>
      </c>
    </row>
    <row r="540" spans="2:12" x14ac:dyDescent="0.25">
      <c r="B540" t="s">
        <v>690</v>
      </c>
      <c r="C540" t="s">
        <v>3445</v>
      </c>
      <c r="D540" t="s">
        <v>3446</v>
      </c>
      <c r="E540" t="s">
        <v>628</v>
      </c>
      <c r="F540" t="s">
        <v>745</v>
      </c>
      <c r="G540">
        <v>2</v>
      </c>
      <c r="H540">
        <v>14</v>
      </c>
      <c r="I540">
        <v>38.186900000000001</v>
      </c>
      <c r="J540">
        <v>-105.0211</v>
      </c>
      <c r="K540" t="s">
        <v>3447</v>
      </c>
      <c r="L540" t="s">
        <v>742</v>
      </c>
    </row>
    <row r="541" spans="2:12" x14ac:dyDescent="0.25">
      <c r="B541" t="s">
        <v>661</v>
      </c>
      <c r="C541" t="s">
        <v>3514</v>
      </c>
      <c r="D541" t="s">
        <v>3515</v>
      </c>
      <c r="E541" t="s">
        <v>628</v>
      </c>
      <c r="F541" t="s">
        <v>745</v>
      </c>
      <c r="G541">
        <v>2</v>
      </c>
      <c r="H541">
        <v>12</v>
      </c>
      <c r="I541">
        <v>38.286900000000003</v>
      </c>
      <c r="J541">
        <v>-105.6814</v>
      </c>
      <c r="K541" t="s">
        <v>3516</v>
      </c>
      <c r="L541" t="s">
        <v>742</v>
      </c>
    </row>
    <row r="542" spans="2:12" x14ac:dyDescent="0.25">
      <c r="B542" t="s">
        <v>628</v>
      </c>
      <c r="C542" t="s">
        <v>2741</v>
      </c>
      <c r="D542" t="s">
        <v>2742</v>
      </c>
      <c r="E542" t="s">
        <v>961</v>
      </c>
      <c r="F542" t="s">
        <v>2211</v>
      </c>
      <c r="G542">
        <v>2</v>
      </c>
      <c r="H542">
        <v>12</v>
      </c>
      <c r="I542">
        <v>38.431899999999999</v>
      </c>
      <c r="J542">
        <v>-105.17800099999999</v>
      </c>
      <c r="K542" t="s">
        <v>961</v>
      </c>
      <c r="L542" t="s">
        <v>742</v>
      </c>
    </row>
    <row r="543" spans="2:12" x14ac:dyDescent="0.25">
      <c r="B543" t="s">
        <v>628</v>
      </c>
      <c r="C543" t="s">
        <v>8911</v>
      </c>
      <c r="D543" t="s">
        <v>8912</v>
      </c>
      <c r="E543" t="s">
        <v>8049</v>
      </c>
      <c r="F543" t="s">
        <v>2484</v>
      </c>
      <c r="G543">
        <v>0</v>
      </c>
      <c r="H543">
        <v>38</v>
      </c>
      <c r="I543">
        <v>39.398299999999999</v>
      </c>
      <c r="J543">
        <v>-107.21939999999999</v>
      </c>
      <c r="K543" t="s">
        <v>628</v>
      </c>
      <c r="L543" t="s">
        <v>742</v>
      </c>
    </row>
    <row r="544" spans="2:12" x14ac:dyDescent="0.25">
      <c r="B544" t="s">
        <v>662</v>
      </c>
      <c r="C544" t="s">
        <v>4464</v>
      </c>
      <c r="D544" t="s">
        <v>4465</v>
      </c>
      <c r="E544" t="s">
        <v>2647</v>
      </c>
      <c r="F544" t="s">
        <v>2292</v>
      </c>
      <c r="G544">
        <v>5</v>
      </c>
      <c r="H544">
        <v>38</v>
      </c>
      <c r="I544">
        <v>39.397799999999997</v>
      </c>
      <c r="J544">
        <v>-107.2227</v>
      </c>
      <c r="K544" t="s">
        <v>628</v>
      </c>
      <c r="L544" t="s">
        <v>742</v>
      </c>
    </row>
    <row r="545" spans="2:12" x14ac:dyDescent="0.25">
      <c r="B545" t="s">
        <v>662</v>
      </c>
      <c r="C545" t="s">
        <v>4494</v>
      </c>
      <c r="D545" t="s">
        <v>4495</v>
      </c>
      <c r="E545" t="s">
        <v>3476</v>
      </c>
      <c r="F545" t="s">
        <v>2292</v>
      </c>
      <c r="G545">
        <v>5</v>
      </c>
      <c r="H545">
        <v>38</v>
      </c>
      <c r="I545">
        <v>39.415599999999998</v>
      </c>
      <c r="J545">
        <v>-107.2025</v>
      </c>
      <c r="K545" t="s">
        <v>628</v>
      </c>
      <c r="L545" t="s">
        <v>742</v>
      </c>
    </row>
    <row r="546" spans="2:12" x14ac:dyDescent="0.25">
      <c r="B546" t="s">
        <v>662</v>
      </c>
      <c r="C546" t="s">
        <v>4540</v>
      </c>
      <c r="D546" t="s">
        <v>4541</v>
      </c>
      <c r="E546" t="s">
        <v>2504</v>
      </c>
      <c r="F546" t="s">
        <v>2292</v>
      </c>
      <c r="G546">
        <v>5</v>
      </c>
      <c r="H546">
        <v>38</v>
      </c>
      <c r="I546">
        <v>39.458199999999998</v>
      </c>
      <c r="J546">
        <v>-107.18389999999999</v>
      </c>
      <c r="K546" t="s">
        <v>628</v>
      </c>
      <c r="L546" t="s">
        <v>742</v>
      </c>
    </row>
    <row r="547" spans="2:12" x14ac:dyDescent="0.25">
      <c r="B547" t="s">
        <v>662</v>
      </c>
      <c r="C547" t="s">
        <v>4470</v>
      </c>
      <c r="D547" t="s">
        <v>4471</v>
      </c>
      <c r="E547" t="s">
        <v>2824</v>
      </c>
      <c r="F547" t="s">
        <v>2292</v>
      </c>
      <c r="G547">
        <v>5</v>
      </c>
      <c r="H547">
        <v>38</v>
      </c>
      <c r="I547">
        <v>39.401400000000002</v>
      </c>
      <c r="J547">
        <v>-107.1208</v>
      </c>
      <c r="K547" t="s">
        <v>628</v>
      </c>
      <c r="L547" t="s">
        <v>742</v>
      </c>
    </row>
    <row r="548" spans="2:12" x14ac:dyDescent="0.25">
      <c r="B548" t="s">
        <v>688</v>
      </c>
      <c r="C548" t="s">
        <v>4347</v>
      </c>
      <c r="D548" t="s">
        <v>4348</v>
      </c>
      <c r="E548" t="s">
        <v>3432</v>
      </c>
      <c r="F548" t="s">
        <v>2292</v>
      </c>
      <c r="G548">
        <v>5</v>
      </c>
      <c r="H548">
        <v>38</v>
      </c>
      <c r="I548">
        <v>39.279499999999999</v>
      </c>
      <c r="J548">
        <v>-107.2246</v>
      </c>
      <c r="K548" t="s">
        <v>628</v>
      </c>
      <c r="L548" t="s">
        <v>742</v>
      </c>
    </row>
    <row r="549" spans="2:12" x14ac:dyDescent="0.25">
      <c r="B549" t="s">
        <v>628</v>
      </c>
      <c r="C549" t="s">
        <v>8923</v>
      </c>
      <c r="D549" t="s">
        <v>8924</v>
      </c>
      <c r="E549" t="s">
        <v>2835</v>
      </c>
      <c r="F549" t="s">
        <v>2211</v>
      </c>
      <c r="G549">
        <v>0</v>
      </c>
      <c r="H549">
        <v>38</v>
      </c>
      <c r="I549">
        <v>39.362301000000002</v>
      </c>
      <c r="J549">
        <v>-107.208</v>
      </c>
      <c r="K549" t="s">
        <v>2835</v>
      </c>
      <c r="L549" t="s">
        <v>742</v>
      </c>
    </row>
    <row r="550" spans="2:12" x14ac:dyDescent="0.25">
      <c r="B550" t="s">
        <v>646</v>
      </c>
      <c r="C550" t="s">
        <v>793</v>
      </c>
      <c r="D550" t="s">
        <v>794</v>
      </c>
      <c r="E550" t="s">
        <v>795</v>
      </c>
      <c r="F550" t="s">
        <v>745</v>
      </c>
      <c r="G550">
        <v>1</v>
      </c>
      <c r="H550">
        <v>6</v>
      </c>
      <c r="I550">
        <v>40</v>
      </c>
      <c r="J550">
        <v>-105.51667</v>
      </c>
      <c r="K550" t="s">
        <v>795</v>
      </c>
      <c r="L550" t="s">
        <v>742</v>
      </c>
    </row>
    <row r="551" spans="2:12" x14ac:dyDescent="0.25">
      <c r="B551" t="s">
        <v>682</v>
      </c>
      <c r="C551" t="s">
        <v>3653</v>
      </c>
      <c r="D551" t="s">
        <v>3654</v>
      </c>
      <c r="E551" t="s">
        <v>628</v>
      </c>
      <c r="F551" t="s">
        <v>745</v>
      </c>
      <c r="G551">
        <v>4</v>
      </c>
      <c r="H551">
        <v>61</v>
      </c>
      <c r="I551">
        <v>38.459400000000002</v>
      </c>
      <c r="J551">
        <v>-109.04689999999999</v>
      </c>
      <c r="K551" t="s">
        <v>1398</v>
      </c>
      <c r="L551" t="s">
        <v>742</v>
      </c>
    </row>
    <row r="552" spans="2:12" x14ac:dyDescent="0.25">
      <c r="B552" t="s">
        <v>701</v>
      </c>
      <c r="C552" t="s">
        <v>6442</v>
      </c>
      <c r="D552" t="s">
        <v>6443</v>
      </c>
      <c r="E552" t="s">
        <v>2322</v>
      </c>
      <c r="F552" t="s">
        <v>2292</v>
      </c>
      <c r="G552">
        <v>1</v>
      </c>
      <c r="H552">
        <v>1</v>
      </c>
      <c r="I552">
        <v>40.887700000000002</v>
      </c>
      <c r="J552">
        <v>-104.8781</v>
      </c>
      <c r="K552" t="s">
        <v>628</v>
      </c>
      <c r="L552" t="s">
        <v>742</v>
      </c>
    </row>
    <row r="553" spans="2:12" x14ac:dyDescent="0.25">
      <c r="B553" t="s">
        <v>695</v>
      </c>
      <c r="C553" t="s">
        <v>796</v>
      </c>
      <c r="D553" t="s">
        <v>797</v>
      </c>
      <c r="E553" t="s">
        <v>799</v>
      </c>
      <c r="F553" t="s">
        <v>745</v>
      </c>
      <c r="G553">
        <v>7</v>
      </c>
      <c r="H553">
        <v>30</v>
      </c>
      <c r="I553">
        <v>37.666670000000003</v>
      </c>
      <c r="J553">
        <v>-107.8</v>
      </c>
      <c r="K553" t="s">
        <v>798</v>
      </c>
      <c r="L553" t="s">
        <v>742</v>
      </c>
    </row>
    <row r="554" spans="2:12" x14ac:dyDescent="0.25">
      <c r="B554" t="s">
        <v>695</v>
      </c>
      <c r="C554" t="s">
        <v>2136</v>
      </c>
      <c r="D554" t="s">
        <v>797</v>
      </c>
      <c r="E554" t="s">
        <v>628</v>
      </c>
      <c r="F554" t="s">
        <v>1979</v>
      </c>
      <c r="G554">
        <v>7</v>
      </c>
      <c r="H554">
        <v>30</v>
      </c>
      <c r="I554">
        <v>37.649999000000001</v>
      </c>
      <c r="J554">
        <v>-107.800625</v>
      </c>
      <c r="K554" t="s">
        <v>628</v>
      </c>
      <c r="L554" t="s">
        <v>742</v>
      </c>
    </row>
    <row r="555" spans="2:12" x14ac:dyDescent="0.25">
      <c r="B555" t="s">
        <v>68</v>
      </c>
      <c r="C555" t="s">
        <v>2137</v>
      </c>
      <c r="D555" t="s">
        <v>797</v>
      </c>
      <c r="E555" t="s">
        <v>1981</v>
      </c>
      <c r="F555" t="s">
        <v>1979</v>
      </c>
      <c r="G555">
        <v>7</v>
      </c>
      <c r="H555">
        <v>30</v>
      </c>
      <c r="I555">
        <v>37.65</v>
      </c>
      <c r="J555">
        <v>-107.8</v>
      </c>
      <c r="K555" t="s">
        <v>1981</v>
      </c>
      <c r="L555" t="s">
        <v>742</v>
      </c>
    </row>
    <row r="556" spans="2:12" x14ac:dyDescent="0.25">
      <c r="B556" t="s">
        <v>68</v>
      </c>
      <c r="C556" t="s">
        <v>2500</v>
      </c>
      <c r="D556" t="s">
        <v>2501</v>
      </c>
      <c r="E556" t="s">
        <v>1981</v>
      </c>
      <c r="F556" t="s">
        <v>2484</v>
      </c>
      <c r="G556">
        <v>7</v>
      </c>
      <c r="H556">
        <v>30</v>
      </c>
      <c r="I556">
        <v>37.666699999999999</v>
      </c>
      <c r="J556">
        <v>-107.8</v>
      </c>
      <c r="K556" t="s">
        <v>1981</v>
      </c>
      <c r="L556" t="s">
        <v>742</v>
      </c>
    </row>
    <row r="557" spans="2:12" x14ac:dyDescent="0.25">
      <c r="B557" t="s">
        <v>628</v>
      </c>
      <c r="C557" t="s">
        <v>8853</v>
      </c>
      <c r="D557" t="s">
        <v>8854</v>
      </c>
      <c r="E557" t="s">
        <v>8049</v>
      </c>
      <c r="F557" t="s">
        <v>2484</v>
      </c>
      <c r="G557">
        <v>0</v>
      </c>
      <c r="H557">
        <v>8</v>
      </c>
      <c r="I557">
        <v>39.461799999999997</v>
      </c>
      <c r="J557">
        <v>-104.8921</v>
      </c>
      <c r="K557" t="s">
        <v>628</v>
      </c>
      <c r="L557" t="s">
        <v>742</v>
      </c>
    </row>
    <row r="558" spans="2:12" x14ac:dyDescent="0.25">
      <c r="B558" t="s">
        <v>657</v>
      </c>
      <c r="C558" t="s">
        <v>4547</v>
      </c>
      <c r="D558" t="s">
        <v>4548</v>
      </c>
      <c r="E558" t="s">
        <v>2322</v>
      </c>
      <c r="F558" t="s">
        <v>2292</v>
      </c>
      <c r="G558">
        <v>1</v>
      </c>
      <c r="H558">
        <v>8</v>
      </c>
      <c r="I558">
        <v>39.4617</v>
      </c>
      <c r="J558">
        <v>-104.89109999999999</v>
      </c>
      <c r="K558" t="s">
        <v>628</v>
      </c>
      <c r="L558" t="s">
        <v>742</v>
      </c>
    </row>
    <row r="559" spans="2:12" x14ac:dyDescent="0.25">
      <c r="B559" t="s">
        <v>657</v>
      </c>
      <c r="C559" t="s">
        <v>800</v>
      </c>
      <c r="D559" t="s">
        <v>801</v>
      </c>
      <c r="E559" t="s">
        <v>759</v>
      </c>
      <c r="F559" t="s">
        <v>745</v>
      </c>
      <c r="G559">
        <v>1</v>
      </c>
      <c r="H559">
        <v>8</v>
      </c>
      <c r="I559">
        <v>39.410499999999999</v>
      </c>
      <c r="J559">
        <v>-104.9058</v>
      </c>
      <c r="K559" t="s">
        <v>759</v>
      </c>
      <c r="L559" t="s">
        <v>742</v>
      </c>
    </row>
    <row r="560" spans="2:12" x14ac:dyDescent="0.25">
      <c r="B560" t="s">
        <v>657</v>
      </c>
      <c r="C560" t="s">
        <v>4425</v>
      </c>
      <c r="D560" t="s">
        <v>4426</v>
      </c>
      <c r="E560" t="s">
        <v>3214</v>
      </c>
      <c r="F560" t="s">
        <v>2292</v>
      </c>
      <c r="G560">
        <v>1</v>
      </c>
      <c r="H560">
        <v>8</v>
      </c>
      <c r="I560">
        <v>39.370800000000003</v>
      </c>
      <c r="J560">
        <v>-104.851</v>
      </c>
      <c r="K560" t="s">
        <v>628</v>
      </c>
      <c r="L560" t="s">
        <v>742</v>
      </c>
    </row>
    <row r="561" spans="2:12" x14ac:dyDescent="0.25">
      <c r="B561" t="s">
        <v>657</v>
      </c>
      <c r="C561" t="s">
        <v>4429</v>
      </c>
      <c r="D561" t="s">
        <v>4430</v>
      </c>
      <c r="E561" t="s">
        <v>4076</v>
      </c>
      <c r="F561" t="s">
        <v>2292</v>
      </c>
      <c r="G561">
        <v>1</v>
      </c>
      <c r="H561">
        <v>8</v>
      </c>
      <c r="I561">
        <v>39.375900000000001</v>
      </c>
      <c r="J561">
        <v>-104.8569</v>
      </c>
      <c r="K561" t="s">
        <v>628</v>
      </c>
      <c r="L561" t="s">
        <v>742</v>
      </c>
    </row>
    <row r="562" spans="2:12" x14ac:dyDescent="0.25">
      <c r="B562" t="s">
        <v>657</v>
      </c>
      <c r="C562" t="s">
        <v>4442</v>
      </c>
      <c r="D562" t="s">
        <v>4443</v>
      </c>
      <c r="E562" t="s">
        <v>3159</v>
      </c>
      <c r="F562" t="s">
        <v>2292</v>
      </c>
      <c r="G562">
        <v>1</v>
      </c>
      <c r="H562">
        <v>8</v>
      </c>
      <c r="I562">
        <v>39.383400000000002</v>
      </c>
      <c r="J562">
        <v>-104.8533</v>
      </c>
      <c r="K562" t="s">
        <v>628</v>
      </c>
      <c r="L562" t="s">
        <v>742</v>
      </c>
    </row>
    <row r="563" spans="2:12" x14ac:dyDescent="0.25">
      <c r="B563" t="s">
        <v>628</v>
      </c>
      <c r="C563" t="s">
        <v>8973</v>
      </c>
      <c r="D563" t="s">
        <v>8974</v>
      </c>
      <c r="E563" t="s">
        <v>2835</v>
      </c>
      <c r="F563" t="s">
        <v>2484</v>
      </c>
      <c r="G563">
        <v>0</v>
      </c>
      <c r="H563">
        <v>8</v>
      </c>
      <c r="I563">
        <v>39.385899999999999</v>
      </c>
      <c r="J563">
        <v>-104.85290000000001</v>
      </c>
      <c r="K563" t="s">
        <v>628</v>
      </c>
      <c r="L563" t="s">
        <v>742</v>
      </c>
    </row>
    <row r="564" spans="2:12" x14ac:dyDescent="0.25">
      <c r="B564" t="s">
        <v>657</v>
      </c>
      <c r="C564" t="s">
        <v>4472</v>
      </c>
      <c r="D564" t="s">
        <v>4473</v>
      </c>
      <c r="E564" t="s">
        <v>3037</v>
      </c>
      <c r="F564" t="s">
        <v>2292</v>
      </c>
      <c r="G564">
        <v>1</v>
      </c>
      <c r="H564">
        <v>8</v>
      </c>
      <c r="I564">
        <v>39.401400000000002</v>
      </c>
      <c r="J564">
        <v>-104.84990000000001</v>
      </c>
      <c r="K564" t="s">
        <v>628</v>
      </c>
      <c r="L564" t="s">
        <v>742</v>
      </c>
    </row>
    <row r="565" spans="2:12" x14ac:dyDescent="0.25">
      <c r="B565" t="s">
        <v>657</v>
      </c>
      <c r="C565" t="s">
        <v>4405</v>
      </c>
      <c r="D565" t="s">
        <v>4406</v>
      </c>
      <c r="E565" t="s">
        <v>1712</v>
      </c>
      <c r="F565" t="s">
        <v>2292</v>
      </c>
      <c r="G565">
        <v>1</v>
      </c>
      <c r="H565">
        <v>8</v>
      </c>
      <c r="I565">
        <v>39.347499999999997</v>
      </c>
      <c r="J565">
        <v>-104.86490000000001</v>
      </c>
      <c r="K565" t="s">
        <v>628</v>
      </c>
      <c r="L565" t="s">
        <v>742</v>
      </c>
    </row>
    <row r="566" spans="2:12" x14ac:dyDescent="0.25">
      <c r="B566" t="s">
        <v>657</v>
      </c>
      <c r="C566" t="s">
        <v>4399</v>
      </c>
      <c r="D566" t="s">
        <v>4400</v>
      </c>
      <c r="E566" t="s">
        <v>4242</v>
      </c>
      <c r="F566" t="s">
        <v>2292</v>
      </c>
      <c r="G566">
        <v>1</v>
      </c>
      <c r="H566">
        <v>8</v>
      </c>
      <c r="I566">
        <v>39.343299999999999</v>
      </c>
      <c r="J566">
        <v>-104.8593</v>
      </c>
      <c r="K566" t="s">
        <v>628</v>
      </c>
      <c r="L566" t="s">
        <v>742</v>
      </c>
    </row>
    <row r="567" spans="2:12" x14ac:dyDescent="0.25">
      <c r="B567" t="s">
        <v>657</v>
      </c>
      <c r="C567" t="s">
        <v>4427</v>
      </c>
      <c r="D567" t="s">
        <v>4428</v>
      </c>
      <c r="E567" t="s">
        <v>1712</v>
      </c>
      <c r="F567" t="s">
        <v>2292</v>
      </c>
      <c r="G567">
        <v>1</v>
      </c>
      <c r="H567">
        <v>8</v>
      </c>
      <c r="I567">
        <v>39.374499999999998</v>
      </c>
      <c r="J567">
        <v>-104.8145</v>
      </c>
      <c r="K567" t="s">
        <v>628</v>
      </c>
      <c r="L567" t="s">
        <v>742</v>
      </c>
    </row>
    <row r="568" spans="2:12" x14ac:dyDescent="0.25">
      <c r="B568" t="s">
        <v>657</v>
      </c>
      <c r="C568" t="s">
        <v>4401</v>
      </c>
      <c r="D568" t="s">
        <v>4402</v>
      </c>
      <c r="E568" t="s">
        <v>3197</v>
      </c>
      <c r="F568" t="s">
        <v>2292</v>
      </c>
      <c r="G568">
        <v>1</v>
      </c>
      <c r="H568">
        <v>8</v>
      </c>
      <c r="I568">
        <v>39.345100000000002</v>
      </c>
      <c r="J568">
        <v>-104.8661</v>
      </c>
      <c r="K568" t="s">
        <v>628</v>
      </c>
      <c r="L568" t="s">
        <v>742</v>
      </c>
    </row>
    <row r="569" spans="2:12" x14ac:dyDescent="0.25">
      <c r="B569" t="s">
        <v>628</v>
      </c>
      <c r="C569" t="s">
        <v>8971</v>
      </c>
      <c r="D569" t="s">
        <v>8972</v>
      </c>
      <c r="E569" t="s">
        <v>8049</v>
      </c>
      <c r="F569" t="s">
        <v>2484</v>
      </c>
      <c r="G569">
        <v>0</v>
      </c>
      <c r="H569">
        <v>8</v>
      </c>
      <c r="I569">
        <v>39.360900000000001</v>
      </c>
      <c r="J569">
        <v>-104.8073</v>
      </c>
      <c r="K569" t="s">
        <v>628</v>
      </c>
      <c r="L569" t="s">
        <v>742</v>
      </c>
    </row>
    <row r="570" spans="2:12" x14ac:dyDescent="0.25">
      <c r="B570" t="s">
        <v>628</v>
      </c>
      <c r="C570" t="s">
        <v>8052</v>
      </c>
      <c r="D570" t="s">
        <v>8053</v>
      </c>
      <c r="E570" t="s">
        <v>7567</v>
      </c>
      <c r="F570" t="s">
        <v>2292</v>
      </c>
      <c r="G570">
        <v>1</v>
      </c>
      <c r="H570">
        <v>8</v>
      </c>
      <c r="I570">
        <v>39.418599999999998</v>
      </c>
      <c r="J570">
        <v>-104.8656</v>
      </c>
      <c r="K570" t="s">
        <v>628</v>
      </c>
      <c r="L570" t="s">
        <v>742</v>
      </c>
    </row>
    <row r="571" spans="2:12" x14ac:dyDescent="0.25">
      <c r="B571" t="s">
        <v>657</v>
      </c>
      <c r="C571" t="s">
        <v>4460</v>
      </c>
      <c r="D571" t="s">
        <v>4461</v>
      </c>
      <c r="E571" t="s">
        <v>2504</v>
      </c>
      <c r="F571" t="s">
        <v>2292</v>
      </c>
      <c r="G571">
        <v>1</v>
      </c>
      <c r="H571">
        <v>8</v>
      </c>
      <c r="I571">
        <v>39.391100000000002</v>
      </c>
      <c r="J571">
        <v>-104.9038</v>
      </c>
      <c r="K571" t="s">
        <v>628</v>
      </c>
      <c r="L571" t="s">
        <v>742</v>
      </c>
    </row>
    <row r="572" spans="2:12" x14ac:dyDescent="0.25">
      <c r="B572" t="s">
        <v>628</v>
      </c>
      <c r="C572" t="s">
        <v>8907</v>
      </c>
      <c r="D572" t="s">
        <v>8908</v>
      </c>
      <c r="E572" t="s">
        <v>2835</v>
      </c>
      <c r="F572" t="s">
        <v>2484</v>
      </c>
      <c r="G572">
        <v>0</v>
      </c>
      <c r="H572">
        <v>8</v>
      </c>
      <c r="I572">
        <v>39.343200000000003</v>
      </c>
      <c r="J572">
        <v>-104.8929</v>
      </c>
      <c r="K572" t="s">
        <v>628</v>
      </c>
      <c r="L572" t="s">
        <v>742</v>
      </c>
    </row>
    <row r="573" spans="2:12" x14ac:dyDescent="0.25">
      <c r="B573" t="s">
        <v>657</v>
      </c>
      <c r="C573" t="s">
        <v>4419</v>
      </c>
      <c r="D573" t="s">
        <v>4420</v>
      </c>
      <c r="E573" t="s">
        <v>2961</v>
      </c>
      <c r="F573" t="s">
        <v>2292</v>
      </c>
      <c r="G573">
        <v>1</v>
      </c>
      <c r="H573">
        <v>8</v>
      </c>
      <c r="I573">
        <v>39.360700000000001</v>
      </c>
      <c r="J573">
        <v>-104.79340000000001</v>
      </c>
      <c r="K573" t="s">
        <v>628</v>
      </c>
      <c r="L573" t="s">
        <v>742</v>
      </c>
    </row>
    <row r="574" spans="2:12" x14ac:dyDescent="0.25">
      <c r="B574" t="s">
        <v>657</v>
      </c>
      <c r="C574" t="s">
        <v>4500</v>
      </c>
      <c r="D574" t="s">
        <v>4501</v>
      </c>
      <c r="E574" t="s">
        <v>2938</v>
      </c>
      <c r="F574" t="s">
        <v>2292</v>
      </c>
      <c r="G574">
        <v>1</v>
      </c>
      <c r="H574">
        <v>8</v>
      </c>
      <c r="I574">
        <v>39.420299999999997</v>
      </c>
      <c r="J574">
        <v>-104.86750000000001</v>
      </c>
      <c r="K574" t="s">
        <v>628</v>
      </c>
      <c r="L574" t="s">
        <v>742</v>
      </c>
    </row>
    <row r="575" spans="2:12" x14ac:dyDescent="0.25">
      <c r="B575" t="s">
        <v>657</v>
      </c>
      <c r="C575" t="s">
        <v>4448</v>
      </c>
      <c r="D575" t="s">
        <v>4449</v>
      </c>
      <c r="E575" t="s">
        <v>3319</v>
      </c>
      <c r="F575" t="s">
        <v>2292</v>
      </c>
      <c r="G575">
        <v>1</v>
      </c>
      <c r="H575">
        <v>8</v>
      </c>
      <c r="I575">
        <v>39.387300000000003</v>
      </c>
      <c r="J575">
        <v>-104.9166</v>
      </c>
      <c r="K575" t="s">
        <v>628</v>
      </c>
      <c r="L575" t="s">
        <v>742</v>
      </c>
    </row>
    <row r="576" spans="2:12" x14ac:dyDescent="0.25">
      <c r="B576" t="s">
        <v>657</v>
      </c>
      <c r="C576" t="s">
        <v>4486</v>
      </c>
      <c r="D576" t="s">
        <v>4487</v>
      </c>
      <c r="E576" t="s">
        <v>2327</v>
      </c>
      <c r="F576" t="s">
        <v>2292</v>
      </c>
      <c r="G576">
        <v>1</v>
      </c>
      <c r="H576">
        <v>8</v>
      </c>
      <c r="I576">
        <v>39.409300000000002</v>
      </c>
      <c r="J576">
        <v>-104.91200000000001</v>
      </c>
      <c r="K576" t="s">
        <v>628</v>
      </c>
      <c r="L576" t="s">
        <v>742</v>
      </c>
    </row>
    <row r="577" spans="2:12" x14ac:dyDescent="0.25">
      <c r="B577" t="s">
        <v>657</v>
      </c>
      <c r="C577" t="s">
        <v>4506</v>
      </c>
      <c r="D577" t="s">
        <v>4487</v>
      </c>
      <c r="E577" t="s">
        <v>2751</v>
      </c>
      <c r="F577" t="s">
        <v>2292</v>
      </c>
      <c r="G577">
        <v>1</v>
      </c>
      <c r="H577">
        <v>8</v>
      </c>
      <c r="I577">
        <v>39.425800000000002</v>
      </c>
      <c r="J577">
        <v>-104.8931</v>
      </c>
      <c r="K577" t="s">
        <v>628</v>
      </c>
      <c r="L577" t="s">
        <v>742</v>
      </c>
    </row>
    <row r="578" spans="2:12" x14ac:dyDescent="0.25">
      <c r="B578" t="s">
        <v>657</v>
      </c>
      <c r="C578" t="s">
        <v>4462</v>
      </c>
      <c r="D578" t="s">
        <v>4463</v>
      </c>
      <c r="E578" t="s">
        <v>2950</v>
      </c>
      <c r="F578" t="s">
        <v>2292</v>
      </c>
      <c r="G578">
        <v>1</v>
      </c>
      <c r="H578">
        <v>8</v>
      </c>
      <c r="I578">
        <v>39.396500000000003</v>
      </c>
      <c r="J578">
        <v>-104.80670000000001</v>
      </c>
      <c r="K578" t="s">
        <v>628</v>
      </c>
      <c r="L578" t="s">
        <v>742</v>
      </c>
    </row>
    <row r="579" spans="2:12" x14ac:dyDescent="0.25">
      <c r="B579" t="s">
        <v>657</v>
      </c>
      <c r="C579" t="s">
        <v>4526</v>
      </c>
      <c r="D579" t="s">
        <v>4527</v>
      </c>
      <c r="E579" t="s">
        <v>2751</v>
      </c>
      <c r="F579" t="s">
        <v>2292</v>
      </c>
      <c r="G579">
        <v>1</v>
      </c>
      <c r="H579">
        <v>8</v>
      </c>
      <c r="I579">
        <v>39.442900000000002</v>
      </c>
      <c r="J579">
        <v>-104.874</v>
      </c>
      <c r="K579" t="s">
        <v>628</v>
      </c>
      <c r="L579" t="s">
        <v>742</v>
      </c>
    </row>
    <row r="580" spans="2:12" x14ac:dyDescent="0.25">
      <c r="B580" t="s">
        <v>657</v>
      </c>
      <c r="C580" t="s">
        <v>4528</v>
      </c>
      <c r="D580" t="s">
        <v>4527</v>
      </c>
      <c r="E580" t="s">
        <v>2751</v>
      </c>
      <c r="F580" t="s">
        <v>2292</v>
      </c>
      <c r="G580">
        <v>1</v>
      </c>
      <c r="H580">
        <v>8</v>
      </c>
      <c r="I580">
        <v>39.444099999999999</v>
      </c>
      <c r="J580">
        <v>-104.8723</v>
      </c>
      <c r="K580" t="s">
        <v>628</v>
      </c>
      <c r="L580" t="s">
        <v>742</v>
      </c>
    </row>
    <row r="581" spans="2:12" x14ac:dyDescent="0.25">
      <c r="B581" t="s">
        <v>628</v>
      </c>
      <c r="C581" t="s">
        <v>8056</v>
      </c>
      <c r="D581" t="s">
        <v>8057</v>
      </c>
      <c r="E581" t="s">
        <v>6688</v>
      </c>
      <c r="F581" t="s">
        <v>2292</v>
      </c>
      <c r="G581">
        <v>1</v>
      </c>
      <c r="H581">
        <v>8</v>
      </c>
      <c r="I581">
        <v>39.322400000000002</v>
      </c>
      <c r="J581">
        <v>-104.9149</v>
      </c>
      <c r="K581" t="s">
        <v>628</v>
      </c>
      <c r="L581" t="s">
        <v>742</v>
      </c>
    </row>
    <row r="582" spans="2:12" x14ac:dyDescent="0.25">
      <c r="B582" t="s">
        <v>657</v>
      </c>
      <c r="C582" t="s">
        <v>6548</v>
      </c>
      <c r="D582" t="s">
        <v>6549</v>
      </c>
      <c r="E582" t="s">
        <v>961</v>
      </c>
      <c r="F582" t="s">
        <v>6505</v>
      </c>
      <c r="G582">
        <v>1</v>
      </c>
      <c r="H582">
        <v>8</v>
      </c>
      <c r="I582">
        <v>39.461500000000001</v>
      </c>
      <c r="J582">
        <v>-104.89190000000001</v>
      </c>
      <c r="K582" t="s">
        <v>628</v>
      </c>
      <c r="L582" t="s">
        <v>742</v>
      </c>
    </row>
    <row r="583" spans="2:12" x14ac:dyDescent="0.25">
      <c r="B583" t="s">
        <v>657</v>
      </c>
      <c r="C583" t="s">
        <v>4383</v>
      </c>
      <c r="D583" t="s">
        <v>4384</v>
      </c>
      <c r="E583" t="s">
        <v>3429</v>
      </c>
      <c r="F583" t="s">
        <v>2292</v>
      </c>
      <c r="G583">
        <v>1</v>
      </c>
      <c r="H583">
        <v>8</v>
      </c>
      <c r="I583">
        <v>39.323900000000002</v>
      </c>
      <c r="J583">
        <v>-104.9496</v>
      </c>
      <c r="K583" t="s">
        <v>628</v>
      </c>
      <c r="L583" t="s">
        <v>742</v>
      </c>
    </row>
    <row r="584" spans="2:12" x14ac:dyDescent="0.25">
      <c r="B584" t="s">
        <v>657</v>
      </c>
      <c r="C584" t="s">
        <v>4557</v>
      </c>
      <c r="D584" t="s">
        <v>4558</v>
      </c>
      <c r="E584" t="s">
        <v>3197</v>
      </c>
      <c r="F584" t="s">
        <v>2292</v>
      </c>
      <c r="G584">
        <v>1</v>
      </c>
      <c r="H584">
        <v>8</v>
      </c>
      <c r="I584">
        <v>39.467300000000002</v>
      </c>
      <c r="J584">
        <v>-104.88930000000001</v>
      </c>
      <c r="K584" t="s">
        <v>628</v>
      </c>
      <c r="L584" t="s">
        <v>742</v>
      </c>
    </row>
    <row r="585" spans="2:12" x14ac:dyDescent="0.25">
      <c r="B585" t="s">
        <v>657</v>
      </c>
      <c r="C585" t="s">
        <v>4563</v>
      </c>
      <c r="D585" t="s">
        <v>4564</v>
      </c>
      <c r="E585" t="s">
        <v>2428</v>
      </c>
      <c r="F585" t="s">
        <v>2292</v>
      </c>
      <c r="G585">
        <v>1</v>
      </c>
      <c r="H585">
        <v>8</v>
      </c>
      <c r="I585">
        <v>39.469000000000001</v>
      </c>
      <c r="J585">
        <v>-104.8917</v>
      </c>
      <c r="K585" t="s">
        <v>628</v>
      </c>
      <c r="L585" t="s">
        <v>742</v>
      </c>
    </row>
    <row r="586" spans="2:12" x14ac:dyDescent="0.25">
      <c r="B586" t="s">
        <v>657</v>
      </c>
      <c r="C586" t="s">
        <v>4569</v>
      </c>
      <c r="D586" t="s">
        <v>4570</v>
      </c>
      <c r="E586" t="s">
        <v>3057</v>
      </c>
      <c r="F586" t="s">
        <v>2292</v>
      </c>
      <c r="G586">
        <v>1</v>
      </c>
      <c r="H586">
        <v>8</v>
      </c>
      <c r="I586">
        <v>39.4711</v>
      </c>
      <c r="J586">
        <v>-104.904</v>
      </c>
      <c r="K586" t="s">
        <v>628</v>
      </c>
      <c r="L586" t="s">
        <v>742</v>
      </c>
    </row>
    <row r="587" spans="2:12" x14ac:dyDescent="0.25">
      <c r="B587" t="s">
        <v>657</v>
      </c>
      <c r="C587" t="s">
        <v>4596</v>
      </c>
      <c r="D587" t="s">
        <v>4597</v>
      </c>
      <c r="E587" t="s">
        <v>1712</v>
      </c>
      <c r="F587" t="s">
        <v>2292</v>
      </c>
      <c r="G587">
        <v>1</v>
      </c>
      <c r="H587">
        <v>8</v>
      </c>
      <c r="I587">
        <v>39.484999999999999</v>
      </c>
      <c r="J587">
        <v>-104.9089</v>
      </c>
      <c r="K587" t="s">
        <v>628</v>
      </c>
      <c r="L587" t="s">
        <v>742</v>
      </c>
    </row>
    <row r="588" spans="2:12" x14ac:dyDescent="0.25">
      <c r="B588" t="s">
        <v>657</v>
      </c>
      <c r="C588" t="s">
        <v>6550</v>
      </c>
      <c r="D588" t="s">
        <v>6551</v>
      </c>
      <c r="E588" t="s">
        <v>2733</v>
      </c>
      <c r="F588" t="s">
        <v>6505</v>
      </c>
      <c r="G588">
        <v>1</v>
      </c>
      <c r="H588">
        <v>8</v>
      </c>
      <c r="I588">
        <v>39.498199999999997</v>
      </c>
      <c r="J588">
        <v>-104.8909</v>
      </c>
      <c r="K588" t="s">
        <v>628</v>
      </c>
      <c r="L588" t="s">
        <v>742</v>
      </c>
    </row>
    <row r="589" spans="2:12" x14ac:dyDescent="0.25">
      <c r="B589" t="s">
        <v>691</v>
      </c>
      <c r="C589" t="s">
        <v>1985</v>
      </c>
      <c r="D589" t="s">
        <v>1986</v>
      </c>
      <c r="E589" t="s">
        <v>628</v>
      </c>
      <c r="F589" t="s">
        <v>1979</v>
      </c>
      <c r="G589">
        <v>6</v>
      </c>
      <c r="H589">
        <v>43</v>
      </c>
      <c r="I589">
        <v>39.883308999999997</v>
      </c>
      <c r="J589">
        <v>-108.600657</v>
      </c>
      <c r="K589" t="s">
        <v>628</v>
      </c>
      <c r="L589" t="s">
        <v>742</v>
      </c>
    </row>
    <row r="590" spans="2:12" x14ac:dyDescent="0.25">
      <c r="B590" t="s">
        <v>662</v>
      </c>
      <c r="C590" t="s">
        <v>4629</v>
      </c>
      <c r="D590" t="s">
        <v>4630</v>
      </c>
      <c r="E590" t="s">
        <v>3048</v>
      </c>
      <c r="F590" t="s">
        <v>2292</v>
      </c>
      <c r="G590">
        <v>5</v>
      </c>
      <c r="H590">
        <v>38</v>
      </c>
      <c r="I590">
        <v>39.504399999999997</v>
      </c>
      <c r="J590">
        <v>-107.1867</v>
      </c>
      <c r="K590" t="s">
        <v>628</v>
      </c>
      <c r="L590" t="s">
        <v>742</v>
      </c>
    </row>
    <row r="591" spans="2:12" x14ac:dyDescent="0.25">
      <c r="B591" t="s">
        <v>642</v>
      </c>
      <c r="C591" t="s">
        <v>4903</v>
      </c>
      <c r="D591" t="s">
        <v>4904</v>
      </c>
      <c r="E591" t="s">
        <v>2296</v>
      </c>
      <c r="F591" t="s">
        <v>2292</v>
      </c>
      <c r="G591">
        <v>1</v>
      </c>
      <c r="H591">
        <v>8</v>
      </c>
      <c r="I591">
        <v>39.619700000000002</v>
      </c>
      <c r="J591">
        <v>-104.78919999999999</v>
      </c>
      <c r="K591" t="s">
        <v>628</v>
      </c>
      <c r="L591" t="s">
        <v>742</v>
      </c>
    </row>
    <row r="592" spans="2:12" x14ac:dyDescent="0.25">
      <c r="B592" t="s">
        <v>628</v>
      </c>
      <c r="C592" t="s">
        <v>2629</v>
      </c>
      <c r="D592" t="s">
        <v>2630</v>
      </c>
      <c r="E592" t="s">
        <v>2028</v>
      </c>
      <c r="F592" t="s">
        <v>745</v>
      </c>
      <c r="G592">
        <v>0</v>
      </c>
      <c r="H592">
        <v>0</v>
      </c>
      <c r="I592">
        <v>0</v>
      </c>
      <c r="J592">
        <v>0</v>
      </c>
      <c r="K592" t="s">
        <v>2028</v>
      </c>
      <c r="L592" t="s">
        <v>742</v>
      </c>
    </row>
    <row r="593" spans="2:12" x14ac:dyDescent="0.25">
      <c r="B593" t="s">
        <v>3263</v>
      </c>
      <c r="C593" t="s">
        <v>3262</v>
      </c>
      <c r="D593" t="s">
        <v>2630</v>
      </c>
      <c r="E593" t="s">
        <v>3264</v>
      </c>
      <c r="F593" t="s">
        <v>745</v>
      </c>
      <c r="G593">
        <v>0</v>
      </c>
      <c r="H593">
        <v>0</v>
      </c>
      <c r="I593">
        <v>0</v>
      </c>
      <c r="J593">
        <v>0</v>
      </c>
      <c r="K593" t="s">
        <v>1758</v>
      </c>
      <c r="L593" t="s">
        <v>742</v>
      </c>
    </row>
    <row r="594" spans="2:12" x14ac:dyDescent="0.25">
      <c r="B594" t="s">
        <v>654</v>
      </c>
      <c r="C594" t="s">
        <v>802</v>
      </c>
      <c r="D594" t="s">
        <v>803</v>
      </c>
      <c r="E594" t="s">
        <v>804</v>
      </c>
      <c r="F594" t="s">
        <v>745</v>
      </c>
      <c r="G594">
        <v>4</v>
      </c>
      <c r="H594">
        <v>40</v>
      </c>
      <c r="I594">
        <v>38.9</v>
      </c>
      <c r="J594">
        <v>-107.93333</v>
      </c>
      <c r="K594" t="s">
        <v>804</v>
      </c>
      <c r="L594" t="s">
        <v>742</v>
      </c>
    </row>
    <row r="595" spans="2:12" x14ac:dyDescent="0.25">
      <c r="B595" t="s">
        <v>654</v>
      </c>
      <c r="C595" t="s">
        <v>3957</v>
      </c>
      <c r="D595" t="s">
        <v>3958</v>
      </c>
      <c r="E595" t="s">
        <v>2504</v>
      </c>
      <c r="F595" t="s">
        <v>2292</v>
      </c>
      <c r="G595">
        <v>4</v>
      </c>
      <c r="H595">
        <v>40</v>
      </c>
      <c r="I595">
        <v>38.893799999999999</v>
      </c>
      <c r="J595">
        <v>-107.968</v>
      </c>
      <c r="K595" t="s">
        <v>628</v>
      </c>
      <c r="L595" t="s">
        <v>742</v>
      </c>
    </row>
    <row r="596" spans="2:12" x14ac:dyDescent="0.25">
      <c r="B596" t="s">
        <v>654</v>
      </c>
      <c r="C596" t="s">
        <v>2228</v>
      </c>
      <c r="D596" t="s">
        <v>2229</v>
      </c>
      <c r="E596" t="s">
        <v>2230</v>
      </c>
      <c r="F596" t="s">
        <v>745</v>
      </c>
      <c r="G596">
        <v>4</v>
      </c>
      <c r="H596">
        <v>40</v>
      </c>
      <c r="I596">
        <v>38.902700000000003</v>
      </c>
      <c r="J596">
        <v>-107.8922</v>
      </c>
      <c r="K596" t="s">
        <v>2230</v>
      </c>
      <c r="L596" t="s">
        <v>742</v>
      </c>
    </row>
    <row r="597" spans="2:12" x14ac:dyDescent="0.25">
      <c r="B597" t="s">
        <v>654</v>
      </c>
      <c r="C597" t="s">
        <v>3944</v>
      </c>
      <c r="D597" t="s">
        <v>3945</v>
      </c>
      <c r="E597" t="s">
        <v>3396</v>
      </c>
      <c r="F597" t="s">
        <v>2292</v>
      </c>
      <c r="G597">
        <v>4</v>
      </c>
      <c r="H597">
        <v>40</v>
      </c>
      <c r="I597">
        <v>38.880899999999997</v>
      </c>
      <c r="J597">
        <v>-107.8561</v>
      </c>
      <c r="K597" t="s">
        <v>628</v>
      </c>
      <c r="L597" t="s">
        <v>742</v>
      </c>
    </row>
    <row r="598" spans="2:12" x14ac:dyDescent="0.25">
      <c r="B598" t="s">
        <v>654</v>
      </c>
      <c r="C598" t="s">
        <v>4019</v>
      </c>
      <c r="D598" t="s">
        <v>4020</v>
      </c>
      <c r="E598" t="s">
        <v>3197</v>
      </c>
      <c r="F598" t="s">
        <v>2292</v>
      </c>
      <c r="G598">
        <v>4</v>
      </c>
      <c r="H598">
        <v>40</v>
      </c>
      <c r="I598">
        <v>38.943300000000001</v>
      </c>
      <c r="J598">
        <v>-107.98309999999999</v>
      </c>
      <c r="K598" t="s">
        <v>628</v>
      </c>
      <c r="L598" t="s">
        <v>742</v>
      </c>
    </row>
    <row r="599" spans="2:12" x14ac:dyDescent="0.25">
      <c r="B599" t="s">
        <v>628</v>
      </c>
      <c r="C599" t="s">
        <v>2469</v>
      </c>
      <c r="D599" t="s">
        <v>2470</v>
      </c>
      <c r="E599" t="s">
        <v>2459</v>
      </c>
      <c r="F599" t="s">
        <v>2211</v>
      </c>
      <c r="G599">
        <v>4</v>
      </c>
      <c r="H599">
        <v>40</v>
      </c>
      <c r="I599">
        <v>38.914200000000001</v>
      </c>
      <c r="J599">
        <v>-107.931999</v>
      </c>
      <c r="K599" t="s">
        <v>2459</v>
      </c>
      <c r="L599" t="s">
        <v>742</v>
      </c>
    </row>
    <row r="600" spans="2:12" x14ac:dyDescent="0.25">
      <c r="B600" t="s">
        <v>690</v>
      </c>
      <c r="C600" t="s">
        <v>3324</v>
      </c>
      <c r="D600" t="s">
        <v>3325</v>
      </c>
      <c r="E600" t="s">
        <v>2459</v>
      </c>
      <c r="F600" t="s">
        <v>2292</v>
      </c>
      <c r="G600">
        <v>2</v>
      </c>
      <c r="H600">
        <v>15</v>
      </c>
      <c r="I600">
        <v>37.9375</v>
      </c>
      <c r="J600">
        <v>-104.625</v>
      </c>
      <c r="K600" t="s">
        <v>628</v>
      </c>
      <c r="L600" t="s">
        <v>742</v>
      </c>
    </row>
    <row r="601" spans="2:12" x14ac:dyDescent="0.25">
      <c r="B601" t="s">
        <v>642</v>
      </c>
      <c r="C601" t="s">
        <v>4859</v>
      </c>
      <c r="D601" t="s">
        <v>4860</v>
      </c>
      <c r="E601" t="s">
        <v>2309</v>
      </c>
      <c r="F601" t="s">
        <v>2292</v>
      </c>
      <c r="G601">
        <v>1</v>
      </c>
      <c r="H601">
        <v>8</v>
      </c>
      <c r="I601">
        <v>39.600499999999997</v>
      </c>
      <c r="J601">
        <v>-104.8676</v>
      </c>
      <c r="K601" t="s">
        <v>628</v>
      </c>
      <c r="L601" t="s">
        <v>742</v>
      </c>
    </row>
    <row r="602" spans="2:12" x14ac:dyDescent="0.25">
      <c r="B602" t="s">
        <v>642</v>
      </c>
      <c r="C602" t="s">
        <v>4869</v>
      </c>
      <c r="D602" t="s">
        <v>4870</v>
      </c>
      <c r="E602" t="s">
        <v>2448</v>
      </c>
      <c r="F602" t="s">
        <v>2292</v>
      </c>
      <c r="G602">
        <v>1</v>
      </c>
      <c r="H602">
        <v>8</v>
      </c>
      <c r="I602">
        <v>39.608199999999997</v>
      </c>
      <c r="J602">
        <v>-104.85509999999999</v>
      </c>
      <c r="K602" t="s">
        <v>628</v>
      </c>
      <c r="L602" t="s">
        <v>742</v>
      </c>
    </row>
    <row r="603" spans="2:12" x14ac:dyDescent="0.25">
      <c r="B603" t="s">
        <v>642</v>
      </c>
      <c r="C603" t="s">
        <v>4787</v>
      </c>
      <c r="D603" t="s">
        <v>4788</v>
      </c>
      <c r="E603" t="s">
        <v>4789</v>
      </c>
      <c r="F603" t="s">
        <v>2292</v>
      </c>
      <c r="G603">
        <v>1</v>
      </c>
      <c r="H603">
        <v>8</v>
      </c>
      <c r="I603">
        <v>39.571899999999999</v>
      </c>
      <c r="J603">
        <v>-104.8835</v>
      </c>
      <c r="K603" t="s">
        <v>628</v>
      </c>
      <c r="L603" t="s">
        <v>742</v>
      </c>
    </row>
    <row r="604" spans="2:12" x14ac:dyDescent="0.25">
      <c r="B604" t="s">
        <v>642</v>
      </c>
      <c r="C604" t="s">
        <v>4881</v>
      </c>
      <c r="D604" t="s">
        <v>4882</v>
      </c>
      <c r="E604" t="s">
        <v>3399</v>
      </c>
      <c r="F604" t="s">
        <v>2292</v>
      </c>
      <c r="G604">
        <v>1</v>
      </c>
      <c r="H604">
        <v>2</v>
      </c>
      <c r="I604">
        <v>39.614100000000001</v>
      </c>
      <c r="J604">
        <v>-104.75109999999999</v>
      </c>
      <c r="K604" t="s">
        <v>628</v>
      </c>
      <c r="L604" t="s">
        <v>742</v>
      </c>
    </row>
    <row r="605" spans="2:12" x14ac:dyDescent="0.25">
      <c r="B605" t="s">
        <v>642</v>
      </c>
      <c r="C605" t="s">
        <v>4800</v>
      </c>
      <c r="D605" t="s">
        <v>4801</v>
      </c>
      <c r="E605" t="s">
        <v>2504</v>
      </c>
      <c r="F605" t="s">
        <v>2292</v>
      </c>
      <c r="G605">
        <v>1</v>
      </c>
      <c r="H605">
        <v>8</v>
      </c>
      <c r="I605">
        <v>39.575299999999999</v>
      </c>
      <c r="J605">
        <v>-104.9746</v>
      </c>
      <c r="K605" t="s">
        <v>628</v>
      </c>
      <c r="L605" t="s">
        <v>742</v>
      </c>
    </row>
    <row r="606" spans="2:12" x14ac:dyDescent="0.25">
      <c r="B606" t="s">
        <v>642</v>
      </c>
      <c r="C606" t="s">
        <v>4783</v>
      </c>
      <c r="D606" t="s">
        <v>4784</v>
      </c>
      <c r="E606" t="s">
        <v>3048</v>
      </c>
      <c r="F606" t="s">
        <v>2292</v>
      </c>
      <c r="G606">
        <v>1</v>
      </c>
      <c r="H606">
        <v>8</v>
      </c>
      <c r="I606">
        <v>39.569200000000002</v>
      </c>
      <c r="J606">
        <v>-104.90009999999999</v>
      </c>
      <c r="K606" t="s">
        <v>628</v>
      </c>
      <c r="L606" t="s">
        <v>742</v>
      </c>
    </row>
    <row r="607" spans="2:12" x14ac:dyDescent="0.25">
      <c r="B607" t="s">
        <v>642</v>
      </c>
      <c r="C607" t="s">
        <v>4826</v>
      </c>
      <c r="D607" t="s">
        <v>4827</v>
      </c>
      <c r="E607" t="s">
        <v>3137</v>
      </c>
      <c r="F607" t="s">
        <v>2292</v>
      </c>
      <c r="G607">
        <v>1</v>
      </c>
      <c r="H607">
        <v>8</v>
      </c>
      <c r="I607">
        <v>39.587000000000003</v>
      </c>
      <c r="J607">
        <v>-104.92870000000001</v>
      </c>
      <c r="K607" t="s">
        <v>628</v>
      </c>
      <c r="L607" t="s">
        <v>742</v>
      </c>
    </row>
    <row r="608" spans="2:12" x14ac:dyDescent="0.25">
      <c r="B608" t="s">
        <v>642</v>
      </c>
      <c r="C608" t="s">
        <v>4867</v>
      </c>
      <c r="D608" t="s">
        <v>4868</v>
      </c>
      <c r="E608" t="s">
        <v>2443</v>
      </c>
      <c r="F608" t="s">
        <v>2292</v>
      </c>
      <c r="G608">
        <v>1</v>
      </c>
      <c r="H608">
        <v>8</v>
      </c>
      <c r="I608">
        <v>39.605499999999999</v>
      </c>
      <c r="J608">
        <v>-104.9359</v>
      </c>
      <c r="K608" t="s">
        <v>628</v>
      </c>
      <c r="L608" t="s">
        <v>742</v>
      </c>
    </row>
    <row r="609" spans="2:12" x14ac:dyDescent="0.25">
      <c r="B609" t="s">
        <v>642</v>
      </c>
      <c r="C609" t="s">
        <v>4835</v>
      </c>
      <c r="D609" t="s">
        <v>4836</v>
      </c>
      <c r="E609" t="s">
        <v>3432</v>
      </c>
      <c r="F609" t="s">
        <v>2292</v>
      </c>
      <c r="G609">
        <v>1</v>
      </c>
      <c r="H609">
        <v>8</v>
      </c>
      <c r="I609">
        <v>39.590499999999999</v>
      </c>
      <c r="J609">
        <v>-104.9427</v>
      </c>
      <c r="K609" t="s">
        <v>628</v>
      </c>
      <c r="L609" t="s">
        <v>742</v>
      </c>
    </row>
    <row r="610" spans="2:12" x14ac:dyDescent="0.25">
      <c r="B610" t="s">
        <v>642</v>
      </c>
      <c r="C610" t="s">
        <v>4829</v>
      </c>
      <c r="D610" t="s">
        <v>4830</v>
      </c>
      <c r="E610" t="s">
        <v>2926</v>
      </c>
      <c r="F610" t="s">
        <v>2292</v>
      </c>
      <c r="G610">
        <v>1</v>
      </c>
      <c r="H610">
        <v>8</v>
      </c>
      <c r="I610">
        <v>39.588200000000001</v>
      </c>
      <c r="J610">
        <v>-104.923</v>
      </c>
      <c r="K610" t="s">
        <v>628</v>
      </c>
      <c r="L610" t="s">
        <v>742</v>
      </c>
    </row>
    <row r="611" spans="2:12" x14ac:dyDescent="0.25">
      <c r="B611" t="s">
        <v>628</v>
      </c>
      <c r="C611" t="s">
        <v>8029</v>
      </c>
      <c r="D611" t="s">
        <v>8030</v>
      </c>
      <c r="E611" t="s">
        <v>7567</v>
      </c>
      <c r="F611" t="s">
        <v>2292</v>
      </c>
      <c r="G611">
        <v>1</v>
      </c>
      <c r="H611">
        <v>8</v>
      </c>
      <c r="I611">
        <v>39.621699999999997</v>
      </c>
      <c r="J611">
        <v>-104.7946</v>
      </c>
      <c r="K611" t="s">
        <v>628</v>
      </c>
      <c r="L611" t="s">
        <v>742</v>
      </c>
    </row>
    <row r="612" spans="2:12" x14ac:dyDescent="0.25">
      <c r="B612" t="s">
        <v>642</v>
      </c>
      <c r="C612" t="s">
        <v>4806</v>
      </c>
      <c r="D612" t="s">
        <v>4807</v>
      </c>
      <c r="E612" t="s">
        <v>3137</v>
      </c>
      <c r="F612" t="s">
        <v>2292</v>
      </c>
      <c r="G612">
        <v>1</v>
      </c>
      <c r="H612">
        <v>8</v>
      </c>
      <c r="I612">
        <v>39.578499999999998</v>
      </c>
      <c r="J612">
        <v>-104.95650000000001</v>
      </c>
      <c r="K612" t="s">
        <v>628</v>
      </c>
      <c r="L612" t="s">
        <v>742</v>
      </c>
    </row>
    <row r="613" spans="2:12" x14ac:dyDescent="0.25">
      <c r="B613" t="s">
        <v>642</v>
      </c>
      <c r="C613" t="s">
        <v>4905</v>
      </c>
      <c r="D613" t="s">
        <v>4906</v>
      </c>
      <c r="E613" t="s">
        <v>3214</v>
      </c>
      <c r="F613" t="s">
        <v>2292</v>
      </c>
      <c r="G613">
        <v>1</v>
      </c>
      <c r="H613">
        <v>2</v>
      </c>
      <c r="I613">
        <v>39.620800000000003</v>
      </c>
      <c r="J613">
        <v>-104.78189999999999</v>
      </c>
      <c r="K613" t="s">
        <v>628</v>
      </c>
      <c r="L613" t="s">
        <v>742</v>
      </c>
    </row>
    <row r="614" spans="2:12" x14ac:dyDescent="0.25">
      <c r="B614" t="s">
        <v>642</v>
      </c>
      <c r="C614" t="s">
        <v>4843</v>
      </c>
      <c r="D614" t="s">
        <v>4844</v>
      </c>
      <c r="E614" t="s">
        <v>2425</v>
      </c>
      <c r="F614" t="s">
        <v>2292</v>
      </c>
      <c r="G614">
        <v>1</v>
      </c>
      <c r="H614">
        <v>8</v>
      </c>
      <c r="I614">
        <v>39.592700000000001</v>
      </c>
      <c r="J614">
        <v>-104.9426</v>
      </c>
      <c r="K614" t="s">
        <v>628</v>
      </c>
      <c r="L614" t="s">
        <v>742</v>
      </c>
    </row>
    <row r="615" spans="2:12" x14ac:dyDescent="0.25">
      <c r="B615" t="s">
        <v>642</v>
      </c>
      <c r="C615" t="s">
        <v>4899</v>
      </c>
      <c r="D615" t="s">
        <v>4900</v>
      </c>
      <c r="E615" t="s">
        <v>2751</v>
      </c>
      <c r="F615" t="s">
        <v>2292</v>
      </c>
      <c r="G615">
        <v>1</v>
      </c>
      <c r="H615">
        <v>2</v>
      </c>
      <c r="I615">
        <v>39.619</v>
      </c>
      <c r="J615">
        <v>-104.76649999999999</v>
      </c>
      <c r="K615" t="s">
        <v>628</v>
      </c>
      <c r="L615" t="s">
        <v>742</v>
      </c>
    </row>
    <row r="616" spans="2:12" x14ac:dyDescent="0.25">
      <c r="B616" t="s">
        <v>642</v>
      </c>
      <c r="C616" t="s">
        <v>4812</v>
      </c>
      <c r="D616" t="s">
        <v>4813</v>
      </c>
      <c r="E616" t="s">
        <v>2448</v>
      </c>
      <c r="F616" t="s">
        <v>2292</v>
      </c>
      <c r="G616">
        <v>1</v>
      </c>
      <c r="H616">
        <v>8</v>
      </c>
      <c r="I616">
        <v>39.581099999999999</v>
      </c>
      <c r="J616">
        <v>-104.9725</v>
      </c>
      <c r="K616" t="s">
        <v>628</v>
      </c>
      <c r="L616" t="s">
        <v>742</v>
      </c>
    </row>
    <row r="617" spans="2:12" x14ac:dyDescent="0.25">
      <c r="B617" t="s">
        <v>628</v>
      </c>
      <c r="C617" t="s">
        <v>8198</v>
      </c>
      <c r="D617" t="s">
        <v>8199</v>
      </c>
      <c r="E617" t="s">
        <v>8049</v>
      </c>
      <c r="F617" t="s">
        <v>2484</v>
      </c>
      <c r="G617">
        <v>0</v>
      </c>
      <c r="H617">
        <v>8</v>
      </c>
      <c r="I617">
        <v>39.593699999999998</v>
      </c>
      <c r="J617">
        <v>-104.9773</v>
      </c>
      <c r="K617" t="s">
        <v>628</v>
      </c>
      <c r="L617" t="s">
        <v>742</v>
      </c>
    </row>
    <row r="618" spans="2:12" x14ac:dyDescent="0.25">
      <c r="B618" t="s">
        <v>628</v>
      </c>
      <c r="C618" t="s">
        <v>2374</v>
      </c>
      <c r="D618" t="s">
        <v>2375</v>
      </c>
      <c r="E618" t="s">
        <v>2327</v>
      </c>
      <c r="F618" t="s">
        <v>2211</v>
      </c>
      <c r="G618">
        <v>3</v>
      </c>
      <c r="H618">
        <v>27</v>
      </c>
      <c r="I618">
        <v>37.828800000000001</v>
      </c>
      <c r="J618">
        <v>-106.03800200000001</v>
      </c>
      <c r="K618" t="s">
        <v>2327</v>
      </c>
      <c r="L618" t="s">
        <v>742</v>
      </c>
    </row>
    <row r="619" spans="2:12" x14ac:dyDescent="0.25">
      <c r="B619" t="s">
        <v>694</v>
      </c>
      <c r="C619" t="s">
        <v>3275</v>
      </c>
      <c r="D619" t="s">
        <v>3276</v>
      </c>
      <c r="E619" t="s">
        <v>2644</v>
      </c>
      <c r="F619" t="s">
        <v>2292</v>
      </c>
      <c r="G619">
        <v>3</v>
      </c>
      <c r="H619">
        <v>20</v>
      </c>
      <c r="I619">
        <v>37.750999999999998</v>
      </c>
      <c r="J619">
        <v>-106.1082</v>
      </c>
      <c r="K619" t="s">
        <v>628</v>
      </c>
      <c r="L619" t="s">
        <v>742</v>
      </c>
    </row>
    <row r="620" spans="2:12" x14ac:dyDescent="0.25">
      <c r="B620" t="s">
        <v>694</v>
      </c>
      <c r="C620" t="s">
        <v>3277</v>
      </c>
      <c r="D620" t="s">
        <v>3278</v>
      </c>
      <c r="E620" t="s">
        <v>2475</v>
      </c>
      <c r="F620" t="s">
        <v>2292</v>
      </c>
      <c r="G620">
        <v>3</v>
      </c>
      <c r="H620">
        <v>20</v>
      </c>
      <c r="I620">
        <v>37.756100000000004</v>
      </c>
      <c r="J620">
        <v>-106.1099</v>
      </c>
      <c r="K620" t="s">
        <v>628</v>
      </c>
      <c r="L620" t="s">
        <v>742</v>
      </c>
    </row>
    <row r="621" spans="2:12" x14ac:dyDescent="0.25">
      <c r="B621" t="s">
        <v>694</v>
      </c>
      <c r="C621" t="s">
        <v>3281</v>
      </c>
      <c r="D621" t="s">
        <v>3282</v>
      </c>
      <c r="E621" t="s">
        <v>2647</v>
      </c>
      <c r="F621" t="s">
        <v>2292</v>
      </c>
      <c r="G621">
        <v>3</v>
      </c>
      <c r="H621">
        <v>20</v>
      </c>
      <c r="I621">
        <v>37.763599999999997</v>
      </c>
      <c r="J621">
        <v>-106.0933</v>
      </c>
      <c r="K621" t="s">
        <v>628</v>
      </c>
      <c r="L621" t="s">
        <v>742</v>
      </c>
    </row>
    <row r="622" spans="2:12" x14ac:dyDescent="0.25">
      <c r="B622" t="s">
        <v>694</v>
      </c>
      <c r="C622" t="s">
        <v>3293</v>
      </c>
      <c r="D622" t="s">
        <v>3294</v>
      </c>
      <c r="E622" t="s">
        <v>2644</v>
      </c>
      <c r="F622" t="s">
        <v>2292</v>
      </c>
      <c r="G622">
        <v>3</v>
      </c>
      <c r="H622">
        <v>27</v>
      </c>
      <c r="I622">
        <v>37.792499999999997</v>
      </c>
      <c r="J622">
        <v>-105.9277</v>
      </c>
      <c r="K622" t="s">
        <v>628</v>
      </c>
      <c r="L622" t="s">
        <v>742</v>
      </c>
    </row>
    <row r="623" spans="2:12" x14ac:dyDescent="0.25">
      <c r="B623" t="s">
        <v>641</v>
      </c>
      <c r="C623" t="s">
        <v>3269</v>
      </c>
      <c r="D623" t="s">
        <v>3270</v>
      </c>
      <c r="E623" t="s">
        <v>2644</v>
      </c>
      <c r="F623" t="s">
        <v>2292</v>
      </c>
      <c r="G623">
        <v>3</v>
      </c>
      <c r="H623">
        <v>20</v>
      </c>
      <c r="I623">
        <v>37.734900000000003</v>
      </c>
      <c r="J623">
        <v>-105.9179</v>
      </c>
      <c r="K623" t="s">
        <v>628</v>
      </c>
      <c r="L623" t="s">
        <v>742</v>
      </c>
    </row>
    <row r="624" spans="2:12" x14ac:dyDescent="0.25">
      <c r="B624" t="s">
        <v>694</v>
      </c>
      <c r="C624" t="s">
        <v>3289</v>
      </c>
      <c r="D624" t="s">
        <v>3290</v>
      </c>
      <c r="E624" t="s">
        <v>2644</v>
      </c>
      <c r="F624" t="s">
        <v>2292</v>
      </c>
      <c r="G624">
        <v>3</v>
      </c>
      <c r="H624">
        <v>27</v>
      </c>
      <c r="I624">
        <v>37.779600000000002</v>
      </c>
      <c r="J624">
        <v>-105.91</v>
      </c>
      <c r="K624" t="s">
        <v>628</v>
      </c>
      <c r="L624" t="s">
        <v>742</v>
      </c>
    </row>
    <row r="625" spans="2:12" x14ac:dyDescent="0.25">
      <c r="B625" t="s">
        <v>694</v>
      </c>
      <c r="C625" t="s">
        <v>3295</v>
      </c>
      <c r="D625" t="s">
        <v>3296</v>
      </c>
      <c r="E625" t="s">
        <v>2644</v>
      </c>
      <c r="F625" t="s">
        <v>2292</v>
      </c>
      <c r="G625">
        <v>3</v>
      </c>
      <c r="H625">
        <v>27</v>
      </c>
      <c r="I625">
        <v>37.792999999999999</v>
      </c>
      <c r="J625">
        <v>-105.8916</v>
      </c>
      <c r="K625" t="s">
        <v>628</v>
      </c>
      <c r="L625" t="s">
        <v>742</v>
      </c>
    </row>
    <row r="626" spans="2:12" x14ac:dyDescent="0.25">
      <c r="B626" t="s">
        <v>694</v>
      </c>
      <c r="C626" t="s">
        <v>3311</v>
      </c>
      <c r="D626" t="s">
        <v>3312</v>
      </c>
      <c r="E626" t="s">
        <v>2644</v>
      </c>
      <c r="F626" t="s">
        <v>2292</v>
      </c>
      <c r="G626">
        <v>3</v>
      </c>
      <c r="H626">
        <v>27</v>
      </c>
      <c r="I626">
        <v>37.836500000000001</v>
      </c>
      <c r="J626">
        <v>-105.9105</v>
      </c>
      <c r="K626" t="s">
        <v>628</v>
      </c>
      <c r="L626" t="s">
        <v>742</v>
      </c>
    </row>
    <row r="627" spans="2:12" x14ac:dyDescent="0.25">
      <c r="B627" t="s">
        <v>694</v>
      </c>
      <c r="C627" t="s">
        <v>3309</v>
      </c>
      <c r="D627" t="s">
        <v>3310</v>
      </c>
      <c r="E627" t="s">
        <v>2644</v>
      </c>
      <c r="F627" t="s">
        <v>2292</v>
      </c>
      <c r="G627">
        <v>3</v>
      </c>
      <c r="H627">
        <v>27</v>
      </c>
      <c r="I627">
        <v>37.822200000000002</v>
      </c>
      <c r="J627">
        <v>-105.8922</v>
      </c>
      <c r="K627" t="s">
        <v>628</v>
      </c>
      <c r="L627" t="s">
        <v>742</v>
      </c>
    </row>
    <row r="628" spans="2:12" x14ac:dyDescent="0.25">
      <c r="B628" t="s">
        <v>692</v>
      </c>
      <c r="C628" t="s">
        <v>805</v>
      </c>
      <c r="D628" t="s">
        <v>806</v>
      </c>
      <c r="E628" t="s">
        <v>807</v>
      </c>
      <c r="F628" t="s">
        <v>745</v>
      </c>
      <c r="G628">
        <v>3</v>
      </c>
      <c r="H628">
        <v>20</v>
      </c>
      <c r="I628">
        <v>37.706670000000003</v>
      </c>
      <c r="J628">
        <v>-106.14444</v>
      </c>
      <c r="K628" t="s">
        <v>807</v>
      </c>
      <c r="L628" t="s">
        <v>742</v>
      </c>
    </row>
    <row r="629" spans="2:12" x14ac:dyDescent="0.25">
      <c r="B629" t="s">
        <v>694</v>
      </c>
      <c r="C629" t="s">
        <v>3283</v>
      </c>
      <c r="D629" t="s">
        <v>3284</v>
      </c>
      <c r="E629" t="s">
        <v>2644</v>
      </c>
      <c r="F629" t="s">
        <v>2292</v>
      </c>
      <c r="G629">
        <v>3</v>
      </c>
      <c r="H629">
        <v>20</v>
      </c>
      <c r="I629">
        <v>37.7637</v>
      </c>
      <c r="J629">
        <v>-105.96469999999999</v>
      </c>
      <c r="K629" t="s">
        <v>628</v>
      </c>
      <c r="L629" t="s">
        <v>742</v>
      </c>
    </row>
    <row r="630" spans="2:12" x14ac:dyDescent="0.25">
      <c r="B630" t="s">
        <v>694</v>
      </c>
      <c r="C630" t="s">
        <v>3287</v>
      </c>
      <c r="D630" t="s">
        <v>3288</v>
      </c>
      <c r="E630" t="s">
        <v>2644</v>
      </c>
      <c r="F630" t="s">
        <v>2292</v>
      </c>
      <c r="G630">
        <v>3</v>
      </c>
      <c r="H630">
        <v>27</v>
      </c>
      <c r="I630">
        <v>37.777799999999999</v>
      </c>
      <c r="J630">
        <v>-105.946</v>
      </c>
      <c r="K630" t="s">
        <v>628</v>
      </c>
      <c r="L630" t="s">
        <v>742</v>
      </c>
    </row>
    <row r="631" spans="2:12" x14ac:dyDescent="0.25">
      <c r="B631" t="s">
        <v>694</v>
      </c>
      <c r="C631" t="s">
        <v>3279</v>
      </c>
      <c r="D631" t="s">
        <v>3280</v>
      </c>
      <c r="E631" t="s">
        <v>2644</v>
      </c>
      <c r="F631" t="s">
        <v>2292</v>
      </c>
      <c r="G631">
        <v>3</v>
      </c>
      <c r="H631">
        <v>20</v>
      </c>
      <c r="I631">
        <v>37.762</v>
      </c>
      <c r="J631">
        <v>-105.9284</v>
      </c>
      <c r="K631" t="s">
        <v>628</v>
      </c>
      <c r="L631" t="s">
        <v>742</v>
      </c>
    </row>
    <row r="632" spans="2:12" x14ac:dyDescent="0.25">
      <c r="B632" t="s">
        <v>692</v>
      </c>
      <c r="C632" t="s">
        <v>2822</v>
      </c>
      <c r="D632" t="s">
        <v>2823</v>
      </c>
      <c r="E632" t="s">
        <v>2824</v>
      </c>
      <c r="F632" t="s">
        <v>745</v>
      </c>
      <c r="G632">
        <v>3</v>
      </c>
      <c r="H632">
        <v>20</v>
      </c>
      <c r="I632">
        <v>37.706800000000001</v>
      </c>
      <c r="J632">
        <v>-106.1444</v>
      </c>
      <c r="K632" t="s">
        <v>2824</v>
      </c>
      <c r="L632" t="s">
        <v>742</v>
      </c>
    </row>
    <row r="633" spans="2:12" x14ac:dyDescent="0.25">
      <c r="B633" t="s">
        <v>674</v>
      </c>
      <c r="C633" t="s">
        <v>6262</v>
      </c>
      <c r="D633" t="s">
        <v>6263</v>
      </c>
      <c r="E633" t="s">
        <v>5489</v>
      </c>
      <c r="F633" t="s">
        <v>2292</v>
      </c>
      <c r="G633">
        <v>1</v>
      </c>
      <c r="H633">
        <v>3</v>
      </c>
      <c r="I633">
        <v>40.5642</v>
      </c>
      <c r="J633">
        <v>-105.0831</v>
      </c>
      <c r="K633" t="s">
        <v>628</v>
      </c>
      <c r="L633" t="s">
        <v>742</v>
      </c>
    </row>
    <row r="634" spans="2:12" x14ac:dyDescent="0.25">
      <c r="B634" t="s">
        <v>628</v>
      </c>
      <c r="C634" t="s">
        <v>2209</v>
      </c>
      <c r="D634" t="s">
        <v>2210</v>
      </c>
      <c r="E634" t="s">
        <v>1670</v>
      </c>
      <c r="F634" t="s">
        <v>2211</v>
      </c>
      <c r="G634">
        <v>3</v>
      </c>
      <c r="H634">
        <v>20</v>
      </c>
      <c r="I634">
        <v>37.706699</v>
      </c>
      <c r="J634">
        <v>-106.143997</v>
      </c>
      <c r="K634" t="s">
        <v>1670</v>
      </c>
      <c r="L634" t="s">
        <v>742</v>
      </c>
    </row>
    <row r="635" spans="2:12" x14ac:dyDescent="0.25">
      <c r="B635" t="s">
        <v>663</v>
      </c>
      <c r="C635" t="s">
        <v>5360</v>
      </c>
      <c r="D635" t="s">
        <v>5361</v>
      </c>
      <c r="E635" t="s">
        <v>4762</v>
      </c>
      <c r="F635" t="s">
        <v>2292</v>
      </c>
      <c r="G635">
        <v>1</v>
      </c>
      <c r="H635">
        <v>7</v>
      </c>
      <c r="I635">
        <v>39.826599999999999</v>
      </c>
      <c r="J635">
        <v>-105.51860000000001</v>
      </c>
      <c r="K635" t="s">
        <v>628</v>
      </c>
      <c r="L635" t="s">
        <v>742</v>
      </c>
    </row>
    <row r="636" spans="2:12" x14ac:dyDescent="0.25">
      <c r="B636" t="s">
        <v>663</v>
      </c>
      <c r="C636" t="s">
        <v>5366</v>
      </c>
      <c r="D636" t="s">
        <v>5367</v>
      </c>
      <c r="E636" t="s">
        <v>4076</v>
      </c>
      <c r="F636" t="s">
        <v>2292</v>
      </c>
      <c r="G636">
        <v>1</v>
      </c>
      <c r="H636">
        <v>7</v>
      </c>
      <c r="I636">
        <v>39.8309</v>
      </c>
      <c r="J636">
        <v>-105.5535</v>
      </c>
      <c r="K636" t="s">
        <v>628</v>
      </c>
      <c r="L636" t="s">
        <v>742</v>
      </c>
    </row>
    <row r="637" spans="2:12" x14ac:dyDescent="0.25">
      <c r="B637" t="s">
        <v>628</v>
      </c>
      <c r="C637" t="s">
        <v>2627</v>
      </c>
      <c r="D637" t="s">
        <v>2628</v>
      </c>
      <c r="E637" t="s">
        <v>759</v>
      </c>
      <c r="F637" t="s">
        <v>745</v>
      </c>
      <c r="G637">
        <v>0</v>
      </c>
      <c r="H637">
        <v>0</v>
      </c>
      <c r="I637">
        <v>0</v>
      </c>
      <c r="J637">
        <v>0</v>
      </c>
      <c r="K637" t="s">
        <v>759</v>
      </c>
      <c r="L637" t="s">
        <v>742</v>
      </c>
    </row>
    <row r="638" spans="2:12" x14ac:dyDescent="0.25">
      <c r="B638" t="s">
        <v>651</v>
      </c>
      <c r="C638" t="s">
        <v>2643</v>
      </c>
      <c r="D638" t="s">
        <v>2628</v>
      </c>
      <c r="E638" t="s">
        <v>2644</v>
      </c>
      <c r="F638" t="s">
        <v>745</v>
      </c>
      <c r="G638">
        <v>3</v>
      </c>
      <c r="H638">
        <v>24</v>
      </c>
      <c r="I638">
        <v>37.163699999999999</v>
      </c>
      <c r="J638">
        <v>-105.37050000000001</v>
      </c>
      <c r="K638" t="s">
        <v>2644</v>
      </c>
      <c r="L638" t="s">
        <v>742</v>
      </c>
    </row>
    <row r="639" spans="2:12" x14ac:dyDescent="0.25">
      <c r="B639" t="s">
        <v>628</v>
      </c>
      <c r="C639" t="s">
        <v>7934</v>
      </c>
      <c r="D639" t="s">
        <v>7935</v>
      </c>
      <c r="E639" t="s">
        <v>628</v>
      </c>
      <c r="F639" t="s">
        <v>2484</v>
      </c>
      <c r="G639">
        <v>1</v>
      </c>
      <c r="H639">
        <v>3</v>
      </c>
      <c r="I639">
        <v>40.619999</v>
      </c>
      <c r="J639">
        <v>-105.83000199999999</v>
      </c>
      <c r="K639" t="s">
        <v>628</v>
      </c>
      <c r="L639" t="s">
        <v>742</v>
      </c>
    </row>
    <row r="640" spans="2:12" x14ac:dyDescent="0.25">
      <c r="B640" t="s">
        <v>681</v>
      </c>
      <c r="C640" t="s">
        <v>2971</v>
      </c>
      <c r="D640" t="s">
        <v>2972</v>
      </c>
      <c r="E640" t="s">
        <v>628</v>
      </c>
      <c r="F640" t="s">
        <v>745</v>
      </c>
      <c r="G640">
        <v>7</v>
      </c>
      <c r="H640">
        <v>34</v>
      </c>
      <c r="I640">
        <v>37.199399999999997</v>
      </c>
      <c r="J640">
        <v>-108.4892</v>
      </c>
      <c r="K640" t="s">
        <v>2296</v>
      </c>
      <c r="L640" t="s">
        <v>742</v>
      </c>
    </row>
    <row r="641" spans="2:12" x14ac:dyDescent="0.25">
      <c r="B641" t="s">
        <v>628</v>
      </c>
      <c r="C641" t="s">
        <v>2687</v>
      </c>
      <c r="D641" t="s">
        <v>2688</v>
      </c>
      <c r="E641" t="s">
        <v>628</v>
      </c>
      <c r="F641" t="s">
        <v>2484</v>
      </c>
      <c r="G641">
        <v>5</v>
      </c>
      <c r="H641">
        <v>38</v>
      </c>
      <c r="I641">
        <v>39.25</v>
      </c>
      <c r="J641">
        <v>-106.616669</v>
      </c>
      <c r="K641" t="s">
        <v>628</v>
      </c>
      <c r="L641" t="s">
        <v>742</v>
      </c>
    </row>
    <row r="642" spans="2:12" x14ac:dyDescent="0.25">
      <c r="B642" t="s">
        <v>669</v>
      </c>
      <c r="C642" t="s">
        <v>4773</v>
      </c>
      <c r="D642" t="s">
        <v>4774</v>
      </c>
      <c r="E642" t="s">
        <v>4270</v>
      </c>
      <c r="F642" t="s">
        <v>2292</v>
      </c>
      <c r="G642">
        <v>1</v>
      </c>
      <c r="H642">
        <v>8</v>
      </c>
      <c r="I642">
        <v>39.567599999999999</v>
      </c>
      <c r="J642">
        <v>-105.0664</v>
      </c>
      <c r="K642" t="s">
        <v>628</v>
      </c>
      <c r="L642" t="s">
        <v>742</v>
      </c>
    </row>
    <row r="643" spans="2:12" x14ac:dyDescent="0.25">
      <c r="B643" t="s">
        <v>669</v>
      </c>
      <c r="C643" t="s">
        <v>4810</v>
      </c>
      <c r="D643" t="s">
        <v>4811</v>
      </c>
      <c r="E643" t="s">
        <v>2322</v>
      </c>
      <c r="F643" t="s">
        <v>2292</v>
      </c>
      <c r="G643">
        <v>1</v>
      </c>
      <c r="H643">
        <v>8</v>
      </c>
      <c r="I643">
        <v>39.581000000000003</v>
      </c>
      <c r="J643">
        <v>-105.0762</v>
      </c>
      <c r="K643" t="s">
        <v>628</v>
      </c>
      <c r="L643" t="s">
        <v>742</v>
      </c>
    </row>
    <row r="644" spans="2:12" x14ac:dyDescent="0.25">
      <c r="B644" t="s">
        <v>657</v>
      </c>
      <c r="C644" t="s">
        <v>4651</v>
      </c>
      <c r="D644" t="s">
        <v>4652</v>
      </c>
      <c r="E644" t="s">
        <v>4270</v>
      </c>
      <c r="F644" t="s">
        <v>2292</v>
      </c>
      <c r="G644">
        <v>1</v>
      </c>
      <c r="H644">
        <v>8</v>
      </c>
      <c r="I644">
        <v>39.516399999999997</v>
      </c>
      <c r="J644">
        <v>-105.0031</v>
      </c>
      <c r="K644" t="s">
        <v>628</v>
      </c>
      <c r="L644" t="s">
        <v>742</v>
      </c>
    </row>
    <row r="645" spans="2:12" x14ac:dyDescent="0.25">
      <c r="B645" t="s">
        <v>669</v>
      </c>
      <c r="C645" t="s">
        <v>4646</v>
      </c>
      <c r="D645" t="s">
        <v>4647</v>
      </c>
      <c r="E645" t="s">
        <v>4648</v>
      </c>
      <c r="F645" t="s">
        <v>2292</v>
      </c>
      <c r="G645">
        <v>1</v>
      </c>
      <c r="H645">
        <v>8</v>
      </c>
      <c r="I645">
        <v>39.512300000000003</v>
      </c>
      <c r="J645">
        <v>-105.1855</v>
      </c>
      <c r="K645" t="s">
        <v>628</v>
      </c>
      <c r="L645" t="s">
        <v>742</v>
      </c>
    </row>
    <row r="646" spans="2:12" x14ac:dyDescent="0.25">
      <c r="B646" t="s">
        <v>657</v>
      </c>
      <c r="C646" t="s">
        <v>4222</v>
      </c>
      <c r="D646" t="s">
        <v>4223</v>
      </c>
      <c r="E646" t="s">
        <v>628</v>
      </c>
      <c r="F646" t="s">
        <v>745</v>
      </c>
      <c r="G646">
        <v>1</v>
      </c>
      <c r="H646">
        <v>8</v>
      </c>
      <c r="I646">
        <v>39.181399999999996</v>
      </c>
      <c r="J646">
        <v>-105.2672</v>
      </c>
      <c r="K646" t="s">
        <v>1475</v>
      </c>
      <c r="L646" t="s">
        <v>742</v>
      </c>
    </row>
    <row r="647" spans="2:12" x14ac:dyDescent="0.25">
      <c r="B647" t="s">
        <v>669</v>
      </c>
      <c r="C647" t="s">
        <v>808</v>
      </c>
      <c r="D647" t="s">
        <v>809</v>
      </c>
      <c r="E647" t="s">
        <v>810</v>
      </c>
      <c r="F647" t="s">
        <v>745</v>
      </c>
      <c r="G647">
        <v>1</v>
      </c>
      <c r="H647">
        <v>80</v>
      </c>
      <c r="I647">
        <v>39.220199999999998</v>
      </c>
      <c r="J647">
        <v>-105.2783</v>
      </c>
      <c r="K647" t="s">
        <v>810</v>
      </c>
      <c r="L647" t="s">
        <v>742</v>
      </c>
    </row>
    <row r="648" spans="2:12" x14ac:dyDescent="0.25">
      <c r="B648" t="s">
        <v>684</v>
      </c>
      <c r="C648" t="s">
        <v>3406</v>
      </c>
      <c r="D648" t="s">
        <v>3407</v>
      </c>
      <c r="E648" t="s">
        <v>2327</v>
      </c>
      <c r="F648" t="s">
        <v>2292</v>
      </c>
      <c r="G648">
        <v>2</v>
      </c>
      <c r="H648">
        <v>17</v>
      </c>
      <c r="I648">
        <v>38.109000000000002</v>
      </c>
      <c r="J648">
        <v>-103.50920000000001</v>
      </c>
      <c r="K648" t="s">
        <v>628</v>
      </c>
      <c r="L648" t="s">
        <v>742</v>
      </c>
    </row>
    <row r="649" spans="2:12" x14ac:dyDescent="0.25">
      <c r="B649" t="s">
        <v>684</v>
      </c>
      <c r="C649" t="s">
        <v>811</v>
      </c>
      <c r="D649" t="s">
        <v>812</v>
      </c>
      <c r="E649" t="s">
        <v>792</v>
      </c>
      <c r="F649" t="s">
        <v>745</v>
      </c>
      <c r="G649">
        <v>2</v>
      </c>
      <c r="H649">
        <v>17</v>
      </c>
      <c r="I649">
        <v>38.115000000000002</v>
      </c>
      <c r="J649">
        <v>-103.51</v>
      </c>
      <c r="K649" t="s">
        <v>813</v>
      </c>
      <c r="L649" t="s">
        <v>742</v>
      </c>
    </row>
    <row r="650" spans="2:12" x14ac:dyDescent="0.25">
      <c r="B650" t="s">
        <v>684</v>
      </c>
      <c r="C650" t="s">
        <v>3402</v>
      </c>
      <c r="D650" t="s">
        <v>3403</v>
      </c>
      <c r="E650" t="s">
        <v>1712</v>
      </c>
      <c r="F650" t="s">
        <v>2292</v>
      </c>
      <c r="G650">
        <v>2</v>
      </c>
      <c r="H650">
        <v>17</v>
      </c>
      <c r="I650">
        <v>38.104399999999998</v>
      </c>
      <c r="J650">
        <v>-103.54600000000001</v>
      </c>
      <c r="K650" t="s">
        <v>628</v>
      </c>
      <c r="L650" t="s">
        <v>742</v>
      </c>
    </row>
    <row r="651" spans="2:12" x14ac:dyDescent="0.25">
      <c r="B651" t="s">
        <v>628</v>
      </c>
      <c r="C651" t="s">
        <v>8837</v>
      </c>
      <c r="D651" t="s">
        <v>8838</v>
      </c>
      <c r="E651" t="s">
        <v>8049</v>
      </c>
      <c r="F651" t="s">
        <v>2211</v>
      </c>
      <c r="G651">
        <v>0</v>
      </c>
      <c r="H651">
        <v>3</v>
      </c>
      <c r="I651">
        <v>40.826301999999998</v>
      </c>
      <c r="J651">
        <v>-105.266998</v>
      </c>
      <c r="K651" t="s">
        <v>8049</v>
      </c>
      <c r="L651" t="s">
        <v>742</v>
      </c>
    </row>
    <row r="652" spans="2:12" x14ac:dyDescent="0.25">
      <c r="B652" t="s">
        <v>655</v>
      </c>
      <c r="C652" t="s">
        <v>5010</v>
      </c>
      <c r="D652" t="s">
        <v>5011</v>
      </c>
      <c r="E652" t="s">
        <v>2945</v>
      </c>
      <c r="F652" t="s">
        <v>2292</v>
      </c>
      <c r="G652">
        <v>1</v>
      </c>
      <c r="H652">
        <v>8</v>
      </c>
      <c r="I652">
        <v>39.657200000000003</v>
      </c>
      <c r="J652">
        <v>-104.875</v>
      </c>
      <c r="K652" t="s">
        <v>628</v>
      </c>
      <c r="L652" t="s">
        <v>742</v>
      </c>
    </row>
    <row r="653" spans="2:12" x14ac:dyDescent="0.25">
      <c r="B653" t="s">
        <v>642</v>
      </c>
      <c r="C653" t="s">
        <v>814</v>
      </c>
      <c r="D653" t="s">
        <v>815</v>
      </c>
      <c r="E653" t="s">
        <v>816</v>
      </c>
      <c r="F653" t="s">
        <v>745</v>
      </c>
      <c r="G653">
        <v>1</v>
      </c>
      <c r="H653">
        <v>8</v>
      </c>
      <c r="I653">
        <v>39.626100000000001</v>
      </c>
      <c r="J653">
        <v>-104.8319</v>
      </c>
      <c r="K653" t="s">
        <v>816</v>
      </c>
      <c r="L653" t="s">
        <v>742</v>
      </c>
    </row>
    <row r="654" spans="2:12" x14ac:dyDescent="0.25">
      <c r="B654" t="s">
        <v>642</v>
      </c>
      <c r="C654" t="s">
        <v>5042</v>
      </c>
      <c r="D654" t="s">
        <v>5043</v>
      </c>
      <c r="E654" t="s">
        <v>3810</v>
      </c>
      <c r="F654" t="s">
        <v>2292</v>
      </c>
      <c r="G654">
        <v>1</v>
      </c>
      <c r="H654">
        <v>8</v>
      </c>
      <c r="I654">
        <v>39.668700000000001</v>
      </c>
      <c r="J654">
        <v>-104.85</v>
      </c>
      <c r="K654" t="s">
        <v>628</v>
      </c>
      <c r="L654" t="s">
        <v>742</v>
      </c>
    </row>
    <row r="655" spans="2:12" x14ac:dyDescent="0.25">
      <c r="B655" t="s">
        <v>642</v>
      </c>
      <c r="C655" t="s">
        <v>5063</v>
      </c>
      <c r="D655" t="s">
        <v>5064</v>
      </c>
      <c r="E655" t="s">
        <v>4242</v>
      </c>
      <c r="F655" t="s">
        <v>2292</v>
      </c>
      <c r="G655">
        <v>1</v>
      </c>
      <c r="H655">
        <v>8</v>
      </c>
      <c r="I655">
        <v>39.6768</v>
      </c>
      <c r="J655">
        <v>-104.849</v>
      </c>
      <c r="K655" t="s">
        <v>628</v>
      </c>
      <c r="L655" t="s">
        <v>742</v>
      </c>
    </row>
    <row r="656" spans="2:12" x14ac:dyDescent="0.25">
      <c r="B656" t="s">
        <v>655</v>
      </c>
      <c r="C656" t="s">
        <v>5014</v>
      </c>
      <c r="D656" t="s">
        <v>5015</v>
      </c>
      <c r="E656" t="s">
        <v>2964</v>
      </c>
      <c r="F656" t="s">
        <v>2292</v>
      </c>
      <c r="G656">
        <v>1</v>
      </c>
      <c r="H656">
        <v>8</v>
      </c>
      <c r="I656">
        <v>39.657600000000002</v>
      </c>
      <c r="J656">
        <v>-104.8858</v>
      </c>
      <c r="K656" t="s">
        <v>628</v>
      </c>
      <c r="L656" t="s">
        <v>742</v>
      </c>
    </row>
    <row r="657" spans="2:12" x14ac:dyDescent="0.25">
      <c r="B657" t="s">
        <v>642</v>
      </c>
      <c r="C657" t="s">
        <v>4939</v>
      </c>
      <c r="D657" t="s">
        <v>4940</v>
      </c>
      <c r="E657" t="s">
        <v>2317</v>
      </c>
      <c r="F657" t="s">
        <v>2292</v>
      </c>
      <c r="G657">
        <v>1</v>
      </c>
      <c r="H657">
        <v>8</v>
      </c>
      <c r="I657">
        <v>39.632800000000003</v>
      </c>
      <c r="J657">
        <v>-104.81189999999999</v>
      </c>
      <c r="K657" t="s">
        <v>628</v>
      </c>
      <c r="L657" t="s">
        <v>742</v>
      </c>
    </row>
    <row r="658" spans="2:12" x14ac:dyDescent="0.25">
      <c r="B658" t="s">
        <v>642</v>
      </c>
      <c r="C658" t="s">
        <v>4885</v>
      </c>
      <c r="D658" t="s">
        <v>4886</v>
      </c>
      <c r="E658" t="s">
        <v>2327</v>
      </c>
      <c r="F658" t="s">
        <v>2292</v>
      </c>
      <c r="G658">
        <v>1</v>
      </c>
      <c r="H658">
        <v>8</v>
      </c>
      <c r="I658">
        <v>39.615499999999997</v>
      </c>
      <c r="J658">
        <v>-104.77849999999999</v>
      </c>
      <c r="K658" t="s">
        <v>628</v>
      </c>
      <c r="L658" t="s">
        <v>742</v>
      </c>
    </row>
    <row r="659" spans="2:12" x14ac:dyDescent="0.25">
      <c r="B659" t="s">
        <v>642</v>
      </c>
      <c r="C659" t="s">
        <v>4818</v>
      </c>
      <c r="D659" t="s">
        <v>4819</v>
      </c>
      <c r="E659" t="s">
        <v>2327</v>
      </c>
      <c r="F659" t="s">
        <v>2292</v>
      </c>
      <c r="G659">
        <v>1</v>
      </c>
      <c r="H659">
        <v>8</v>
      </c>
      <c r="I659">
        <v>39.584499999999998</v>
      </c>
      <c r="J659">
        <v>-104.764</v>
      </c>
      <c r="K659" t="s">
        <v>628</v>
      </c>
      <c r="L659" t="s">
        <v>742</v>
      </c>
    </row>
    <row r="660" spans="2:12" x14ac:dyDescent="0.25">
      <c r="B660" t="s">
        <v>642</v>
      </c>
      <c r="C660" t="s">
        <v>4897</v>
      </c>
      <c r="D660" t="s">
        <v>4898</v>
      </c>
      <c r="E660" t="s">
        <v>3137</v>
      </c>
      <c r="F660" t="s">
        <v>2292</v>
      </c>
      <c r="G660">
        <v>1</v>
      </c>
      <c r="H660">
        <v>8</v>
      </c>
      <c r="I660">
        <v>39.618600000000001</v>
      </c>
      <c r="J660">
        <v>-104.8633</v>
      </c>
      <c r="K660" t="s">
        <v>628</v>
      </c>
      <c r="L660" t="s">
        <v>742</v>
      </c>
    </row>
    <row r="661" spans="2:12" x14ac:dyDescent="0.25">
      <c r="B661" t="s">
        <v>655</v>
      </c>
      <c r="C661" t="s">
        <v>5016</v>
      </c>
      <c r="D661" t="s">
        <v>5017</v>
      </c>
      <c r="E661" t="s">
        <v>2647</v>
      </c>
      <c r="F661" t="s">
        <v>2292</v>
      </c>
      <c r="G661">
        <v>1</v>
      </c>
      <c r="H661">
        <v>8</v>
      </c>
      <c r="I661">
        <v>39.659599999999998</v>
      </c>
      <c r="J661">
        <v>-104.876</v>
      </c>
      <c r="K661" t="s">
        <v>628</v>
      </c>
      <c r="L661" t="s">
        <v>742</v>
      </c>
    </row>
    <row r="662" spans="2:12" x14ac:dyDescent="0.25">
      <c r="B662" t="s">
        <v>655</v>
      </c>
      <c r="C662" t="s">
        <v>5052</v>
      </c>
      <c r="D662" t="s">
        <v>5053</v>
      </c>
      <c r="E662" t="s">
        <v>2504</v>
      </c>
      <c r="F662" t="s">
        <v>2292</v>
      </c>
      <c r="G662">
        <v>1</v>
      </c>
      <c r="H662">
        <v>8</v>
      </c>
      <c r="I662">
        <v>39.671999999999997</v>
      </c>
      <c r="J662">
        <v>-104.875</v>
      </c>
      <c r="K662" t="s">
        <v>628</v>
      </c>
      <c r="L662" t="s">
        <v>742</v>
      </c>
    </row>
    <row r="663" spans="2:12" x14ac:dyDescent="0.25">
      <c r="B663" t="s">
        <v>642</v>
      </c>
      <c r="C663" t="s">
        <v>4918</v>
      </c>
      <c r="D663" t="s">
        <v>4919</v>
      </c>
      <c r="E663" t="s">
        <v>2431</v>
      </c>
      <c r="F663" t="s">
        <v>2292</v>
      </c>
      <c r="G663">
        <v>1</v>
      </c>
      <c r="H663">
        <v>8</v>
      </c>
      <c r="I663">
        <v>39.625999999999998</v>
      </c>
      <c r="J663">
        <v>-104.92400000000001</v>
      </c>
      <c r="K663" t="s">
        <v>628</v>
      </c>
      <c r="L663" t="s">
        <v>742</v>
      </c>
    </row>
    <row r="664" spans="2:12" x14ac:dyDescent="0.25">
      <c r="B664" t="s">
        <v>655</v>
      </c>
      <c r="C664" t="s">
        <v>5040</v>
      </c>
      <c r="D664" t="s">
        <v>5041</v>
      </c>
      <c r="E664" t="s">
        <v>2663</v>
      </c>
      <c r="F664" t="s">
        <v>2292</v>
      </c>
      <c r="G664">
        <v>1</v>
      </c>
      <c r="H664">
        <v>8</v>
      </c>
      <c r="I664">
        <v>39.667900000000003</v>
      </c>
      <c r="J664">
        <v>-104.944</v>
      </c>
      <c r="K664" t="s">
        <v>628</v>
      </c>
      <c r="L664" t="s">
        <v>742</v>
      </c>
    </row>
    <row r="665" spans="2:12" x14ac:dyDescent="0.25">
      <c r="B665" t="s">
        <v>642</v>
      </c>
      <c r="C665" t="s">
        <v>5061</v>
      </c>
      <c r="D665" t="s">
        <v>5062</v>
      </c>
      <c r="E665" t="s">
        <v>3214</v>
      </c>
      <c r="F665" t="s">
        <v>2292</v>
      </c>
      <c r="G665">
        <v>1</v>
      </c>
      <c r="H665">
        <v>8</v>
      </c>
      <c r="I665">
        <v>39.676499999999997</v>
      </c>
      <c r="J665">
        <v>-104.8883</v>
      </c>
      <c r="K665" t="s">
        <v>628</v>
      </c>
      <c r="L665" t="s">
        <v>742</v>
      </c>
    </row>
    <row r="666" spans="2:12" x14ac:dyDescent="0.25">
      <c r="B666" t="s">
        <v>628</v>
      </c>
      <c r="C666" t="s">
        <v>2635</v>
      </c>
      <c r="D666" t="s">
        <v>648</v>
      </c>
      <c r="E666" t="s">
        <v>1050</v>
      </c>
      <c r="F666" t="s">
        <v>745</v>
      </c>
      <c r="G666">
        <v>0</v>
      </c>
      <c r="H666">
        <v>0</v>
      </c>
      <c r="I666">
        <v>0</v>
      </c>
      <c r="J666">
        <v>0</v>
      </c>
      <c r="K666" t="s">
        <v>1050</v>
      </c>
      <c r="L666" t="s">
        <v>742</v>
      </c>
    </row>
    <row r="667" spans="2:12" x14ac:dyDescent="0.25">
      <c r="B667" t="s">
        <v>648</v>
      </c>
      <c r="C667" t="s">
        <v>817</v>
      </c>
      <c r="D667" t="s">
        <v>818</v>
      </c>
      <c r="E667" t="s">
        <v>759</v>
      </c>
      <c r="F667" t="s">
        <v>745</v>
      </c>
      <c r="G667">
        <v>1</v>
      </c>
      <c r="H667">
        <v>49</v>
      </c>
      <c r="I667">
        <v>38.821899999999999</v>
      </c>
      <c r="J667">
        <v>-102.3507</v>
      </c>
      <c r="K667" t="s">
        <v>819</v>
      </c>
      <c r="L667" t="s">
        <v>742</v>
      </c>
    </row>
    <row r="668" spans="2:12" x14ac:dyDescent="0.25">
      <c r="B668" t="s">
        <v>648</v>
      </c>
      <c r="C668" t="s">
        <v>3841</v>
      </c>
      <c r="D668" t="s">
        <v>818</v>
      </c>
      <c r="E668" t="s">
        <v>3812</v>
      </c>
      <c r="F668" t="s">
        <v>2292</v>
      </c>
      <c r="G668">
        <v>1</v>
      </c>
      <c r="H668">
        <v>49</v>
      </c>
      <c r="I668">
        <v>38.811599999999999</v>
      </c>
      <c r="J668">
        <v>-102.3612</v>
      </c>
      <c r="K668" t="s">
        <v>628</v>
      </c>
      <c r="L668" t="s">
        <v>742</v>
      </c>
    </row>
    <row r="669" spans="2:12" x14ac:dyDescent="0.25">
      <c r="B669" t="s">
        <v>648</v>
      </c>
      <c r="C669" t="s">
        <v>3857</v>
      </c>
      <c r="D669" t="s">
        <v>3858</v>
      </c>
      <c r="E669" t="s">
        <v>2926</v>
      </c>
      <c r="F669" t="s">
        <v>2292</v>
      </c>
      <c r="G669">
        <v>1</v>
      </c>
      <c r="H669">
        <v>49</v>
      </c>
      <c r="I669">
        <v>38.821899999999999</v>
      </c>
      <c r="J669">
        <v>-102.3574</v>
      </c>
      <c r="K669" t="s">
        <v>628</v>
      </c>
      <c r="L669" t="s">
        <v>742</v>
      </c>
    </row>
    <row r="670" spans="2:12" x14ac:dyDescent="0.25">
      <c r="B670" t="s">
        <v>648</v>
      </c>
      <c r="C670" t="s">
        <v>3859</v>
      </c>
      <c r="D670" t="s">
        <v>3860</v>
      </c>
      <c r="E670" t="s">
        <v>3861</v>
      </c>
      <c r="F670" t="s">
        <v>2292</v>
      </c>
      <c r="G670">
        <v>1</v>
      </c>
      <c r="H670">
        <v>49</v>
      </c>
      <c r="I670">
        <v>38.822499999999998</v>
      </c>
      <c r="J670">
        <v>-102.35209999999999</v>
      </c>
      <c r="K670" t="s">
        <v>628</v>
      </c>
      <c r="L670" t="s">
        <v>742</v>
      </c>
    </row>
    <row r="671" spans="2:12" x14ac:dyDescent="0.25">
      <c r="B671" t="s">
        <v>648</v>
      </c>
      <c r="C671" t="s">
        <v>3855</v>
      </c>
      <c r="D671" t="s">
        <v>3856</v>
      </c>
      <c r="E671" t="s">
        <v>2663</v>
      </c>
      <c r="F671" t="s">
        <v>2292</v>
      </c>
      <c r="G671">
        <v>1</v>
      </c>
      <c r="H671">
        <v>49</v>
      </c>
      <c r="I671">
        <v>38.821800000000003</v>
      </c>
      <c r="J671">
        <v>-102.36360000000001</v>
      </c>
      <c r="K671" t="s">
        <v>628</v>
      </c>
      <c r="L671" t="s">
        <v>742</v>
      </c>
    </row>
    <row r="672" spans="2:12" x14ac:dyDescent="0.25">
      <c r="B672" t="s">
        <v>648</v>
      </c>
      <c r="C672" t="s">
        <v>3888</v>
      </c>
      <c r="D672" t="s">
        <v>3889</v>
      </c>
      <c r="E672" t="s">
        <v>2459</v>
      </c>
      <c r="F672" t="s">
        <v>2292</v>
      </c>
      <c r="G672">
        <v>1</v>
      </c>
      <c r="H672">
        <v>49</v>
      </c>
      <c r="I672">
        <v>38.841900000000003</v>
      </c>
      <c r="J672">
        <v>-102.3493</v>
      </c>
      <c r="K672" t="s">
        <v>628</v>
      </c>
      <c r="L672" t="s">
        <v>742</v>
      </c>
    </row>
    <row r="673" spans="2:12" x14ac:dyDescent="0.25">
      <c r="B673" t="s">
        <v>648</v>
      </c>
      <c r="C673" t="s">
        <v>4016</v>
      </c>
      <c r="D673" t="s">
        <v>4017</v>
      </c>
      <c r="E673" t="s">
        <v>4018</v>
      </c>
      <c r="F673" t="s">
        <v>2292</v>
      </c>
      <c r="G673">
        <v>1</v>
      </c>
      <c r="H673">
        <v>49</v>
      </c>
      <c r="I673">
        <v>38.943100000000001</v>
      </c>
      <c r="J673">
        <v>-102.2786</v>
      </c>
      <c r="K673" t="s">
        <v>628</v>
      </c>
      <c r="L673" t="s">
        <v>742</v>
      </c>
    </row>
    <row r="674" spans="2:12" x14ac:dyDescent="0.25">
      <c r="B674" t="s">
        <v>648</v>
      </c>
      <c r="C674" t="s">
        <v>3778</v>
      </c>
      <c r="D674" t="s">
        <v>3779</v>
      </c>
      <c r="E674" t="s">
        <v>2443</v>
      </c>
      <c r="F674" t="s">
        <v>2292</v>
      </c>
      <c r="G674">
        <v>1</v>
      </c>
      <c r="H674">
        <v>49</v>
      </c>
      <c r="I674">
        <v>38.710299999999997</v>
      </c>
      <c r="J674">
        <v>-102.20829999999999</v>
      </c>
      <c r="K674" t="s">
        <v>628</v>
      </c>
      <c r="L674" t="s">
        <v>742</v>
      </c>
    </row>
    <row r="675" spans="2:12" x14ac:dyDescent="0.25">
      <c r="B675" t="s">
        <v>648</v>
      </c>
      <c r="C675" t="s">
        <v>3842</v>
      </c>
      <c r="D675" t="s">
        <v>3843</v>
      </c>
      <c r="E675" t="s">
        <v>3844</v>
      </c>
      <c r="F675" t="s">
        <v>2292</v>
      </c>
      <c r="G675">
        <v>1</v>
      </c>
      <c r="H675">
        <v>49</v>
      </c>
      <c r="I675">
        <v>38.811599999999999</v>
      </c>
      <c r="J675">
        <v>-102.13339999999999</v>
      </c>
      <c r="K675" t="s">
        <v>628</v>
      </c>
      <c r="L675" t="s">
        <v>742</v>
      </c>
    </row>
    <row r="676" spans="2:12" x14ac:dyDescent="0.25">
      <c r="B676" t="s">
        <v>643</v>
      </c>
      <c r="C676" t="s">
        <v>820</v>
      </c>
      <c r="D676" t="s">
        <v>821</v>
      </c>
      <c r="E676" t="s">
        <v>822</v>
      </c>
      <c r="F676" t="s">
        <v>745</v>
      </c>
      <c r="G676">
        <v>7</v>
      </c>
      <c r="H676">
        <v>78</v>
      </c>
      <c r="I676">
        <v>37.200000000000003</v>
      </c>
      <c r="J676">
        <v>-107.3</v>
      </c>
      <c r="K676" t="s">
        <v>822</v>
      </c>
      <c r="L676" t="s">
        <v>742</v>
      </c>
    </row>
    <row r="677" spans="2:12" x14ac:dyDescent="0.25">
      <c r="B677" t="s">
        <v>659</v>
      </c>
      <c r="C677" t="s">
        <v>3992</v>
      </c>
      <c r="D677" t="s">
        <v>3993</v>
      </c>
      <c r="E677" t="s">
        <v>2428</v>
      </c>
      <c r="F677" t="s">
        <v>2292</v>
      </c>
      <c r="G677">
        <v>2</v>
      </c>
      <c r="H677">
        <v>10</v>
      </c>
      <c r="I677">
        <v>38.918900000000001</v>
      </c>
      <c r="J677">
        <v>-104.9988</v>
      </c>
      <c r="K677" t="s">
        <v>628</v>
      </c>
      <c r="L677" t="s">
        <v>742</v>
      </c>
    </row>
    <row r="678" spans="2:12" x14ac:dyDescent="0.25">
      <c r="B678" t="s">
        <v>670</v>
      </c>
      <c r="C678" t="s">
        <v>823</v>
      </c>
      <c r="D678" t="s">
        <v>824</v>
      </c>
      <c r="E678" t="s">
        <v>825</v>
      </c>
      <c r="F678" t="s">
        <v>745</v>
      </c>
      <c r="G678">
        <v>2</v>
      </c>
      <c r="H678">
        <v>67</v>
      </c>
      <c r="I678">
        <v>38.433329999999998</v>
      </c>
      <c r="J678">
        <v>-102.53333000000001</v>
      </c>
      <c r="K678" t="s">
        <v>628</v>
      </c>
      <c r="L678" t="s">
        <v>742</v>
      </c>
    </row>
    <row r="679" spans="2:12" x14ac:dyDescent="0.25">
      <c r="B679" t="s">
        <v>682</v>
      </c>
      <c r="C679" t="s">
        <v>826</v>
      </c>
      <c r="D679" t="s">
        <v>827</v>
      </c>
      <c r="E679" t="s">
        <v>828</v>
      </c>
      <c r="F679" t="s">
        <v>745</v>
      </c>
      <c r="G679">
        <v>4</v>
      </c>
      <c r="H679">
        <v>62</v>
      </c>
      <c r="I679">
        <v>38.443199999999997</v>
      </c>
      <c r="J679">
        <v>-107.557</v>
      </c>
      <c r="K679" t="s">
        <v>828</v>
      </c>
      <c r="L679" t="s">
        <v>742</v>
      </c>
    </row>
    <row r="680" spans="2:12" x14ac:dyDescent="0.25">
      <c r="B680" t="s">
        <v>665</v>
      </c>
      <c r="C680" t="s">
        <v>3517</v>
      </c>
      <c r="D680" t="s">
        <v>3518</v>
      </c>
      <c r="E680" t="s">
        <v>2504</v>
      </c>
      <c r="F680" t="s">
        <v>2292</v>
      </c>
      <c r="G680">
        <v>4</v>
      </c>
      <c r="H680">
        <v>62</v>
      </c>
      <c r="I680">
        <v>38.288499999999999</v>
      </c>
      <c r="J680">
        <v>-107.5549</v>
      </c>
      <c r="K680" t="s">
        <v>628</v>
      </c>
      <c r="L680" t="s">
        <v>742</v>
      </c>
    </row>
    <row r="681" spans="2:12" x14ac:dyDescent="0.25">
      <c r="B681" t="s">
        <v>693</v>
      </c>
      <c r="C681" t="s">
        <v>6412</v>
      </c>
      <c r="D681" t="s">
        <v>6413</v>
      </c>
      <c r="E681" t="s">
        <v>2443</v>
      </c>
      <c r="F681" t="s">
        <v>2292</v>
      </c>
      <c r="G681">
        <v>6</v>
      </c>
      <c r="H681">
        <v>58</v>
      </c>
      <c r="I681">
        <v>40.707799999999999</v>
      </c>
      <c r="J681">
        <v>-106.929</v>
      </c>
      <c r="K681" t="s">
        <v>628</v>
      </c>
      <c r="L681" t="s">
        <v>742</v>
      </c>
    </row>
    <row r="682" spans="2:12" x14ac:dyDescent="0.25">
      <c r="B682" t="s">
        <v>702</v>
      </c>
      <c r="C682" t="s">
        <v>2582</v>
      </c>
      <c r="D682" t="s">
        <v>2583</v>
      </c>
      <c r="E682" t="s">
        <v>2443</v>
      </c>
      <c r="F682" t="s">
        <v>745</v>
      </c>
      <c r="G682">
        <v>1</v>
      </c>
      <c r="H682">
        <v>65</v>
      </c>
      <c r="I682">
        <v>40.414900000000003</v>
      </c>
      <c r="J682">
        <v>-102.6267</v>
      </c>
      <c r="K682" t="s">
        <v>2443</v>
      </c>
      <c r="L682" t="s">
        <v>742</v>
      </c>
    </row>
    <row r="683" spans="2:12" x14ac:dyDescent="0.25">
      <c r="B683" t="s">
        <v>702</v>
      </c>
      <c r="C683" t="s">
        <v>6684</v>
      </c>
      <c r="D683" t="s">
        <v>6685</v>
      </c>
      <c r="E683" t="s">
        <v>2733</v>
      </c>
      <c r="F683" t="s">
        <v>6505</v>
      </c>
      <c r="G683">
        <v>1</v>
      </c>
      <c r="H683">
        <v>65</v>
      </c>
      <c r="I683">
        <v>40.384</v>
      </c>
      <c r="J683">
        <v>-102.5115</v>
      </c>
      <c r="K683" t="s">
        <v>628</v>
      </c>
      <c r="L683" t="s">
        <v>742</v>
      </c>
    </row>
    <row r="684" spans="2:12" x14ac:dyDescent="0.25">
      <c r="B684" t="s">
        <v>678</v>
      </c>
      <c r="C684" t="s">
        <v>4136</v>
      </c>
      <c r="D684" t="s">
        <v>4137</v>
      </c>
      <c r="E684" t="s">
        <v>3006</v>
      </c>
      <c r="F684" t="s">
        <v>2292</v>
      </c>
      <c r="G684">
        <v>5</v>
      </c>
      <c r="H684">
        <v>72</v>
      </c>
      <c r="I684">
        <v>39.072400000000002</v>
      </c>
      <c r="J684">
        <v>-108.4435</v>
      </c>
      <c r="K684" t="s">
        <v>628</v>
      </c>
      <c r="L684" t="s">
        <v>742</v>
      </c>
    </row>
    <row r="685" spans="2:12" x14ac:dyDescent="0.25">
      <c r="B685" t="s">
        <v>673</v>
      </c>
      <c r="C685" t="s">
        <v>829</v>
      </c>
      <c r="D685" t="s">
        <v>830</v>
      </c>
      <c r="E685" t="s">
        <v>759</v>
      </c>
      <c r="F685" t="s">
        <v>745</v>
      </c>
      <c r="G685">
        <v>2</v>
      </c>
      <c r="H685">
        <v>11</v>
      </c>
      <c r="I685">
        <v>39.367100000000001</v>
      </c>
      <c r="J685">
        <v>-106.18980000000001</v>
      </c>
      <c r="K685" t="s">
        <v>831</v>
      </c>
      <c r="L685" t="s">
        <v>742</v>
      </c>
    </row>
    <row r="686" spans="2:12" x14ac:dyDescent="0.25">
      <c r="B686" t="s">
        <v>669</v>
      </c>
      <c r="C686" t="s">
        <v>832</v>
      </c>
      <c r="D686" t="s">
        <v>833</v>
      </c>
      <c r="E686" t="s">
        <v>813</v>
      </c>
      <c r="F686" t="s">
        <v>745</v>
      </c>
      <c r="G686">
        <v>1</v>
      </c>
      <c r="H686">
        <v>6</v>
      </c>
      <c r="I686">
        <v>39.895800000000001</v>
      </c>
      <c r="J686">
        <v>-105.3847</v>
      </c>
      <c r="K686" t="s">
        <v>813</v>
      </c>
      <c r="L686" t="s">
        <v>742</v>
      </c>
    </row>
    <row r="687" spans="2:12" x14ac:dyDescent="0.25">
      <c r="B687" t="s">
        <v>661</v>
      </c>
      <c r="C687" t="s">
        <v>834</v>
      </c>
      <c r="D687" t="s">
        <v>835</v>
      </c>
      <c r="E687" t="s">
        <v>765</v>
      </c>
      <c r="F687" t="s">
        <v>745</v>
      </c>
      <c r="G687">
        <v>2</v>
      </c>
      <c r="H687">
        <v>12</v>
      </c>
      <c r="I687">
        <v>38.383330000000001</v>
      </c>
      <c r="J687">
        <v>-105.78333000000001</v>
      </c>
      <c r="K687" t="s">
        <v>628</v>
      </c>
      <c r="L687" t="s">
        <v>742</v>
      </c>
    </row>
    <row r="688" spans="2:12" x14ac:dyDescent="0.25">
      <c r="B688" t="s">
        <v>661</v>
      </c>
      <c r="C688" t="s">
        <v>836</v>
      </c>
      <c r="D688" t="s">
        <v>837</v>
      </c>
      <c r="E688" t="s">
        <v>838</v>
      </c>
      <c r="F688" t="s">
        <v>745</v>
      </c>
      <c r="G688">
        <v>2</v>
      </c>
      <c r="H688">
        <v>12</v>
      </c>
      <c r="I688">
        <v>38.35</v>
      </c>
      <c r="J688">
        <v>-105.78333000000001</v>
      </c>
      <c r="K688" t="s">
        <v>838</v>
      </c>
      <c r="L688" t="s">
        <v>742</v>
      </c>
    </row>
    <row r="689" spans="2:12" x14ac:dyDescent="0.25">
      <c r="B689" t="s">
        <v>668</v>
      </c>
      <c r="C689" t="s">
        <v>6161</v>
      </c>
      <c r="D689" t="s">
        <v>6162</v>
      </c>
      <c r="E689" t="s">
        <v>2504</v>
      </c>
      <c r="F689" t="s">
        <v>2292</v>
      </c>
      <c r="G689">
        <v>6</v>
      </c>
      <c r="H689">
        <v>47</v>
      </c>
      <c r="I689">
        <v>40.441800000000001</v>
      </c>
      <c r="J689">
        <v>-106.37479999999999</v>
      </c>
      <c r="K689" t="s">
        <v>628</v>
      </c>
      <c r="L689" t="s">
        <v>742</v>
      </c>
    </row>
    <row r="690" spans="2:12" x14ac:dyDescent="0.25">
      <c r="B690" t="s">
        <v>668</v>
      </c>
      <c r="C690" t="s">
        <v>6367</v>
      </c>
      <c r="D690" t="s">
        <v>6368</v>
      </c>
      <c r="E690" t="s">
        <v>3159</v>
      </c>
      <c r="F690" t="s">
        <v>2292</v>
      </c>
      <c r="G690">
        <v>6</v>
      </c>
      <c r="H690">
        <v>47</v>
      </c>
      <c r="I690">
        <v>40.631</v>
      </c>
      <c r="J690">
        <v>-106.58839999999999</v>
      </c>
      <c r="K690" t="s">
        <v>628</v>
      </c>
      <c r="L690" t="s">
        <v>742</v>
      </c>
    </row>
    <row r="691" spans="2:12" x14ac:dyDescent="0.25">
      <c r="B691" t="s">
        <v>665</v>
      </c>
      <c r="C691" t="s">
        <v>839</v>
      </c>
      <c r="D691" t="s">
        <v>840</v>
      </c>
      <c r="E691" t="s">
        <v>842</v>
      </c>
      <c r="F691" t="s">
        <v>745</v>
      </c>
      <c r="G691">
        <v>4</v>
      </c>
      <c r="H691">
        <v>28</v>
      </c>
      <c r="I691">
        <v>38.446100000000001</v>
      </c>
      <c r="J691">
        <v>-106.7611</v>
      </c>
      <c r="K691" t="s">
        <v>841</v>
      </c>
      <c r="L691" t="s">
        <v>742</v>
      </c>
    </row>
    <row r="692" spans="2:12" x14ac:dyDescent="0.25">
      <c r="B692" t="s">
        <v>628</v>
      </c>
      <c r="C692" t="s">
        <v>2689</v>
      </c>
      <c r="D692" t="s">
        <v>2690</v>
      </c>
      <c r="E692" t="s">
        <v>628</v>
      </c>
      <c r="F692" t="s">
        <v>2484</v>
      </c>
      <c r="G692">
        <v>3</v>
      </c>
      <c r="H692">
        <v>26</v>
      </c>
      <c r="I692">
        <v>38.150002000000001</v>
      </c>
      <c r="J692">
        <v>-106.583336</v>
      </c>
      <c r="K692" t="s">
        <v>628</v>
      </c>
      <c r="L692" t="s">
        <v>742</v>
      </c>
    </row>
    <row r="693" spans="2:12" x14ac:dyDescent="0.25">
      <c r="B693" t="s">
        <v>628</v>
      </c>
      <c r="C693" t="s">
        <v>7936</v>
      </c>
      <c r="D693" t="s">
        <v>2690</v>
      </c>
      <c r="E693" t="s">
        <v>628</v>
      </c>
      <c r="F693" t="s">
        <v>2484</v>
      </c>
      <c r="G693">
        <v>4</v>
      </c>
      <c r="H693">
        <v>28</v>
      </c>
      <c r="I693">
        <v>38.169998</v>
      </c>
      <c r="J693">
        <v>-106.599998</v>
      </c>
      <c r="K693" t="s">
        <v>628</v>
      </c>
      <c r="L693" t="s">
        <v>742</v>
      </c>
    </row>
    <row r="694" spans="2:12" x14ac:dyDescent="0.25">
      <c r="B694" t="s">
        <v>678</v>
      </c>
      <c r="C694" t="s">
        <v>843</v>
      </c>
      <c r="D694" t="s">
        <v>844</v>
      </c>
      <c r="E694" t="s">
        <v>846</v>
      </c>
      <c r="F694" t="s">
        <v>745</v>
      </c>
      <c r="G694">
        <v>5</v>
      </c>
      <c r="H694">
        <v>72</v>
      </c>
      <c r="I694">
        <v>39.2425</v>
      </c>
      <c r="J694">
        <v>-107.96306</v>
      </c>
      <c r="K694" t="s">
        <v>845</v>
      </c>
      <c r="L694" t="s">
        <v>742</v>
      </c>
    </row>
    <row r="695" spans="2:12" x14ac:dyDescent="0.25">
      <c r="B695" t="s">
        <v>678</v>
      </c>
      <c r="C695" t="s">
        <v>4277</v>
      </c>
      <c r="D695" t="s">
        <v>4278</v>
      </c>
      <c r="E695" t="s">
        <v>2443</v>
      </c>
      <c r="F695" t="s">
        <v>2292</v>
      </c>
      <c r="G695">
        <v>5</v>
      </c>
      <c r="H695">
        <v>72</v>
      </c>
      <c r="I695">
        <v>39.239600000000003</v>
      </c>
      <c r="J695">
        <v>-107.9575</v>
      </c>
      <c r="K695" t="s">
        <v>628</v>
      </c>
      <c r="L695" t="s">
        <v>742</v>
      </c>
    </row>
    <row r="696" spans="2:12" x14ac:dyDescent="0.25">
      <c r="B696" t="s">
        <v>678</v>
      </c>
      <c r="C696" t="s">
        <v>2300</v>
      </c>
      <c r="D696" t="s">
        <v>2301</v>
      </c>
      <c r="E696" t="s">
        <v>2302</v>
      </c>
      <c r="F696" t="s">
        <v>745</v>
      </c>
      <c r="G696">
        <v>5</v>
      </c>
      <c r="H696">
        <v>72</v>
      </c>
      <c r="I696">
        <v>39.236600000000003</v>
      </c>
      <c r="J696">
        <v>-107.97969999999999</v>
      </c>
      <c r="K696" t="s">
        <v>2302</v>
      </c>
      <c r="L696" t="s">
        <v>742</v>
      </c>
    </row>
    <row r="697" spans="2:12" x14ac:dyDescent="0.25">
      <c r="B697" t="s">
        <v>678</v>
      </c>
      <c r="C697" t="s">
        <v>847</v>
      </c>
      <c r="D697" t="s">
        <v>848</v>
      </c>
      <c r="E697" t="s">
        <v>849</v>
      </c>
      <c r="F697" t="s">
        <v>745</v>
      </c>
      <c r="G697">
        <v>5</v>
      </c>
      <c r="H697">
        <v>72</v>
      </c>
      <c r="I697">
        <v>39.25</v>
      </c>
      <c r="J697">
        <v>-107.93333</v>
      </c>
      <c r="K697" t="s">
        <v>849</v>
      </c>
      <c r="L697" t="s">
        <v>742</v>
      </c>
    </row>
    <row r="698" spans="2:12" x14ac:dyDescent="0.25">
      <c r="B698" t="s">
        <v>678</v>
      </c>
      <c r="C698" t="s">
        <v>4200</v>
      </c>
      <c r="D698" t="s">
        <v>4201</v>
      </c>
      <c r="E698" t="s">
        <v>2428</v>
      </c>
      <c r="F698" t="s">
        <v>2292</v>
      </c>
      <c r="G698">
        <v>5</v>
      </c>
      <c r="H698">
        <v>72</v>
      </c>
      <c r="I698">
        <v>39.15</v>
      </c>
      <c r="J698">
        <v>-107.935</v>
      </c>
      <c r="K698" t="s">
        <v>628</v>
      </c>
      <c r="L698" t="s">
        <v>742</v>
      </c>
    </row>
    <row r="699" spans="2:12" x14ac:dyDescent="0.25">
      <c r="B699" t="s">
        <v>674</v>
      </c>
      <c r="C699" t="s">
        <v>6226</v>
      </c>
      <c r="D699" t="s">
        <v>6227</v>
      </c>
      <c r="E699" t="s">
        <v>5995</v>
      </c>
      <c r="F699" t="s">
        <v>2292</v>
      </c>
      <c r="G699">
        <v>1</v>
      </c>
      <c r="H699">
        <v>3</v>
      </c>
      <c r="I699">
        <v>40.537500000000001</v>
      </c>
      <c r="J699">
        <v>-105.0531</v>
      </c>
      <c r="K699" t="s">
        <v>628</v>
      </c>
      <c r="L699" t="s">
        <v>742</v>
      </c>
    </row>
    <row r="700" spans="2:12" x14ac:dyDescent="0.25">
      <c r="B700" t="s">
        <v>690</v>
      </c>
      <c r="C700" t="s">
        <v>3328</v>
      </c>
      <c r="D700" t="s">
        <v>3329</v>
      </c>
      <c r="E700" t="s">
        <v>2428</v>
      </c>
      <c r="F700" t="s">
        <v>2292</v>
      </c>
      <c r="G700">
        <v>2</v>
      </c>
      <c r="H700">
        <v>15</v>
      </c>
      <c r="I700">
        <v>37.94</v>
      </c>
      <c r="J700">
        <v>-104.8652</v>
      </c>
      <c r="K700" t="s">
        <v>628</v>
      </c>
      <c r="L700" t="s">
        <v>742</v>
      </c>
    </row>
    <row r="701" spans="2:12" x14ac:dyDescent="0.25">
      <c r="B701" t="s">
        <v>690</v>
      </c>
      <c r="C701" t="s">
        <v>3332</v>
      </c>
      <c r="D701" t="s">
        <v>3333</v>
      </c>
      <c r="E701" t="s">
        <v>3334</v>
      </c>
      <c r="F701" t="s">
        <v>2292</v>
      </c>
      <c r="G701">
        <v>2</v>
      </c>
      <c r="H701">
        <v>15</v>
      </c>
      <c r="I701">
        <v>37.956899999999997</v>
      </c>
      <c r="J701">
        <v>-104.80459999999999</v>
      </c>
      <c r="K701" t="s">
        <v>628</v>
      </c>
      <c r="L701" t="s">
        <v>742</v>
      </c>
    </row>
    <row r="702" spans="2:12" x14ac:dyDescent="0.25">
      <c r="B702" t="s">
        <v>690</v>
      </c>
      <c r="C702" t="s">
        <v>3330</v>
      </c>
      <c r="D702" t="s">
        <v>3331</v>
      </c>
      <c r="E702" t="s">
        <v>628</v>
      </c>
      <c r="F702" t="s">
        <v>745</v>
      </c>
      <c r="G702">
        <v>2</v>
      </c>
      <c r="H702">
        <v>15</v>
      </c>
      <c r="I702">
        <v>37.947800000000001</v>
      </c>
      <c r="J702">
        <v>-104.86920000000001</v>
      </c>
      <c r="K702" t="s">
        <v>2322</v>
      </c>
      <c r="L702" t="s">
        <v>742</v>
      </c>
    </row>
    <row r="703" spans="2:12" x14ac:dyDescent="0.25">
      <c r="B703" t="s">
        <v>678</v>
      </c>
      <c r="C703" t="s">
        <v>850</v>
      </c>
      <c r="D703" t="s">
        <v>851</v>
      </c>
      <c r="E703" t="s">
        <v>852</v>
      </c>
      <c r="F703" t="s">
        <v>745</v>
      </c>
      <c r="G703">
        <v>5</v>
      </c>
      <c r="H703">
        <v>72</v>
      </c>
      <c r="I703">
        <v>39.101300000000002</v>
      </c>
      <c r="J703">
        <v>-108.7338</v>
      </c>
      <c r="K703" t="s">
        <v>852</v>
      </c>
      <c r="L703" t="s">
        <v>742</v>
      </c>
    </row>
    <row r="704" spans="2:12" x14ac:dyDescent="0.25">
      <c r="B704" t="s">
        <v>659</v>
      </c>
      <c r="C704" t="s">
        <v>3872</v>
      </c>
      <c r="D704" t="s">
        <v>3873</v>
      </c>
      <c r="E704" t="s">
        <v>2992</v>
      </c>
      <c r="F704" t="s">
        <v>2292</v>
      </c>
      <c r="G704">
        <v>2</v>
      </c>
      <c r="H704">
        <v>10</v>
      </c>
      <c r="I704">
        <v>38.830300000000001</v>
      </c>
      <c r="J704">
        <v>-104.81189999999999</v>
      </c>
      <c r="K704" t="s">
        <v>628</v>
      </c>
      <c r="L704" t="s">
        <v>742</v>
      </c>
    </row>
    <row r="705" spans="2:12" x14ac:dyDescent="0.25">
      <c r="B705" t="s">
        <v>659</v>
      </c>
      <c r="C705" t="s">
        <v>3892</v>
      </c>
      <c r="D705" t="s">
        <v>3893</v>
      </c>
      <c r="E705" t="s">
        <v>961</v>
      </c>
      <c r="F705" t="s">
        <v>2292</v>
      </c>
      <c r="G705">
        <v>2</v>
      </c>
      <c r="H705">
        <v>10</v>
      </c>
      <c r="I705">
        <v>38.843699999999998</v>
      </c>
      <c r="J705">
        <v>-104.8052</v>
      </c>
      <c r="K705" t="s">
        <v>628</v>
      </c>
      <c r="L705" t="s">
        <v>742</v>
      </c>
    </row>
    <row r="706" spans="2:12" x14ac:dyDescent="0.25">
      <c r="B706" t="s">
        <v>659</v>
      </c>
      <c r="C706" t="s">
        <v>6564</v>
      </c>
      <c r="D706" t="s">
        <v>6565</v>
      </c>
      <c r="E706" t="s">
        <v>2733</v>
      </c>
      <c r="F706" t="s">
        <v>6505</v>
      </c>
      <c r="G706">
        <v>2</v>
      </c>
      <c r="H706">
        <v>10</v>
      </c>
      <c r="I706">
        <v>38.8339</v>
      </c>
      <c r="J706">
        <v>-104.8416</v>
      </c>
      <c r="K706" t="s">
        <v>628</v>
      </c>
      <c r="L706" t="s">
        <v>742</v>
      </c>
    </row>
    <row r="707" spans="2:12" x14ac:dyDescent="0.25">
      <c r="B707" t="s">
        <v>659</v>
      </c>
      <c r="C707" t="s">
        <v>3870</v>
      </c>
      <c r="D707" t="s">
        <v>3871</v>
      </c>
      <c r="E707" t="s">
        <v>2459</v>
      </c>
      <c r="F707" t="s">
        <v>2292</v>
      </c>
      <c r="G707">
        <v>2</v>
      </c>
      <c r="H707">
        <v>10</v>
      </c>
      <c r="I707">
        <v>38.83</v>
      </c>
      <c r="J707">
        <v>-104.797</v>
      </c>
      <c r="K707" t="s">
        <v>628</v>
      </c>
      <c r="L707" t="s">
        <v>742</v>
      </c>
    </row>
    <row r="708" spans="2:12" x14ac:dyDescent="0.25">
      <c r="B708" t="s">
        <v>659</v>
      </c>
      <c r="C708" t="s">
        <v>3909</v>
      </c>
      <c r="D708" t="s">
        <v>3910</v>
      </c>
      <c r="E708" t="s">
        <v>3257</v>
      </c>
      <c r="F708" t="s">
        <v>2292</v>
      </c>
      <c r="G708">
        <v>2</v>
      </c>
      <c r="H708">
        <v>10</v>
      </c>
      <c r="I708">
        <v>38.8568</v>
      </c>
      <c r="J708">
        <v>-104.8164</v>
      </c>
      <c r="K708" t="s">
        <v>628</v>
      </c>
      <c r="L708" t="s">
        <v>742</v>
      </c>
    </row>
    <row r="709" spans="2:12" x14ac:dyDescent="0.25">
      <c r="B709" t="s">
        <v>659</v>
      </c>
      <c r="C709" t="s">
        <v>3900</v>
      </c>
      <c r="D709" t="s">
        <v>3901</v>
      </c>
      <c r="E709" t="s">
        <v>2751</v>
      </c>
      <c r="F709" t="s">
        <v>2292</v>
      </c>
      <c r="G709">
        <v>2</v>
      </c>
      <c r="H709">
        <v>10</v>
      </c>
      <c r="I709">
        <v>38.848799999999997</v>
      </c>
      <c r="J709">
        <v>-104.7979</v>
      </c>
      <c r="K709" t="s">
        <v>628</v>
      </c>
      <c r="L709" t="s">
        <v>742</v>
      </c>
    </row>
    <row r="710" spans="2:12" x14ac:dyDescent="0.25">
      <c r="B710" t="s">
        <v>659</v>
      </c>
      <c r="C710" t="s">
        <v>4097</v>
      </c>
      <c r="D710" t="s">
        <v>4098</v>
      </c>
      <c r="E710" t="s">
        <v>2428</v>
      </c>
      <c r="F710" t="s">
        <v>2292</v>
      </c>
      <c r="G710">
        <v>2</v>
      </c>
      <c r="H710">
        <v>10</v>
      </c>
      <c r="I710">
        <v>39.0276</v>
      </c>
      <c r="J710">
        <v>-104.8005</v>
      </c>
      <c r="K710" t="s">
        <v>628</v>
      </c>
      <c r="L710" t="s">
        <v>742</v>
      </c>
    </row>
    <row r="711" spans="2:12" x14ac:dyDescent="0.25">
      <c r="B711" t="s">
        <v>659</v>
      </c>
      <c r="C711" t="s">
        <v>4095</v>
      </c>
      <c r="D711" t="s">
        <v>4096</v>
      </c>
      <c r="E711" t="s">
        <v>961</v>
      </c>
      <c r="F711" t="s">
        <v>2292</v>
      </c>
      <c r="G711">
        <v>2</v>
      </c>
      <c r="H711">
        <v>10</v>
      </c>
      <c r="I711">
        <v>39.026699999999998</v>
      </c>
      <c r="J711">
        <v>-104.7478</v>
      </c>
      <c r="K711" t="s">
        <v>628</v>
      </c>
      <c r="L711" t="s">
        <v>742</v>
      </c>
    </row>
    <row r="712" spans="2:12" x14ac:dyDescent="0.25">
      <c r="B712" t="s">
        <v>659</v>
      </c>
      <c r="C712" t="s">
        <v>4118</v>
      </c>
      <c r="D712" t="s">
        <v>4119</v>
      </c>
      <c r="E712" t="s">
        <v>2504</v>
      </c>
      <c r="F712" t="s">
        <v>2292</v>
      </c>
      <c r="G712">
        <v>2</v>
      </c>
      <c r="H712">
        <v>10</v>
      </c>
      <c r="I712">
        <v>39.053699999999999</v>
      </c>
      <c r="J712">
        <v>-104.8387</v>
      </c>
      <c r="K712" t="s">
        <v>628</v>
      </c>
      <c r="L712" t="s">
        <v>742</v>
      </c>
    </row>
    <row r="713" spans="2:12" x14ac:dyDescent="0.25">
      <c r="B713" t="s">
        <v>659</v>
      </c>
      <c r="C713" t="s">
        <v>4172</v>
      </c>
      <c r="D713" t="s">
        <v>4173</v>
      </c>
      <c r="E713" t="s">
        <v>2327</v>
      </c>
      <c r="F713" t="s">
        <v>2292</v>
      </c>
      <c r="G713">
        <v>1</v>
      </c>
      <c r="H713">
        <v>8</v>
      </c>
      <c r="I713">
        <v>39.098799999999997</v>
      </c>
      <c r="J713">
        <v>-104.7629</v>
      </c>
      <c r="K713" t="s">
        <v>628</v>
      </c>
      <c r="L713" t="s">
        <v>742</v>
      </c>
    </row>
    <row r="714" spans="2:12" x14ac:dyDescent="0.25">
      <c r="B714" t="s">
        <v>659</v>
      </c>
      <c r="C714" t="s">
        <v>6566</v>
      </c>
      <c r="D714" t="s">
        <v>6567</v>
      </c>
      <c r="E714" t="s">
        <v>2751</v>
      </c>
      <c r="F714" t="s">
        <v>6505</v>
      </c>
      <c r="G714">
        <v>2</v>
      </c>
      <c r="H714">
        <v>10</v>
      </c>
      <c r="I714">
        <v>38.861800000000002</v>
      </c>
      <c r="J714">
        <v>-104.8143</v>
      </c>
      <c r="K714" t="s">
        <v>628</v>
      </c>
      <c r="L714" t="s">
        <v>742</v>
      </c>
    </row>
    <row r="715" spans="2:12" x14ac:dyDescent="0.25">
      <c r="B715" t="s">
        <v>659</v>
      </c>
      <c r="C715" t="s">
        <v>3902</v>
      </c>
      <c r="D715" t="s">
        <v>3903</v>
      </c>
      <c r="E715" t="s">
        <v>2327</v>
      </c>
      <c r="F715" t="s">
        <v>2292</v>
      </c>
      <c r="G715">
        <v>2</v>
      </c>
      <c r="H715">
        <v>10</v>
      </c>
      <c r="I715">
        <v>38.849699999999999</v>
      </c>
      <c r="J715">
        <v>-104.8537</v>
      </c>
      <c r="K715" t="s">
        <v>628</v>
      </c>
      <c r="L715" t="s">
        <v>742</v>
      </c>
    </row>
    <row r="716" spans="2:12" x14ac:dyDescent="0.25">
      <c r="B716" t="s">
        <v>659</v>
      </c>
      <c r="C716" t="s">
        <v>3833</v>
      </c>
      <c r="D716" t="s">
        <v>3834</v>
      </c>
      <c r="E716" t="s">
        <v>2751</v>
      </c>
      <c r="F716" t="s">
        <v>2292</v>
      </c>
      <c r="G716">
        <v>2</v>
      </c>
      <c r="H716">
        <v>10</v>
      </c>
      <c r="I716">
        <v>38.805799999999998</v>
      </c>
      <c r="J716">
        <v>-104.8366</v>
      </c>
      <c r="K716" t="s">
        <v>628</v>
      </c>
      <c r="L716" t="s">
        <v>742</v>
      </c>
    </row>
    <row r="717" spans="2:12" x14ac:dyDescent="0.25">
      <c r="B717" t="s">
        <v>659</v>
      </c>
      <c r="C717" t="s">
        <v>6568</v>
      </c>
      <c r="D717" t="s">
        <v>6569</v>
      </c>
      <c r="E717" t="s">
        <v>6516</v>
      </c>
      <c r="F717" t="s">
        <v>6505</v>
      </c>
      <c r="G717">
        <v>2</v>
      </c>
      <c r="H717">
        <v>10</v>
      </c>
      <c r="I717">
        <v>38.829599999999999</v>
      </c>
      <c r="J717">
        <v>-104.86069999999999</v>
      </c>
      <c r="K717" t="s">
        <v>628</v>
      </c>
      <c r="L717" t="s">
        <v>742</v>
      </c>
    </row>
    <row r="718" spans="2:12" x14ac:dyDescent="0.25">
      <c r="B718" t="s">
        <v>659</v>
      </c>
      <c r="C718" t="s">
        <v>3868</v>
      </c>
      <c r="D718" t="s">
        <v>3869</v>
      </c>
      <c r="E718" t="s">
        <v>2333</v>
      </c>
      <c r="F718" t="s">
        <v>2292</v>
      </c>
      <c r="G718">
        <v>2</v>
      </c>
      <c r="H718">
        <v>10</v>
      </c>
      <c r="I718">
        <v>38.829500000000003</v>
      </c>
      <c r="J718">
        <v>-104.7398</v>
      </c>
      <c r="K718" t="s">
        <v>628</v>
      </c>
      <c r="L718" t="s">
        <v>742</v>
      </c>
    </row>
    <row r="719" spans="2:12" x14ac:dyDescent="0.25">
      <c r="B719" t="s">
        <v>659</v>
      </c>
      <c r="C719" t="s">
        <v>3849</v>
      </c>
      <c r="D719" t="s">
        <v>3850</v>
      </c>
      <c r="E719" t="s">
        <v>2964</v>
      </c>
      <c r="F719" t="s">
        <v>2292</v>
      </c>
      <c r="G719">
        <v>2</v>
      </c>
      <c r="H719">
        <v>10</v>
      </c>
      <c r="I719">
        <v>38.815600000000003</v>
      </c>
      <c r="J719">
        <v>-104.8639</v>
      </c>
      <c r="K719" t="s">
        <v>628</v>
      </c>
      <c r="L719" t="s">
        <v>742</v>
      </c>
    </row>
    <row r="720" spans="2:12" x14ac:dyDescent="0.25">
      <c r="B720" t="s">
        <v>659</v>
      </c>
      <c r="C720" t="s">
        <v>6570</v>
      </c>
      <c r="D720" t="s">
        <v>6571</v>
      </c>
      <c r="E720" t="s">
        <v>2733</v>
      </c>
      <c r="F720" t="s">
        <v>6505</v>
      </c>
      <c r="G720">
        <v>2</v>
      </c>
      <c r="H720">
        <v>10</v>
      </c>
      <c r="I720">
        <v>38.864699999999999</v>
      </c>
      <c r="J720">
        <v>-104.78870000000001</v>
      </c>
      <c r="K720" t="s">
        <v>628</v>
      </c>
      <c r="L720" t="s">
        <v>742</v>
      </c>
    </row>
    <row r="721" spans="2:12" x14ac:dyDescent="0.25">
      <c r="B721" t="s">
        <v>628</v>
      </c>
      <c r="C721" t="s">
        <v>8993</v>
      </c>
      <c r="D721" t="s">
        <v>8994</v>
      </c>
      <c r="E721" t="s">
        <v>8049</v>
      </c>
      <c r="F721" t="s">
        <v>2484</v>
      </c>
      <c r="G721">
        <v>0</v>
      </c>
      <c r="H721">
        <v>10</v>
      </c>
      <c r="I721">
        <v>38.797800000000002</v>
      </c>
      <c r="J721">
        <v>-104.8412</v>
      </c>
      <c r="K721" t="s">
        <v>628</v>
      </c>
      <c r="L721" t="s">
        <v>742</v>
      </c>
    </row>
    <row r="722" spans="2:12" x14ac:dyDescent="0.25">
      <c r="B722" t="s">
        <v>659</v>
      </c>
      <c r="C722" t="s">
        <v>3851</v>
      </c>
      <c r="D722" t="s">
        <v>3852</v>
      </c>
      <c r="E722" t="s">
        <v>2647</v>
      </c>
      <c r="F722" t="s">
        <v>2292</v>
      </c>
      <c r="G722">
        <v>2</v>
      </c>
      <c r="H722">
        <v>10</v>
      </c>
      <c r="I722">
        <v>38.816099999999999</v>
      </c>
      <c r="J722">
        <v>-104.86450000000001</v>
      </c>
      <c r="K722" t="s">
        <v>628</v>
      </c>
      <c r="L722" t="s">
        <v>742</v>
      </c>
    </row>
    <row r="723" spans="2:12" x14ac:dyDescent="0.25">
      <c r="B723" t="s">
        <v>659</v>
      </c>
      <c r="C723" t="s">
        <v>3921</v>
      </c>
      <c r="D723" t="s">
        <v>3922</v>
      </c>
      <c r="E723" t="s">
        <v>2751</v>
      </c>
      <c r="F723" t="s">
        <v>2292</v>
      </c>
      <c r="G723">
        <v>2</v>
      </c>
      <c r="H723">
        <v>10</v>
      </c>
      <c r="I723">
        <v>38.865600000000001</v>
      </c>
      <c r="J723">
        <v>-104.7852</v>
      </c>
      <c r="K723" t="s">
        <v>628</v>
      </c>
      <c r="L723" t="s">
        <v>742</v>
      </c>
    </row>
    <row r="724" spans="2:12" x14ac:dyDescent="0.25">
      <c r="B724" t="s">
        <v>699</v>
      </c>
      <c r="C724" t="s">
        <v>2850</v>
      </c>
      <c r="D724" t="s">
        <v>2851</v>
      </c>
      <c r="E724" t="s">
        <v>2813</v>
      </c>
      <c r="F724" t="s">
        <v>745</v>
      </c>
      <c r="G724">
        <v>1</v>
      </c>
      <c r="H724">
        <v>8</v>
      </c>
      <c r="I724">
        <v>39.087800000000001</v>
      </c>
      <c r="J724">
        <v>-105.0879</v>
      </c>
      <c r="K724" t="s">
        <v>2813</v>
      </c>
      <c r="L724" t="s">
        <v>742</v>
      </c>
    </row>
    <row r="725" spans="2:12" x14ac:dyDescent="0.25">
      <c r="B725" t="s">
        <v>659</v>
      </c>
      <c r="C725" t="s">
        <v>3825</v>
      </c>
      <c r="D725" t="s">
        <v>3826</v>
      </c>
      <c r="E725" t="s">
        <v>2751</v>
      </c>
      <c r="F725" t="s">
        <v>2292</v>
      </c>
      <c r="G725">
        <v>2</v>
      </c>
      <c r="H725">
        <v>10</v>
      </c>
      <c r="I725">
        <v>38.790900000000001</v>
      </c>
      <c r="J725">
        <v>-104.8115</v>
      </c>
      <c r="K725" t="s">
        <v>628</v>
      </c>
      <c r="L725" t="s">
        <v>742</v>
      </c>
    </row>
    <row r="726" spans="2:12" x14ac:dyDescent="0.25">
      <c r="B726" t="s">
        <v>659</v>
      </c>
      <c r="C726" t="s">
        <v>3821</v>
      </c>
      <c r="D726" t="s">
        <v>3822</v>
      </c>
      <c r="E726" t="s">
        <v>2751</v>
      </c>
      <c r="F726" t="s">
        <v>2292</v>
      </c>
      <c r="G726">
        <v>2</v>
      </c>
      <c r="H726">
        <v>10</v>
      </c>
      <c r="I726">
        <v>38.783499999999997</v>
      </c>
      <c r="J726">
        <v>-104.8293</v>
      </c>
      <c r="K726" t="s">
        <v>628</v>
      </c>
      <c r="L726" t="s">
        <v>742</v>
      </c>
    </row>
    <row r="727" spans="2:12" x14ac:dyDescent="0.25">
      <c r="B727" t="s">
        <v>659</v>
      </c>
      <c r="C727" t="s">
        <v>3827</v>
      </c>
      <c r="D727" t="s">
        <v>3828</v>
      </c>
      <c r="E727" t="s">
        <v>3319</v>
      </c>
      <c r="F727" t="s">
        <v>2292</v>
      </c>
      <c r="G727">
        <v>2</v>
      </c>
      <c r="H727">
        <v>10</v>
      </c>
      <c r="I727">
        <v>38.792700000000004</v>
      </c>
      <c r="J727">
        <v>-104.8593</v>
      </c>
      <c r="K727" t="s">
        <v>628</v>
      </c>
      <c r="L727" t="s">
        <v>742</v>
      </c>
    </row>
    <row r="728" spans="2:12" x14ac:dyDescent="0.25">
      <c r="B728" t="s">
        <v>659</v>
      </c>
      <c r="C728" t="s">
        <v>3917</v>
      </c>
      <c r="D728" t="s">
        <v>3918</v>
      </c>
      <c r="E728" t="s">
        <v>2504</v>
      </c>
      <c r="F728" t="s">
        <v>2292</v>
      </c>
      <c r="G728">
        <v>2</v>
      </c>
      <c r="H728">
        <v>10</v>
      </c>
      <c r="I728">
        <v>38.8611</v>
      </c>
      <c r="J728">
        <v>-104.7612</v>
      </c>
      <c r="K728" t="s">
        <v>628</v>
      </c>
      <c r="L728" t="s">
        <v>742</v>
      </c>
    </row>
    <row r="729" spans="2:12" x14ac:dyDescent="0.25">
      <c r="B729" t="s">
        <v>659</v>
      </c>
      <c r="C729" t="s">
        <v>3988</v>
      </c>
      <c r="D729" t="s">
        <v>3989</v>
      </c>
      <c r="E729" t="s">
        <v>3072</v>
      </c>
      <c r="F729" t="s">
        <v>2292</v>
      </c>
      <c r="G729">
        <v>2</v>
      </c>
      <c r="H729">
        <v>10</v>
      </c>
      <c r="I729">
        <v>38.916699999999999</v>
      </c>
      <c r="J729">
        <v>-104.7651</v>
      </c>
      <c r="K729" t="s">
        <v>628</v>
      </c>
      <c r="L729" t="s">
        <v>742</v>
      </c>
    </row>
    <row r="730" spans="2:12" x14ac:dyDescent="0.25">
      <c r="B730" t="s">
        <v>659</v>
      </c>
      <c r="C730" t="s">
        <v>3980</v>
      </c>
      <c r="D730" t="s">
        <v>3981</v>
      </c>
      <c r="E730" t="s">
        <v>2481</v>
      </c>
      <c r="F730" t="s">
        <v>2292</v>
      </c>
      <c r="G730">
        <v>2</v>
      </c>
      <c r="H730">
        <v>10</v>
      </c>
      <c r="I730">
        <v>38.910499999999999</v>
      </c>
      <c r="J730">
        <v>-104.79170000000001</v>
      </c>
      <c r="K730" t="s">
        <v>628</v>
      </c>
      <c r="L730" t="s">
        <v>742</v>
      </c>
    </row>
    <row r="731" spans="2:12" x14ac:dyDescent="0.25">
      <c r="B731" t="s">
        <v>659</v>
      </c>
      <c r="C731" t="s">
        <v>3950</v>
      </c>
      <c r="D731" t="s">
        <v>3951</v>
      </c>
      <c r="E731" t="s">
        <v>2680</v>
      </c>
      <c r="F731" t="s">
        <v>2292</v>
      </c>
      <c r="G731">
        <v>2</v>
      </c>
      <c r="H731">
        <v>10</v>
      </c>
      <c r="I731">
        <v>38.8872</v>
      </c>
      <c r="J731">
        <v>-104.7921</v>
      </c>
      <c r="K731" t="s">
        <v>628</v>
      </c>
      <c r="L731" t="s">
        <v>742</v>
      </c>
    </row>
    <row r="732" spans="2:12" x14ac:dyDescent="0.25">
      <c r="B732" t="s">
        <v>628</v>
      </c>
      <c r="C732" t="s">
        <v>8859</v>
      </c>
      <c r="D732" t="s">
        <v>8860</v>
      </c>
      <c r="E732" t="s">
        <v>8049</v>
      </c>
      <c r="F732" t="s">
        <v>2484</v>
      </c>
      <c r="G732">
        <v>0</v>
      </c>
      <c r="H732">
        <v>10</v>
      </c>
      <c r="I732">
        <v>38.774799999999999</v>
      </c>
      <c r="J732">
        <v>-104.83280000000001</v>
      </c>
      <c r="K732" t="s">
        <v>628</v>
      </c>
      <c r="L732" t="s">
        <v>742</v>
      </c>
    </row>
    <row r="733" spans="2:12" x14ac:dyDescent="0.25">
      <c r="B733" t="s">
        <v>628</v>
      </c>
      <c r="C733" t="s">
        <v>8186</v>
      </c>
      <c r="D733" t="s">
        <v>8187</v>
      </c>
      <c r="E733" t="s">
        <v>8049</v>
      </c>
      <c r="F733" t="s">
        <v>2292</v>
      </c>
      <c r="G733">
        <v>2</v>
      </c>
      <c r="H733">
        <v>10</v>
      </c>
      <c r="I733">
        <v>38.8504</v>
      </c>
      <c r="J733">
        <v>-104.7307</v>
      </c>
      <c r="K733" t="s">
        <v>628</v>
      </c>
      <c r="L733" t="s">
        <v>742</v>
      </c>
    </row>
    <row r="734" spans="2:12" x14ac:dyDescent="0.25">
      <c r="B734" t="s">
        <v>659</v>
      </c>
      <c r="C734" t="s">
        <v>3965</v>
      </c>
      <c r="D734" t="s">
        <v>3966</v>
      </c>
      <c r="E734" t="s">
        <v>961</v>
      </c>
      <c r="F734" t="s">
        <v>2292</v>
      </c>
      <c r="G734">
        <v>2</v>
      </c>
      <c r="H734">
        <v>10</v>
      </c>
      <c r="I734">
        <v>38.900399999999998</v>
      </c>
      <c r="J734">
        <v>-104.78360000000001</v>
      </c>
      <c r="K734" t="s">
        <v>628</v>
      </c>
      <c r="L734" t="s">
        <v>742</v>
      </c>
    </row>
    <row r="735" spans="2:12" x14ac:dyDescent="0.25">
      <c r="B735" t="s">
        <v>659</v>
      </c>
      <c r="C735" t="s">
        <v>3829</v>
      </c>
      <c r="D735" t="s">
        <v>3830</v>
      </c>
      <c r="E735" t="s">
        <v>2751</v>
      </c>
      <c r="F735" t="s">
        <v>2292</v>
      </c>
      <c r="G735">
        <v>2</v>
      </c>
      <c r="H735">
        <v>10</v>
      </c>
      <c r="I735">
        <v>38.794699999999999</v>
      </c>
      <c r="J735">
        <v>-104.7401</v>
      </c>
      <c r="K735" t="s">
        <v>628</v>
      </c>
      <c r="L735" t="s">
        <v>742</v>
      </c>
    </row>
    <row r="736" spans="2:12" x14ac:dyDescent="0.25">
      <c r="B736" t="s">
        <v>659</v>
      </c>
      <c r="C736" t="s">
        <v>3931</v>
      </c>
      <c r="D736" t="s">
        <v>3932</v>
      </c>
      <c r="E736" t="s">
        <v>3933</v>
      </c>
      <c r="F736" t="s">
        <v>2292</v>
      </c>
      <c r="G736">
        <v>2</v>
      </c>
      <c r="H736">
        <v>10</v>
      </c>
      <c r="I736">
        <v>38.871099999999998</v>
      </c>
      <c r="J736">
        <v>-104.73699999999999</v>
      </c>
      <c r="K736" t="s">
        <v>628</v>
      </c>
      <c r="L736" t="s">
        <v>742</v>
      </c>
    </row>
    <row r="737" spans="2:12" x14ac:dyDescent="0.25">
      <c r="B737" t="s">
        <v>659</v>
      </c>
      <c r="C737" t="s">
        <v>3938</v>
      </c>
      <c r="D737" t="s">
        <v>3939</v>
      </c>
      <c r="E737" t="s">
        <v>2751</v>
      </c>
      <c r="F737" t="s">
        <v>2292</v>
      </c>
      <c r="G737">
        <v>2</v>
      </c>
      <c r="H737">
        <v>10</v>
      </c>
      <c r="I737">
        <v>38.872300000000003</v>
      </c>
      <c r="J737">
        <v>-104.7346</v>
      </c>
      <c r="K737" t="s">
        <v>628</v>
      </c>
      <c r="L737" t="s">
        <v>742</v>
      </c>
    </row>
    <row r="738" spans="2:12" x14ac:dyDescent="0.25">
      <c r="B738" t="s">
        <v>659</v>
      </c>
      <c r="C738" t="s">
        <v>3967</v>
      </c>
      <c r="D738" t="s">
        <v>3968</v>
      </c>
      <c r="E738" t="s">
        <v>2443</v>
      </c>
      <c r="F738" t="s">
        <v>2292</v>
      </c>
      <c r="G738">
        <v>2</v>
      </c>
      <c r="H738">
        <v>10</v>
      </c>
      <c r="I738">
        <v>38.905200000000001</v>
      </c>
      <c r="J738">
        <v>-104.84910000000001</v>
      </c>
      <c r="K738" t="s">
        <v>628</v>
      </c>
      <c r="L738" t="s">
        <v>742</v>
      </c>
    </row>
    <row r="739" spans="2:12" x14ac:dyDescent="0.25">
      <c r="B739" t="s">
        <v>659</v>
      </c>
      <c r="C739" t="s">
        <v>3934</v>
      </c>
      <c r="D739" t="s">
        <v>3935</v>
      </c>
      <c r="E739" t="s">
        <v>2327</v>
      </c>
      <c r="F739" t="s">
        <v>2292</v>
      </c>
      <c r="G739">
        <v>2</v>
      </c>
      <c r="H739">
        <v>10</v>
      </c>
      <c r="I739">
        <v>38.872</v>
      </c>
      <c r="J739">
        <v>-104.72620000000001</v>
      </c>
      <c r="K739" t="s">
        <v>628</v>
      </c>
      <c r="L739" t="s">
        <v>742</v>
      </c>
    </row>
    <row r="740" spans="2:12" x14ac:dyDescent="0.25">
      <c r="B740" t="s">
        <v>659</v>
      </c>
      <c r="C740" t="s">
        <v>3915</v>
      </c>
      <c r="D740" t="s">
        <v>3916</v>
      </c>
      <c r="E740" t="s">
        <v>3037</v>
      </c>
      <c r="F740" t="s">
        <v>2292</v>
      </c>
      <c r="G740">
        <v>2</v>
      </c>
      <c r="H740">
        <v>10</v>
      </c>
      <c r="I740">
        <v>38.858499999999999</v>
      </c>
      <c r="J740">
        <v>-104.7119</v>
      </c>
      <c r="K740" t="s">
        <v>628</v>
      </c>
      <c r="L740" t="s">
        <v>742</v>
      </c>
    </row>
    <row r="741" spans="2:12" x14ac:dyDescent="0.25">
      <c r="B741" t="s">
        <v>628</v>
      </c>
      <c r="C741" t="s">
        <v>8857</v>
      </c>
      <c r="D741" t="s">
        <v>8858</v>
      </c>
      <c r="E741" t="s">
        <v>8049</v>
      </c>
      <c r="F741" t="s">
        <v>2484</v>
      </c>
      <c r="G741">
        <v>0</v>
      </c>
      <c r="H741">
        <v>10</v>
      </c>
      <c r="I741">
        <v>38.9163</v>
      </c>
      <c r="J741">
        <v>-104.8604</v>
      </c>
      <c r="K741" t="s">
        <v>628</v>
      </c>
      <c r="L741" t="s">
        <v>742</v>
      </c>
    </row>
    <row r="742" spans="2:12" x14ac:dyDescent="0.25">
      <c r="B742" t="s">
        <v>659</v>
      </c>
      <c r="C742" t="s">
        <v>3946</v>
      </c>
      <c r="D742" t="s">
        <v>3947</v>
      </c>
      <c r="E742" t="s">
        <v>2478</v>
      </c>
      <c r="F742" t="s">
        <v>2292</v>
      </c>
      <c r="G742">
        <v>2</v>
      </c>
      <c r="H742">
        <v>10</v>
      </c>
      <c r="I742">
        <v>38.881</v>
      </c>
      <c r="J742">
        <v>-104.7285</v>
      </c>
      <c r="K742" t="s">
        <v>628</v>
      </c>
      <c r="L742" t="s">
        <v>742</v>
      </c>
    </row>
    <row r="743" spans="2:12" x14ac:dyDescent="0.25">
      <c r="B743" t="s">
        <v>659</v>
      </c>
      <c r="C743" t="s">
        <v>3896</v>
      </c>
      <c r="D743" t="s">
        <v>3897</v>
      </c>
      <c r="E743" t="s">
        <v>3710</v>
      </c>
      <c r="F743" t="s">
        <v>2292</v>
      </c>
      <c r="G743">
        <v>2</v>
      </c>
      <c r="H743">
        <v>10</v>
      </c>
      <c r="I743">
        <v>38.845399999999998</v>
      </c>
      <c r="J743">
        <v>-104.7047</v>
      </c>
      <c r="K743" t="s">
        <v>628</v>
      </c>
      <c r="L743" t="s">
        <v>742</v>
      </c>
    </row>
    <row r="744" spans="2:12" x14ac:dyDescent="0.25">
      <c r="B744" t="s">
        <v>628</v>
      </c>
      <c r="C744" t="s">
        <v>8184</v>
      </c>
      <c r="D744" t="s">
        <v>8185</v>
      </c>
      <c r="E744" t="s">
        <v>6688</v>
      </c>
      <c r="F744" t="s">
        <v>2292</v>
      </c>
      <c r="G744">
        <v>2</v>
      </c>
      <c r="H744">
        <v>10</v>
      </c>
      <c r="I744">
        <v>38.892000000000003</v>
      </c>
      <c r="J744">
        <v>-104.7281</v>
      </c>
      <c r="K744" t="s">
        <v>628</v>
      </c>
      <c r="L744" t="s">
        <v>742</v>
      </c>
    </row>
    <row r="745" spans="2:12" x14ac:dyDescent="0.25">
      <c r="B745" t="s">
        <v>659</v>
      </c>
      <c r="C745" t="s">
        <v>3815</v>
      </c>
      <c r="D745" t="s">
        <v>3816</v>
      </c>
      <c r="E745" t="s">
        <v>2504</v>
      </c>
      <c r="F745" t="s">
        <v>2292</v>
      </c>
      <c r="G745">
        <v>2</v>
      </c>
      <c r="H745">
        <v>10</v>
      </c>
      <c r="I745">
        <v>38.7761</v>
      </c>
      <c r="J745">
        <v>-104.7294</v>
      </c>
      <c r="K745" t="s">
        <v>628</v>
      </c>
      <c r="L745" t="s">
        <v>742</v>
      </c>
    </row>
    <row r="746" spans="2:12" x14ac:dyDescent="0.25">
      <c r="B746" t="s">
        <v>659</v>
      </c>
      <c r="C746" t="s">
        <v>6572</v>
      </c>
      <c r="D746" t="s">
        <v>6573</v>
      </c>
      <c r="E746" t="s">
        <v>2733</v>
      </c>
      <c r="F746" t="s">
        <v>6505</v>
      </c>
      <c r="G746">
        <v>2</v>
      </c>
      <c r="H746">
        <v>10</v>
      </c>
      <c r="I746">
        <v>38.917200000000001</v>
      </c>
      <c r="J746">
        <v>-104.74890000000001</v>
      </c>
      <c r="K746" t="s">
        <v>628</v>
      </c>
      <c r="L746" t="s">
        <v>742</v>
      </c>
    </row>
    <row r="747" spans="2:12" x14ac:dyDescent="0.25">
      <c r="B747" t="s">
        <v>659</v>
      </c>
      <c r="C747" t="s">
        <v>4021</v>
      </c>
      <c r="D747" t="s">
        <v>4022</v>
      </c>
      <c r="E747" t="s">
        <v>2751</v>
      </c>
      <c r="F747" t="s">
        <v>2292</v>
      </c>
      <c r="G747">
        <v>2</v>
      </c>
      <c r="H747">
        <v>10</v>
      </c>
      <c r="I747">
        <v>38.943800000000003</v>
      </c>
      <c r="J747">
        <v>-104.7816</v>
      </c>
      <c r="K747" t="s">
        <v>628</v>
      </c>
      <c r="L747" t="s">
        <v>742</v>
      </c>
    </row>
    <row r="748" spans="2:12" x14ac:dyDescent="0.25">
      <c r="B748" t="s">
        <v>659</v>
      </c>
      <c r="C748" t="s">
        <v>4002</v>
      </c>
      <c r="D748" t="s">
        <v>4003</v>
      </c>
      <c r="E748" t="s">
        <v>2751</v>
      </c>
      <c r="F748" t="s">
        <v>2292</v>
      </c>
      <c r="G748">
        <v>2</v>
      </c>
      <c r="H748">
        <v>10</v>
      </c>
      <c r="I748">
        <v>38.932000000000002</v>
      </c>
      <c r="J748">
        <v>-104.8558</v>
      </c>
      <c r="K748" t="s">
        <v>628</v>
      </c>
      <c r="L748" t="s">
        <v>742</v>
      </c>
    </row>
    <row r="749" spans="2:12" x14ac:dyDescent="0.25">
      <c r="B749" t="s">
        <v>659</v>
      </c>
      <c r="C749" t="s">
        <v>4006</v>
      </c>
      <c r="D749" t="s">
        <v>4007</v>
      </c>
      <c r="E749" t="s">
        <v>2751</v>
      </c>
      <c r="F749" t="s">
        <v>2292</v>
      </c>
      <c r="G749">
        <v>2</v>
      </c>
      <c r="H749">
        <v>10</v>
      </c>
      <c r="I749">
        <v>38.935299999999998</v>
      </c>
      <c r="J749">
        <v>-104.84699999999999</v>
      </c>
      <c r="K749" t="s">
        <v>628</v>
      </c>
      <c r="L749" t="s">
        <v>742</v>
      </c>
    </row>
    <row r="750" spans="2:12" x14ac:dyDescent="0.25">
      <c r="B750" t="s">
        <v>659</v>
      </c>
      <c r="C750" t="s">
        <v>3813</v>
      </c>
      <c r="D750" t="s">
        <v>3814</v>
      </c>
      <c r="E750" t="s">
        <v>2590</v>
      </c>
      <c r="F750" t="s">
        <v>2292</v>
      </c>
      <c r="G750">
        <v>2</v>
      </c>
      <c r="H750">
        <v>10</v>
      </c>
      <c r="I750">
        <v>38.770600000000002</v>
      </c>
      <c r="J750">
        <v>-104.8231</v>
      </c>
      <c r="K750" t="s">
        <v>628</v>
      </c>
      <c r="L750" t="s">
        <v>742</v>
      </c>
    </row>
    <row r="751" spans="2:12" x14ac:dyDescent="0.25">
      <c r="B751" t="s">
        <v>659</v>
      </c>
      <c r="C751" t="s">
        <v>3963</v>
      </c>
      <c r="D751" t="s">
        <v>3964</v>
      </c>
      <c r="E751" t="s">
        <v>3933</v>
      </c>
      <c r="F751" t="s">
        <v>2292</v>
      </c>
      <c r="G751">
        <v>2</v>
      </c>
      <c r="H751">
        <v>10</v>
      </c>
      <c r="I751">
        <v>38.898299999999999</v>
      </c>
      <c r="J751">
        <v>-104.7032</v>
      </c>
      <c r="K751" t="s">
        <v>628</v>
      </c>
      <c r="L751" t="s">
        <v>742</v>
      </c>
    </row>
    <row r="752" spans="2:12" x14ac:dyDescent="0.25">
      <c r="B752" t="s">
        <v>659</v>
      </c>
      <c r="C752" t="s">
        <v>6574</v>
      </c>
      <c r="D752" t="s">
        <v>6575</v>
      </c>
      <c r="E752" t="s">
        <v>2733</v>
      </c>
      <c r="F752" t="s">
        <v>6505</v>
      </c>
      <c r="G752">
        <v>2</v>
      </c>
      <c r="H752">
        <v>10</v>
      </c>
      <c r="I752">
        <v>38.7425</v>
      </c>
      <c r="J752">
        <v>-104.7251</v>
      </c>
      <c r="K752" t="s">
        <v>628</v>
      </c>
      <c r="L752" t="s">
        <v>742</v>
      </c>
    </row>
    <row r="753" spans="2:12" x14ac:dyDescent="0.25">
      <c r="B753" t="s">
        <v>628</v>
      </c>
      <c r="C753" t="s">
        <v>8127</v>
      </c>
      <c r="D753" t="s">
        <v>8128</v>
      </c>
      <c r="E753" t="s">
        <v>7567</v>
      </c>
      <c r="F753" t="s">
        <v>2292</v>
      </c>
      <c r="G753">
        <v>2</v>
      </c>
      <c r="H753">
        <v>10</v>
      </c>
      <c r="I753">
        <v>38.9071</v>
      </c>
      <c r="J753">
        <v>-104.69370000000001</v>
      </c>
      <c r="K753" t="s">
        <v>628</v>
      </c>
      <c r="L753" t="s">
        <v>742</v>
      </c>
    </row>
    <row r="754" spans="2:12" x14ac:dyDescent="0.25">
      <c r="B754" t="s">
        <v>659</v>
      </c>
      <c r="C754" t="s">
        <v>4008</v>
      </c>
      <c r="D754" t="s">
        <v>4009</v>
      </c>
      <c r="E754" t="s">
        <v>2992</v>
      </c>
      <c r="F754" t="s">
        <v>2292</v>
      </c>
      <c r="G754">
        <v>2</v>
      </c>
      <c r="H754">
        <v>10</v>
      </c>
      <c r="I754">
        <v>38.935600000000001</v>
      </c>
      <c r="J754">
        <v>-104.726</v>
      </c>
      <c r="K754" t="s">
        <v>628</v>
      </c>
      <c r="L754" t="s">
        <v>742</v>
      </c>
    </row>
    <row r="755" spans="2:12" x14ac:dyDescent="0.25">
      <c r="B755" t="s">
        <v>659</v>
      </c>
      <c r="C755" t="s">
        <v>3853</v>
      </c>
      <c r="D755" t="s">
        <v>3854</v>
      </c>
      <c r="E755" t="s">
        <v>2964</v>
      </c>
      <c r="F755" t="s">
        <v>2292</v>
      </c>
      <c r="G755">
        <v>2</v>
      </c>
      <c r="H755">
        <v>10</v>
      </c>
      <c r="I755">
        <v>38.816600000000001</v>
      </c>
      <c r="J755">
        <v>-104.7166</v>
      </c>
      <c r="K755" t="s">
        <v>628</v>
      </c>
      <c r="L755" t="s">
        <v>742</v>
      </c>
    </row>
    <row r="756" spans="2:12" x14ac:dyDescent="0.25">
      <c r="B756" t="s">
        <v>659</v>
      </c>
      <c r="C756" t="s">
        <v>2771</v>
      </c>
      <c r="D756" t="s">
        <v>2772</v>
      </c>
      <c r="E756" t="s">
        <v>628</v>
      </c>
      <c r="F756" t="s">
        <v>745</v>
      </c>
      <c r="G756">
        <v>2</v>
      </c>
      <c r="H756">
        <v>10</v>
      </c>
      <c r="I756">
        <v>38.799439999999997</v>
      </c>
      <c r="J756">
        <v>-104.69722</v>
      </c>
      <c r="K756" t="s">
        <v>628</v>
      </c>
      <c r="L756" t="s">
        <v>742</v>
      </c>
    </row>
    <row r="757" spans="2:12" x14ac:dyDescent="0.25">
      <c r="B757" t="s">
        <v>659</v>
      </c>
      <c r="C757" t="s">
        <v>2670</v>
      </c>
      <c r="D757" t="s">
        <v>2671</v>
      </c>
      <c r="E757" t="s">
        <v>2663</v>
      </c>
      <c r="F757" t="s">
        <v>745</v>
      </c>
      <c r="G757">
        <v>2</v>
      </c>
      <c r="H757">
        <v>10</v>
      </c>
      <c r="I757">
        <v>38.825000000000003</v>
      </c>
      <c r="J757">
        <v>-104.7586</v>
      </c>
      <c r="K757" t="s">
        <v>628</v>
      </c>
      <c r="L757" t="s">
        <v>742</v>
      </c>
    </row>
    <row r="758" spans="2:12" x14ac:dyDescent="0.25">
      <c r="B758" t="s">
        <v>659</v>
      </c>
      <c r="C758" t="s">
        <v>2672</v>
      </c>
      <c r="D758" t="s">
        <v>2673</v>
      </c>
      <c r="E758" t="s">
        <v>2663</v>
      </c>
      <c r="F758" t="s">
        <v>745</v>
      </c>
      <c r="G758">
        <v>2</v>
      </c>
      <c r="H758">
        <v>10</v>
      </c>
      <c r="I758">
        <v>38.928609999999999</v>
      </c>
      <c r="J758">
        <v>-104.86611000000001</v>
      </c>
      <c r="K758" t="s">
        <v>628</v>
      </c>
      <c r="L758" t="s">
        <v>742</v>
      </c>
    </row>
    <row r="759" spans="2:12" x14ac:dyDescent="0.25">
      <c r="B759" t="s">
        <v>659</v>
      </c>
      <c r="C759" t="s">
        <v>2674</v>
      </c>
      <c r="D759" t="s">
        <v>2675</v>
      </c>
      <c r="E759" t="s">
        <v>2647</v>
      </c>
      <c r="F759" t="s">
        <v>745</v>
      </c>
      <c r="G759">
        <v>2</v>
      </c>
      <c r="H759">
        <v>10</v>
      </c>
      <c r="I759">
        <v>38.960279999999997</v>
      </c>
      <c r="J759">
        <v>-104.78055999999999</v>
      </c>
      <c r="K759" t="s">
        <v>628</v>
      </c>
      <c r="L759" t="s">
        <v>742</v>
      </c>
    </row>
    <row r="760" spans="2:12" x14ac:dyDescent="0.25">
      <c r="B760" t="s">
        <v>659</v>
      </c>
      <c r="C760" t="s">
        <v>2676</v>
      </c>
      <c r="D760" t="s">
        <v>2677</v>
      </c>
      <c r="E760" t="s">
        <v>2647</v>
      </c>
      <c r="F760" t="s">
        <v>745</v>
      </c>
      <c r="G760">
        <v>2</v>
      </c>
      <c r="H760">
        <v>10</v>
      </c>
      <c r="I760">
        <v>38.92944</v>
      </c>
      <c r="J760">
        <v>-104.75278</v>
      </c>
      <c r="K760" t="s">
        <v>628</v>
      </c>
      <c r="L760" t="s">
        <v>742</v>
      </c>
    </row>
    <row r="761" spans="2:12" x14ac:dyDescent="0.25">
      <c r="B761" t="s">
        <v>659</v>
      </c>
      <c r="C761" t="s">
        <v>853</v>
      </c>
      <c r="D761" t="s">
        <v>854</v>
      </c>
      <c r="E761" t="s">
        <v>792</v>
      </c>
      <c r="F761" t="s">
        <v>745</v>
      </c>
      <c r="G761">
        <v>2</v>
      </c>
      <c r="H761">
        <v>10</v>
      </c>
      <c r="I761">
        <v>38.81</v>
      </c>
      <c r="J761">
        <v>-104.6884</v>
      </c>
      <c r="K761" t="s">
        <v>792</v>
      </c>
      <c r="L761" t="s">
        <v>742</v>
      </c>
    </row>
    <row r="762" spans="2:12" x14ac:dyDescent="0.25">
      <c r="B762" t="s">
        <v>659</v>
      </c>
      <c r="C762" t="s">
        <v>2847</v>
      </c>
      <c r="D762" t="s">
        <v>2848</v>
      </c>
      <c r="E762" t="s">
        <v>2849</v>
      </c>
      <c r="F762" t="s">
        <v>745</v>
      </c>
      <c r="G762">
        <v>2</v>
      </c>
      <c r="H762">
        <v>10</v>
      </c>
      <c r="I762">
        <v>38.966670000000001</v>
      </c>
      <c r="J762">
        <v>-104.81667</v>
      </c>
      <c r="K762" t="s">
        <v>628</v>
      </c>
      <c r="L762" t="s">
        <v>742</v>
      </c>
    </row>
    <row r="763" spans="2:12" x14ac:dyDescent="0.25">
      <c r="B763" t="s">
        <v>659</v>
      </c>
      <c r="C763" t="s">
        <v>3986</v>
      </c>
      <c r="D763" t="s">
        <v>3987</v>
      </c>
      <c r="E763" t="s">
        <v>2663</v>
      </c>
      <c r="F763" t="s">
        <v>2292</v>
      </c>
      <c r="G763">
        <v>2</v>
      </c>
      <c r="H763">
        <v>10</v>
      </c>
      <c r="I763">
        <v>38.9163</v>
      </c>
      <c r="J763">
        <v>-104.7418</v>
      </c>
      <c r="K763" t="s">
        <v>628</v>
      </c>
      <c r="L763" t="s">
        <v>742</v>
      </c>
    </row>
    <row r="764" spans="2:12" x14ac:dyDescent="0.25">
      <c r="B764" t="s">
        <v>659</v>
      </c>
      <c r="C764" t="s">
        <v>3975</v>
      </c>
      <c r="D764" t="s">
        <v>3976</v>
      </c>
      <c r="E764" t="s">
        <v>3710</v>
      </c>
      <c r="F764" t="s">
        <v>2292</v>
      </c>
      <c r="G764">
        <v>2</v>
      </c>
      <c r="H764">
        <v>10</v>
      </c>
      <c r="I764">
        <v>38.909399999999998</v>
      </c>
      <c r="J764">
        <v>-104.73180000000001</v>
      </c>
      <c r="K764" t="s">
        <v>628</v>
      </c>
      <c r="L764" t="s">
        <v>742</v>
      </c>
    </row>
    <row r="765" spans="2:12" x14ac:dyDescent="0.25">
      <c r="B765" t="s">
        <v>693</v>
      </c>
      <c r="C765" t="s">
        <v>855</v>
      </c>
      <c r="D765" t="s">
        <v>856</v>
      </c>
      <c r="E765" t="s">
        <v>858</v>
      </c>
      <c r="F765" t="s">
        <v>745</v>
      </c>
      <c r="G765">
        <v>6</v>
      </c>
      <c r="H765">
        <v>58</v>
      </c>
      <c r="I765">
        <v>40.85</v>
      </c>
      <c r="J765">
        <v>-106.96666999999999</v>
      </c>
      <c r="K765" t="s">
        <v>857</v>
      </c>
      <c r="L765" t="s">
        <v>742</v>
      </c>
    </row>
    <row r="766" spans="2:12" x14ac:dyDescent="0.25">
      <c r="B766" t="s">
        <v>41</v>
      </c>
      <c r="C766" t="s">
        <v>2505</v>
      </c>
      <c r="D766" t="s">
        <v>856</v>
      </c>
      <c r="E766" t="s">
        <v>1981</v>
      </c>
      <c r="F766" t="s">
        <v>2484</v>
      </c>
      <c r="G766">
        <v>6</v>
      </c>
      <c r="H766">
        <v>47</v>
      </c>
      <c r="I766">
        <v>40.4</v>
      </c>
      <c r="J766">
        <v>-106.6</v>
      </c>
      <c r="K766" t="s">
        <v>1981</v>
      </c>
      <c r="L766" t="s">
        <v>742</v>
      </c>
    </row>
    <row r="767" spans="2:12" x14ac:dyDescent="0.25">
      <c r="B767" t="s">
        <v>628</v>
      </c>
      <c r="C767" t="s">
        <v>7937</v>
      </c>
      <c r="D767" t="s">
        <v>7938</v>
      </c>
      <c r="E767" t="s">
        <v>628</v>
      </c>
      <c r="F767" t="s">
        <v>2484</v>
      </c>
      <c r="G767">
        <v>5</v>
      </c>
      <c r="H767">
        <v>37</v>
      </c>
      <c r="I767">
        <v>39.380001</v>
      </c>
      <c r="J767">
        <v>-106.25</v>
      </c>
      <c r="K767" t="s">
        <v>628</v>
      </c>
      <c r="L767" t="s">
        <v>742</v>
      </c>
    </row>
    <row r="768" spans="2:12" x14ac:dyDescent="0.25">
      <c r="B768" t="s">
        <v>628</v>
      </c>
      <c r="C768" t="s">
        <v>7939</v>
      </c>
      <c r="D768" t="s">
        <v>7940</v>
      </c>
      <c r="E768" t="s">
        <v>628</v>
      </c>
      <c r="F768" t="s">
        <v>2484</v>
      </c>
      <c r="G768">
        <v>6</v>
      </c>
      <c r="H768">
        <v>47</v>
      </c>
      <c r="I768">
        <v>40.400002000000001</v>
      </c>
      <c r="J768">
        <v>-106.599998</v>
      </c>
      <c r="K768" t="s">
        <v>628</v>
      </c>
      <c r="L768" t="s">
        <v>742</v>
      </c>
    </row>
    <row r="769" spans="2:12" x14ac:dyDescent="0.25">
      <c r="B769" t="s">
        <v>682</v>
      </c>
      <c r="C769" t="s">
        <v>2175</v>
      </c>
      <c r="D769" t="s">
        <v>2176</v>
      </c>
      <c r="E769" t="s">
        <v>628</v>
      </c>
      <c r="F769" t="s">
        <v>1979</v>
      </c>
      <c r="G769">
        <v>4</v>
      </c>
      <c r="H769">
        <v>60</v>
      </c>
      <c r="I769">
        <v>38.416652999999997</v>
      </c>
      <c r="J769">
        <v>-108.383973</v>
      </c>
      <c r="K769" t="s">
        <v>628</v>
      </c>
      <c r="L769" t="s">
        <v>742</v>
      </c>
    </row>
    <row r="770" spans="2:12" x14ac:dyDescent="0.25">
      <c r="B770" t="s">
        <v>55</v>
      </c>
      <c r="C770" t="s">
        <v>2177</v>
      </c>
      <c r="D770" t="s">
        <v>2176</v>
      </c>
      <c r="E770" t="s">
        <v>1981</v>
      </c>
      <c r="F770" t="s">
        <v>1979</v>
      </c>
      <c r="G770">
        <v>4</v>
      </c>
      <c r="H770">
        <v>60</v>
      </c>
      <c r="I770">
        <v>38.416699999999999</v>
      </c>
      <c r="J770">
        <v>-108.38330000000001</v>
      </c>
      <c r="K770" t="s">
        <v>1981</v>
      </c>
      <c r="L770" t="s">
        <v>742</v>
      </c>
    </row>
    <row r="771" spans="2:12" x14ac:dyDescent="0.25">
      <c r="B771" t="s">
        <v>45</v>
      </c>
      <c r="C771" t="s">
        <v>2506</v>
      </c>
      <c r="D771" t="s">
        <v>2507</v>
      </c>
      <c r="E771" t="s">
        <v>1981</v>
      </c>
      <c r="F771" t="s">
        <v>2484</v>
      </c>
      <c r="G771">
        <v>7</v>
      </c>
      <c r="H771">
        <v>33</v>
      </c>
      <c r="I771">
        <v>37.433300000000003</v>
      </c>
      <c r="J771">
        <v>-108.0167</v>
      </c>
      <c r="K771" t="s">
        <v>1981</v>
      </c>
      <c r="L771" t="s">
        <v>742</v>
      </c>
    </row>
    <row r="772" spans="2:12" x14ac:dyDescent="0.25">
      <c r="B772" t="s">
        <v>655</v>
      </c>
      <c r="C772" t="s">
        <v>5327</v>
      </c>
      <c r="D772" t="s">
        <v>5328</v>
      </c>
      <c r="E772" t="s">
        <v>2961</v>
      </c>
      <c r="F772" t="s">
        <v>2292</v>
      </c>
      <c r="G772">
        <v>1</v>
      </c>
      <c r="H772">
        <v>2</v>
      </c>
      <c r="I772">
        <v>39.798999999999999</v>
      </c>
      <c r="J772">
        <v>-104.86660000000001</v>
      </c>
      <c r="K772" t="s">
        <v>628</v>
      </c>
      <c r="L772" t="s">
        <v>742</v>
      </c>
    </row>
    <row r="773" spans="2:12" x14ac:dyDescent="0.25">
      <c r="B773" t="s">
        <v>628</v>
      </c>
      <c r="C773" t="s">
        <v>7941</v>
      </c>
      <c r="D773" t="s">
        <v>7942</v>
      </c>
      <c r="E773" t="s">
        <v>628</v>
      </c>
      <c r="F773" t="s">
        <v>2484</v>
      </c>
      <c r="G773">
        <v>1</v>
      </c>
      <c r="H773">
        <v>23</v>
      </c>
      <c r="I773">
        <v>39.349997999999999</v>
      </c>
      <c r="J773">
        <v>-105.91999800000001</v>
      </c>
      <c r="K773" t="s">
        <v>628</v>
      </c>
      <c r="L773" t="s">
        <v>742</v>
      </c>
    </row>
    <row r="774" spans="2:12" x14ac:dyDescent="0.25">
      <c r="B774" t="s">
        <v>686</v>
      </c>
      <c r="C774" t="s">
        <v>4258</v>
      </c>
      <c r="D774" t="s">
        <v>4259</v>
      </c>
      <c r="E774" t="s">
        <v>3048</v>
      </c>
      <c r="F774" t="s">
        <v>2292</v>
      </c>
      <c r="G774">
        <v>1</v>
      </c>
      <c r="H774">
        <v>23</v>
      </c>
      <c r="I774">
        <v>39.2254</v>
      </c>
      <c r="J774">
        <v>-105.7436</v>
      </c>
      <c r="K774" t="s">
        <v>628</v>
      </c>
      <c r="L774" t="s">
        <v>742</v>
      </c>
    </row>
    <row r="775" spans="2:12" x14ac:dyDescent="0.25">
      <c r="B775" t="s">
        <v>686</v>
      </c>
      <c r="C775" t="s">
        <v>4319</v>
      </c>
      <c r="D775" t="s">
        <v>4320</v>
      </c>
      <c r="E775" t="s">
        <v>4321</v>
      </c>
      <c r="F775" t="s">
        <v>2292</v>
      </c>
      <c r="G775">
        <v>1</v>
      </c>
      <c r="H775">
        <v>23</v>
      </c>
      <c r="I775">
        <v>39.265000000000001</v>
      </c>
      <c r="J775">
        <v>-105.727</v>
      </c>
      <c r="K775" t="s">
        <v>628</v>
      </c>
      <c r="L775" t="s">
        <v>742</v>
      </c>
    </row>
    <row r="776" spans="2:12" x14ac:dyDescent="0.25">
      <c r="B776" t="s">
        <v>686</v>
      </c>
      <c r="C776" t="s">
        <v>4204</v>
      </c>
      <c r="D776" t="s">
        <v>4205</v>
      </c>
      <c r="E776" t="s">
        <v>2431</v>
      </c>
      <c r="F776" t="s">
        <v>2292</v>
      </c>
      <c r="G776">
        <v>1</v>
      </c>
      <c r="H776">
        <v>23</v>
      </c>
      <c r="I776">
        <v>39.1554</v>
      </c>
      <c r="J776">
        <v>-105.78749999999999</v>
      </c>
      <c r="K776" t="s">
        <v>628</v>
      </c>
      <c r="L776" t="s">
        <v>742</v>
      </c>
    </row>
    <row r="777" spans="2:12" x14ac:dyDescent="0.25">
      <c r="B777" t="s">
        <v>686</v>
      </c>
      <c r="C777" t="s">
        <v>2290</v>
      </c>
      <c r="D777" t="s">
        <v>2291</v>
      </c>
      <c r="E777" t="s">
        <v>2293</v>
      </c>
      <c r="F777" t="s">
        <v>2292</v>
      </c>
      <c r="G777">
        <v>1</v>
      </c>
      <c r="H777">
        <v>23</v>
      </c>
      <c r="I777">
        <v>39.164000000000001</v>
      </c>
      <c r="J777">
        <v>-105.7945</v>
      </c>
      <c r="K777" t="s">
        <v>2289</v>
      </c>
      <c r="L777" t="s">
        <v>742</v>
      </c>
    </row>
    <row r="778" spans="2:12" x14ac:dyDescent="0.25">
      <c r="B778" t="s">
        <v>686</v>
      </c>
      <c r="C778" t="s">
        <v>2258</v>
      </c>
      <c r="D778" t="s">
        <v>2259</v>
      </c>
      <c r="E778" t="s">
        <v>2260</v>
      </c>
      <c r="F778" t="s">
        <v>745</v>
      </c>
      <c r="G778">
        <v>1</v>
      </c>
      <c r="H778">
        <v>23</v>
      </c>
      <c r="I778">
        <v>39.287700000000001</v>
      </c>
      <c r="J778">
        <v>-105.8272</v>
      </c>
      <c r="K778" t="s">
        <v>2260</v>
      </c>
      <c r="L778" t="s">
        <v>742</v>
      </c>
    </row>
    <row r="779" spans="2:12" x14ac:dyDescent="0.25">
      <c r="B779" t="s">
        <v>686</v>
      </c>
      <c r="C779" t="s">
        <v>4236</v>
      </c>
      <c r="D779" t="s">
        <v>4237</v>
      </c>
      <c r="E779" t="s">
        <v>3006</v>
      </c>
      <c r="F779" t="s">
        <v>2292</v>
      </c>
      <c r="G779">
        <v>1</v>
      </c>
      <c r="H779">
        <v>23</v>
      </c>
      <c r="I779">
        <v>39.204300000000003</v>
      </c>
      <c r="J779">
        <v>-105.8032</v>
      </c>
      <c r="K779" t="s">
        <v>628</v>
      </c>
      <c r="L779" t="s">
        <v>742</v>
      </c>
    </row>
    <row r="780" spans="2:12" x14ac:dyDescent="0.25">
      <c r="B780" t="s">
        <v>686</v>
      </c>
      <c r="C780" t="s">
        <v>4249</v>
      </c>
      <c r="D780" t="s">
        <v>4250</v>
      </c>
      <c r="E780" t="s">
        <v>4242</v>
      </c>
      <c r="F780" t="s">
        <v>2292</v>
      </c>
      <c r="G780">
        <v>1</v>
      </c>
      <c r="H780">
        <v>23</v>
      </c>
      <c r="I780">
        <v>39.213999999999999</v>
      </c>
      <c r="J780">
        <v>-105.738</v>
      </c>
      <c r="K780" t="s">
        <v>628</v>
      </c>
      <c r="L780" t="s">
        <v>742</v>
      </c>
    </row>
    <row r="781" spans="2:12" x14ac:dyDescent="0.25">
      <c r="B781" t="s">
        <v>686</v>
      </c>
      <c r="C781" t="s">
        <v>4293</v>
      </c>
      <c r="D781" t="s">
        <v>4294</v>
      </c>
      <c r="E781" t="s">
        <v>3048</v>
      </c>
      <c r="F781" t="s">
        <v>2292</v>
      </c>
      <c r="G781">
        <v>1</v>
      </c>
      <c r="H781">
        <v>23</v>
      </c>
      <c r="I781">
        <v>39.249299999999998</v>
      </c>
      <c r="J781">
        <v>-105.7286</v>
      </c>
      <c r="K781" t="s">
        <v>628</v>
      </c>
      <c r="L781" t="s">
        <v>742</v>
      </c>
    </row>
    <row r="782" spans="2:12" x14ac:dyDescent="0.25">
      <c r="B782" t="s">
        <v>650</v>
      </c>
      <c r="C782" t="s">
        <v>859</v>
      </c>
      <c r="D782" t="s">
        <v>860</v>
      </c>
      <c r="E782" t="s">
        <v>861</v>
      </c>
      <c r="F782" t="s">
        <v>745</v>
      </c>
      <c r="G782">
        <v>3</v>
      </c>
      <c r="H782">
        <v>22</v>
      </c>
      <c r="I782">
        <v>37.133330000000001</v>
      </c>
      <c r="J782">
        <v>-106.03333000000001</v>
      </c>
      <c r="K782" t="s">
        <v>861</v>
      </c>
      <c r="L782" t="s">
        <v>742</v>
      </c>
    </row>
    <row r="783" spans="2:12" x14ac:dyDescent="0.25">
      <c r="B783" t="s">
        <v>669</v>
      </c>
      <c r="C783" t="s">
        <v>4697</v>
      </c>
      <c r="D783" t="s">
        <v>4698</v>
      </c>
      <c r="E783" t="s">
        <v>4523</v>
      </c>
      <c r="F783" t="s">
        <v>2292</v>
      </c>
      <c r="G783">
        <v>1</v>
      </c>
      <c r="H783">
        <v>9</v>
      </c>
      <c r="I783">
        <v>39.535600000000002</v>
      </c>
      <c r="J783">
        <v>-105.3058</v>
      </c>
      <c r="K783" t="s">
        <v>628</v>
      </c>
      <c r="L783" t="s">
        <v>742</v>
      </c>
    </row>
    <row r="784" spans="2:12" x14ac:dyDescent="0.25">
      <c r="B784" t="s">
        <v>669</v>
      </c>
      <c r="C784" t="s">
        <v>4553</v>
      </c>
      <c r="D784" t="s">
        <v>4554</v>
      </c>
      <c r="E784" t="s">
        <v>4242</v>
      </c>
      <c r="F784" t="s">
        <v>2292</v>
      </c>
      <c r="G784">
        <v>1</v>
      </c>
      <c r="H784">
        <v>80</v>
      </c>
      <c r="I784">
        <v>39.464700000000001</v>
      </c>
      <c r="J784">
        <v>-105.28700000000001</v>
      </c>
      <c r="K784" t="s">
        <v>628</v>
      </c>
      <c r="L784" t="s">
        <v>742</v>
      </c>
    </row>
    <row r="785" spans="2:12" x14ac:dyDescent="0.25">
      <c r="B785" t="s">
        <v>669</v>
      </c>
      <c r="C785" t="s">
        <v>4614</v>
      </c>
      <c r="D785" t="s">
        <v>4554</v>
      </c>
      <c r="E785" t="s">
        <v>4270</v>
      </c>
      <c r="F785" t="s">
        <v>2292</v>
      </c>
      <c r="G785">
        <v>1</v>
      </c>
      <c r="H785">
        <v>80</v>
      </c>
      <c r="I785">
        <v>39.497199999999999</v>
      </c>
      <c r="J785">
        <v>-105.28919999999999</v>
      </c>
      <c r="K785" t="s">
        <v>628</v>
      </c>
      <c r="L785" t="s">
        <v>742</v>
      </c>
    </row>
    <row r="786" spans="2:12" x14ac:dyDescent="0.25">
      <c r="B786" t="s">
        <v>669</v>
      </c>
      <c r="C786" t="s">
        <v>4641</v>
      </c>
      <c r="D786" t="s">
        <v>4642</v>
      </c>
      <c r="E786" t="s">
        <v>2964</v>
      </c>
      <c r="F786" t="s">
        <v>2292</v>
      </c>
      <c r="G786">
        <v>1</v>
      </c>
      <c r="H786">
        <v>8</v>
      </c>
      <c r="I786">
        <v>39.507100000000001</v>
      </c>
      <c r="J786">
        <v>-105.2726</v>
      </c>
      <c r="K786" t="s">
        <v>628</v>
      </c>
      <c r="L786" t="s">
        <v>742</v>
      </c>
    </row>
    <row r="787" spans="2:12" x14ac:dyDescent="0.25">
      <c r="B787" t="s">
        <v>669</v>
      </c>
      <c r="C787" t="s">
        <v>4639</v>
      </c>
      <c r="D787" t="s">
        <v>4640</v>
      </c>
      <c r="E787" t="s">
        <v>2322</v>
      </c>
      <c r="F787" t="s">
        <v>2292</v>
      </c>
      <c r="G787">
        <v>1</v>
      </c>
      <c r="H787">
        <v>80</v>
      </c>
      <c r="I787">
        <v>39.506100000000004</v>
      </c>
      <c r="J787">
        <v>-105.3359</v>
      </c>
      <c r="K787" t="s">
        <v>628</v>
      </c>
      <c r="L787" t="s">
        <v>742</v>
      </c>
    </row>
    <row r="788" spans="2:12" x14ac:dyDescent="0.25">
      <c r="B788" t="s">
        <v>669</v>
      </c>
      <c r="C788" t="s">
        <v>4291</v>
      </c>
      <c r="D788" t="s">
        <v>4292</v>
      </c>
      <c r="E788" t="s">
        <v>2392</v>
      </c>
      <c r="F788" t="s">
        <v>2292</v>
      </c>
      <c r="G788">
        <v>1</v>
      </c>
      <c r="H788">
        <v>80</v>
      </c>
      <c r="I788">
        <v>39.251899999999999</v>
      </c>
      <c r="J788">
        <v>-105.24979999999999</v>
      </c>
      <c r="K788" t="s">
        <v>628</v>
      </c>
      <c r="L788" t="s">
        <v>742</v>
      </c>
    </row>
    <row r="789" spans="2:12" x14ac:dyDescent="0.25">
      <c r="B789" t="s">
        <v>669</v>
      </c>
      <c r="C789" t="s">
        <v>4667</v>
      </c>
      <c r="D789" t="s">
        <v>4668</v>
      </c>
      <c r="E789" t="s">
        <v>2945</v>
      </c>
      <c r="F789" t="s">
        <v>2292</v>
      </c>
      <c r="G789">
        <v>1</v>
      </c>
      <c r="H789">
        <v>80</v>
      </c>
      <c r="I789">
        <v>39.520499999999998</v>
      </c>
      <c r="J789">
        <v>-105.35899999999999</v>
      </c>
      <c r="K789" t="s">
        <v>628</v>
      </c>
      <c r="L789" t="s">
        <v>742</v>
      </c>
    </row>
    <row r="790" spans="2:12" x14ac:dyDescent="0.25">
      <c r="B790" t="s">
        <v>669</v>
      </c>
      <c r="C790" t="s">
        <v>4675</v>
      </c>
      <c r="D790" t="s">
        <v>4676</v>
      </c>
      <c r="E790" t="s">
        <v>4648</v>
      </c>
      <c r="F790" t="s">
        <v>2292</v>
      </c>
      <c r="G790">
        <v>1</v>
      </c>
      <c r="H790">
        <v>8</v>
      </c>
      <c r="I790">
        <v>39.523899999999998</v>
      </c>
      <c r="J790">
        <v>-105.25060000000001</v>
      </c>
      <c r="K790" t="s">
        <v>628</v>
      </c>
      <c r="L790" t="s">
        <v>742</v>
      </c>
    </row>
    <row r="791" spans="2:12" x14ac:dyDescent="0.25">
      <c r="B791" t="s">
        <v>669</v>
      </c>
      <c r="C791" t="s">
        <v>4610</v>
      </c>
      <c r="D791" t="s">
        <v>4611</v>
      </c>
      <c r="E791" t="s">
        <v>2322</v>
      </c>
      <c r="F791" t="s">
        <v>2292</v>
      </c>
      <c r="G791">
        <v>1</v>
      </c>
      <c r="H791">
        <v>80</v>
      </c>
      <c r="I791">
        <v>39.493000000000002</v>
      </c>
      <c r="J791">
        <v>-105.34950000000001</v>
      </c>
      <c r="K791" t="s">
        <v>628</v>
      </c>
      <c r="L791" t="s">
        <v>742</v>
      </c>
    </row>
    <row r="792" spans="2:12" x14ac:dyDescent="0.25">
      <c r="B792" t="s">
        <v>669</v>
      </c>
      <c r="C792" t="s">
        <v>4635</v>
      </c>
      <c r="D792" t="s">
        <v>4636</v>
      </c>
      <c r="E792" t="s">
        <v>4270</v>
      </c>
      <c r="F792" t="s">
        <v>2292</v>
      </c>
      <c r="G792">
        <v>1</v>
      </c>
      <c r="H792">
        <v>80</v>
      </c>
      <c r="I792">
        <v>39.505499999999998</v>
      </c>
      <c r="J792">
        <v>-105.35890000000001</v>
      </c>
      <c r="K792" t="s">
        <v>628</v>
      </c>
      <c r="L792" t="s">
        <v>742</v>
      </c>
    </row>
    <row r="793" spans="2:12" x14ac:dyDescent="0.25">
      <c r="B793" t="s">
        <v>669</v>
      </c>
      <c r="C793" t="s">
        <v>4643</v>
      </c>
      <c r="D793" t="s">
        <v>4636</v>
      </c>
      <c r="E793" t="s">
        <v>4411</v>
      </c>
      <c r="F793" t="s">
        <v>2292</v>
      </c>
      <c r="G793">
        <v>1</v>
      </c>
      <c r="H793">
        <v>80</v>
      </c>
      <c r="I793">
        <v>39.509</v>
      </c>
      <c r="J793">
        <v>-105.3609</v>
      </c>
      <c r="K793" t="s">
        <v>628</v>
      </c>
      <c r="L793" t="s">
        <v>742</v>
      </c>
    </row>
    <row r="794" spans="2:12" x14ac:dyDescent="0.25">
      <c r="B794" t="s">
        <v>669</v>
      </c>
      <c r="C794" t="s">
        <v>4717</v>
      </c>
      <c r="D794" t="s">
        <v>4718</v>
      </c>
      <c r="E794" t="s">
        <v>3025</v>
      </c>
      <c r="F794" t="s">
        <v>2292</v>
      </c>
      <c r="G794">
        <v>1</v>
      </c>
      <c r="H794">
        <v>9</v>
      </c>
      <c r="I794">
        <v>39.543900000000001</v>
      </c>
      <c r="J794">
        <v>-105.363</v>
      </c>
      <c r="K794" t="s">
        <v>628</v>
      </c>
      <c r="L794" t="s">
        <v>742</v>
      </c>
    </row>
    <row r="795" spans="2:12" x14ac:dyDescent="0.25">
      <c r="B795" t="s">
        <v>669</v>
      </c>
      <c r="C795" t="s">
        <v>4576</v>
      </c>
      <c r="D795" t="s">
        <v>4577</v>
      </c>
      <c r="E795" t="s">
        <v>3006</v>
      </c>
      <c r="F795" t="s">
        <v>2292</v>
      </c>
      <c r="G795">
        <v>1</v>
      </c>
      <c r="H795">
        <v>80</v>
      </c>
      <c r="I795">
        <v>39.473399999999998</v>
      </c>
      <c r="J795">
        <v>-105.27719999999999</v>
      </c>
      <c r="K795" t="s">
        <v>628</v>
      </c>
      <c r="L795" t="s">
        <v>742</v>
      </c>
    </row>
    <row r="796" spans="2:12" x14ac:dyDescent="0.25">
      <c r="B796" t="s">
        <v>669</v>
      </c>
      <c r="C796" t="s">
        <v>4752</v>
      </c>
      <c r="D796" t="s">
        <v>4753</v>
      </c>
      <c r="E796" t="s">
        <v>3137</v>
      </c>
      <c r="F796" t="s">
        <v>2292</v>
      </c>
      <c r="G796">
        <v>1</v>
      </c>
      <c r="H796">
        <v>9</v>
      </c>
      <c r="I796">
        <v>39.558900000000001</v>
      </c>
      <c r="J796">
        <v>-105.3588</v>
      </c>
      <c r="K796" t="s">
        <v>628</v>
      </c>
      <c r="L796" t="s">
        <v>742</v>
      </c>
    </row>
    <row r="797" spans="2:12" x14ac:dyDescent="0.25">
      <c r="B797" t="s">
        <v>669</v>
      </c>
      <c r="C797" t="s">
        <v>4594</v>
      </c>
      <c r="D797" t="s">
        <v>4595</v>
      </c>
      <c r="E797" t="s">
        <v>2322</v>
      </c>
      <c r="F797" t="s">
        <v>2292</v>
      </c>
      <c r="G797">
        <v>1</v>
      </c>
      <c r="H797">
        <v>80</v>
      </c>
      <c r="I797">
        <v>39.483899999999998</v>
      </c>
      <c r="J797">
        <v>-105.24339999999999</v>
      </c>
      <c r="K797" t="s">
        <v>628</v>
      </c>
      <c r="L797" t="s">
        <v>742</v>
      </c>
    </row>
    <row r="798" spans="2:12" x14ac:dyDescent="0.25">
      <c r="B798" t="s">
        <v>669</v>
      </c>
      <c r="C798" t="s">
        <v>4719</v>
      </c>
      <c r="D798" t="s">
        <v>4720</v>
      </c>
      <c r="E798" t="s">
        <v>4270</v>
      </c>
      <c r="F798" t="s">
        <v>2292</v>
      </c>
      <c r="G798">
        <v>1</v>
      </c>
      <c r="H798">
        <v>9</v>
      </c>
      <c r="I798">
        <v>39.544699999999999</v>
      </c>
      <c r="J798">
        <v>-105.3715</v>
      </c>
      <c r="K798" t="s">
        <v>628</v>
      </c>
      <c r="L798" t="s">
        <v>742</v>
      </c>
    </row>
    <row r="799" spans="2:12" x14ac:dyDescent="0.25">
      <c r="B799" t="s">
        <v>669</v>
      </c>
      <c r="C799" t="s">
        <v>4693</v>
      </c>
      <c r="D799" t="s">
        <v>4694</v>
      </c>
      <c r="E799" t="s">
        <v>2302</v>
      </c>
      <c r="F799" t="s">
        <v>2292</v>
      </c>
      <c r="G799">
        <v>1</v>
      </c>
      <c r="H799">
        <v>8</v>
      </c>
      <c r="I799">
        <v>39.534599999999998</v>
      </c>
      <c r="J799">
        <v>-105.2273</v>
      </c>
      <c r="K799" t="s">
        <v>628</v>
      </c>
      <c r="L799" t="s">
        <v>742</v>
      </c>
    </row>
    <row r="800" spans="2:12" x14ac:dyDescent="0.25">
      <c r="B800" t="s">
        <v>669</v>
      </c>
      <c r="C800" t="s">
        <v>4619</v>
      </c>
      <c r="D800" t="s">
        <v>4620</v>
      </c>
      <c r="E800" t="s">
        <v>2936</v>
      </c>
      <c r="F800" t="s">
        <v>2292</v>
      </c>
      <c r="G800">
        <v>1</v>
      </c>
      <c r="H800">
        <v>80</v>
      </c>
      <c r="I800">
        <v>39.501100000000001</v>
      </c>
      <c r="J800">
        <v>-105.3929</v>
      </c>
      <c r="K800" t="s">
        <v>628</v>
      </c>
      <c r="L800" t="s">
        <v>742</v>
      </c>
    </row>
    <row r="801" spans="2:12" x14ac:dyDescent="0.25">
      <c r="B801" t="s">
        <v>669</v>
      </c>
      <c r="C801" t="s">
        <v>4571</v>
      </c>
      <c r="D801" t="s">
        <v>4572</v>
      </c>
      <c r="E801" t="s">
        <v>1712</v>
      </c>
      <c r="F801" t="s">
        <v>2292</v>
      </c>
      <c r="G801">
        <v>1</v>
      </c>
      <c r="H801">
        <v>80</v>
      </c>
      <c r="I801">
        <v>39.472200000000001</v>
      </c>
      <c r="J801">
        <v>-105.3913</v>
      </c>
      <c r="K801" t="s">
        <v>628</v>
      </c>
      <c r="L801" t="s">
        <v>742</v>
      </c>
    </row>
    <row r="802" spans="2:12" x14ac:dyDescent="0.25">
      <c r="B802" t="s">
        <v>669</v>
      </c>
      <c r="C802" t="s">
        <v>2261</v>
      </c>
      <c r="D802" t="s">
        <v>2262</v>
      </c>
      <c r="E802" t="s">
        <v>2263</v>
      </c>
      <c r="F802" t="s">
        <v>745</v>
      </c>
      <c r="G802">
        <v>1</v>
      </c>
      <c r="H802">
        <v>80</v>
      </c>
      <c r="I802">
        <v>39.524999999999999</v>
      </c>
      <c r="J802">
        <v>-105.36306</v>
      </c>
      <c r="K802" t="s">
        <v>628</v>
      </c>
      <c r="L802" t="s">
        <v>742</v>
      </c>
    </row>
    <row r="803" spans="2:12" x14ac:dyDescent="0.25">
      <c r="B803" t="s">
        <v>700</v>
      </c>
      <c r="C803" t="s">
        <v>4963</v>
      </c>
      <c r="D803" t="s">
        <v>4964</v>
      </c>
      <c r="E803" t="s">
        <v>2936</v>
      </c>
      <c r="F803" t="s">
        <v>2292</v>
      </c>
      <c r="G803">
        <v>1</v>
      </c>
      <c r="H803">
        <v>65</v>
      </c>
      <c r="I803">
        <v>39.6404</v>
      </c>
      <c r="J803">
        <v>-102.8831</v>
      </c>
      <c r="K803" t="s">
        <v>628</v>
      </c>
      <c r="L803" t="s">
        <v>742</v>
      </c>
    </row>
    <row r="804" spans="2:12" x14ac:dyDescent="0.25">
      <c r="B804" t="s">
        <v>671</v>
      </c>
      <c r="C804" t="s">
        <v>4739</v>
      </c>
      <c r="D804" t="s">
        <v>4740</v>
      </c>
      <c r="E804" t="s">
        <v>2475</v>
      </c>
      <c r="F804" t="s">
        <v>2292</v>
      </c>
      <c r="G804">
        <v>1</v>
      </c>
      <c r="H804">
        <v>49</v>
      </c>
      <c r="I804">
        <v>39.550600000000003</v>
      </c>
      <c r="J804">
        <v>-102.9097</v>
      </c>
      <c r="K804" t="s">
        <v>628</v>
      </c>
      <c r="L804" t="s">
        <v>742</v>
      </c>
    </row>
    <row r="805" spans="2:12" x14ac:dyDescent="0.25">
      <c r="B805" t="s">
        <v>18</v>
      </c>
      <c r="C805" t="s">
        <v>2508</v>
      </c>
      <c r="D805" t="s">
        <v>2509</v>
      </c>
      <c r="E805" t="s">
        <v>1990</v>
      </c>
      <c r="F805" t="s">
        <v>2484</v>
      </c>
      <c r="G805">
        <v>1</v>
      </c>
      <c r="H805">
        <v>5</v>
      </c>
      <c r="I805">
        <v>40.200000000000003</v>
      </c>
      <c r="J805">
        <v>-105.5667</v>
      </c>
      <c r="K805" t="s">
        <v>1990</v>
      </c>
      <c r="L805" t="s">
        <v>742</v>
      </c>
    </row>
    <row r="806" spans="2:12" x14ac:dyDescent="0.25">
      <c r="B806" t="s">
        <v>628</v>
      </c>
      <c r="C806" t="s">
        <v>7943</v>
      </c>
      <c r="D806" t="s">
        <v>2509</v>
      </c>
      <c r="E806" t="s">
        <v>628</v>
      </c>
      <c r="F806" t="s">
        <v>2484</v>
      </c>
      <c r="G806">
        <v>1</v>
      </c>
      <c r="H806">
        <v>5</v>
      </c>
      <c r="I806">
        <v>40.200001</v>
      </c>
      <c r="J806">
        <v>-105.57</v>
      </c>
      <c r="K806" t="s">
        <v>628</v>
      </c>
      <c r="L806" t="s">
        <v>742</v>
      </c>
    </row>
    <row r="807" spans="2:12" x14ac:dyDescent="0.25">
      <c r="B807" t="s">
        <v>661</v>
      </c>
      <c r="C807" t="s">
        <v>3543</v>
      </c>
      <c r="D807" t="s">
        <v>3544</v>
      </c>
      <c r="E807" t="s">
        <v>628</v>
      </c>
      <c r="F807" t="s">
        <v>745</v>
      </c>
      <c r="G807">
        <v>2</v>
      </c>
      <c r="H807">
        <v>12</v>
      </c>
      <c r="I807">
        <v>38.313899999999997</v>
      </c>
      <c r="J807">
        <v>-105.48439999999999</v>
      </c>
      <c r="K807" t="s">
        <v>952</v>
      </c>
      <c r="L807" t="s">
        <v>742</v>
      </c>
    </row>
    <row r="808" spans="2:12" x14ac:dyDescent="0.25">
      <c r="B808" t="s">
        <v>71</v>
      </c>
      <c r="C808" t="s">
        <v>2029</v>
      </c>
      <c r="D808" t="s">
        <v>2030</v>
      </c>
      <c r="E808" t="s">
        <v>1990</v>
      </c>
      <c r="F808" t="s">
        <v>1979</v>
      </c>
      <c r="G808">
        <v>5</v>
      </c>
      <c r="H808">
        <v>36</v>
      </c>
      <c r="I808">
        <v>39.4833</v>
      </c>
      <c r="J808">
        <v>-106.16670000000001</v>
      </c>
      <c r="K808" t="s">
        <v>1990</v>
      </c>
      <c r="L808" t="s">
        <v>742</v>
      </c>
    </row>
    <row r="809" spans="2:12" x14ac:dyDescent="0.25">
      <c r="B809" t="s">
        <v>628</v>
      </c>
      <c r="C809" t="s">
        <v>7944</v>
      </c>
      <c r="D809" t="s">
        <v>7945</v>
      </c>
      <c r="E809" t="s">
        <v>628</v>
      </c>
      <c r="F809" t="s">
        <v>2484</v>
      </c>
      <c r="G809">
        <v>5</v>
      </c>
      <c r="H809">
        <v>51</v>
      </c>
      <c r="I809">
        <v>40.150002000000001</v>
      </c>
      <c r="J809">
        <v>-106.150002</v>
      </c>
      <c r="K809" t="s">
        <v>628</v>
      </c>
      <c r="L809" t="s">
        <v>742</v>
      </c>
    </row>
    <row r="810" spans="2:12" x14ac:dyDescent="0.25">
      <c r="B810" t="s">
        <v>649</v>
      </c>
      <c r="C810" t="s">
        <v>4957</v>
      </c>
      <c r="D810" t="s">
        <v>4958</v>
      </c>
      <c r="E810" t="s">
        <v>628</v>
      </c>
      <c r="F810" t="s">
        <v>745</v>
      </c>
      <c r="G810">
        <v>1</v>
      </c>
      <c r="H810">
        <v>9</v>
      </c>
      <c r="I810">
        <v>39.64</v>
      </c>
      <c r="J810">
        <v>-105.46469999999999</v>
      </c>
      <c r="K810" t="s">
        <v>2312</v>
      </c>
      <c r="L810" t="s">
        <v>742</v>
      </c>
    </row>
    <row r="811" spans="2:12" x14ac:dyDescent="0.25">
      <c r="B811" t="s">
        <v>628</v>
      </c>
      <c r="C811" t="s">
        <v>868</v>
      </c>
      <c r="D811" t="s">
        <v>869</v>
      </c>
      <c r="E811" t="s">
        <v>870</v>
      </c>
      <c r="F811" t="s">
        <v>745</v>
      </c>
      <c r="G811">
        <v>7</v>
      </c>
      <c r="H811">
        <v>32</v>
      </c>
      <c r="I811">
        <v>37.3444</v>
      </c>
      <c r="J811">
        <v>-108.595</v>
      </c>
      <c r="K811" t="s">
        <v>870</v>
      </c>
      <c r="L811" t="s">
        <v>742</v>
      </c>
    </row>
    <row r="812" spans="2:12" x14ac:dyDescent="0.25">
      <c r="B812" t="s">
        <v>681</v>
      </c>
      <c r="C812" t="s">
        <v>3094</v>
      </c>
      <c r="D812" t="s">
        <v>3095</v>
      </c>
      <c r="E812" t="s">
        <v>2425</v>
      </c>
      <c r="F812" t="s">
        <v>2292</v>
      </c>
      <c r="G812">
        <v>7</v>
      </c>
      <c r="H812">
        <v>32</v>
      </c>
      <c r="I812">
        <v>37.354399999999998</v>
      </c>
      <c r="J812">
        <v>-108.5852</v>
      </c>
      <c r="K812" t="s">
        <v>628</v>
      </c>
      <c r="L812" t="s">
        <v>742</v>
      </c>
    </row>
    <row r="813" spans="2:12" x14ac:dyDescent="0.25">
      <c r="B813" t="s">
        <v>681</v>
      </c>
      <c r="C813" t="s">
        <v>3092</v>
      </c>
      <c r="D813" t="s">
        <v>3093</v>
      </c>
      <c r="E813" t="s">
        <v>2997</v>
      </c>
      <c r="F813" t="s">
        <v>2292</v>
      </c>
      <c r="G813">
        <v>7</v>
      </c>
      <c r="H813">
        <v>32</v>
      </c>
      <c r="I813">
        <v>37.353900000000003</v>
      </c>
      <c r="J813">
        <v>-108.58499999999999</v>
      </c>
      <c r="K813" t="s">
        <v>628</v>
      </c>
      <c r="L813" t="s">
        <v>742</v>
      </c>
    </row>
    <row r="814" spans="2:12" x14ac:dyDescent="0.25">
      <c r="B814" t="s">
        <v>628</v>
      </c>
      <c r="C814" t="s">
        <v>8707</v>
      </c>
      <c r="D814" t="s">
        <v>8708</v>
      </c>
      <c r="E814" t="s">
        <v>8049</v>
      </c>
      <c r="F814" t="s">
        <v>2484</v>
      </c>
      <c r="G814">
        <v>0</v>
      </c>
      <c r="H814">
        <v>32</v>
      </c>
      <c r="I814">
        <v>37.347999999999999</v>
      </c>
      <c r="J814">
        <v>-108.5596</v>
      </c>
      <c r="K814" t="s">
        <v>628</v>
      </c>
      <c r="L814" t="s">
        <v>742</v>
      </c>
    </row>
    <row r="815" spans="2:12" x14ac:dyDescent="0.25">
      <c r="B815" t="s">
        <v>681</v>
      </c>
      <c r="C815" t="s">
        <v>3088</v>
      </c>
      <c r="D815" t="s">
        <v>3089</v>
      </c>
      <c r="E815" t="s">
        <v>2443</v>
      </c>
      <c r="F815" t="s">
        <v>2292</v>
      </c>
      <c r="G815">
        <v>7</v>
      </c>
      <c r="H815">
        <v>32</v>
      </c>
      <c r="I815">
        <v>37.339799999999997</v>
      </c>
      <c r="J815">
        <v>-108.5938</v>
      </c>
      <c r="K815" t="s">
        <v>628</v>
      </c>
      <c r="L815" t="s">
        <v>742</v>
      </c>
    </row>
    <row r="816" spans="2:12" x14ac:dyDescent="0.25">
      <c r="B816" t="s">
        <v>681</v>
      </c>
      <c r="C816" t="s">
        <v>3098</v>
      </c>
      <c r="D816" t="s">
        <v>3099</v>
      </c>
      <c r="E816" t="s">
        <v>2945</v>
      </c>
      <c r="F816" t="s">
        <v>2292</v>
      </c>
      <c r="G816">
        <v>7</v>
      </c>
      <c r="H816">
        <v>32</v>
      </c>
      <c r="I816">
        <v>37.360999999999997</v>
      </c>
      <c r="J816">
        <v>-108.55719999999999</v>
      </c>
      <c r="K816" t="s">
        <v>628</v>
      </c>
      <c r="L816" t="s">
        <v>742</v>
      </c>
    </row>
    <row r="817" spans="2:12" x14ac:dyDescent="0.25">
      <c r="B817" t="s">
        <v>681</v>
      </c>
      <c r="C817" t="s">
        <v>3144</v>
      </c>
      <c r="D817" t="s">
        <v>3145</v>
      </c>
      <c r="E817" t="s">
        <v>3146</v>
      </c>
      <c r="F817" t="s">
        <v>2292</v>
      </c>
      <c r="G817">
        <v>7</v>
      </c>
      <c r="H817">
        <v>32</v>
      </c>
      <c r="I817">
        <v>37.4131</v>
      </c>
      <c r="J817">
        <v>-108.74769999999999</v>
      </c>
      <c r="K817" t="s">
        <v>628</v>
      </c>
      <c r="L817" t="s">
        <v>742</v>
      </c>
    </row>
    <row r="818" spans="2:12" x14ac:dyDescent="0.25">
      <c r="B818" t="s">
        <v>628</v>
      </c>
      <c r="C818" t="s">
        <v>9051</v>
      </c>
      <c r="D818" t="s">
        <v>9052</v>
      </c>
      <c r="E818" t="s">
        <v>8049</v>
      </c>
      <c r="F818" t="s">
        <v>2484</v>
      </c>
      <c r="G818">
        <v>0</v>
      </c>
      <c r="H818">
        <v>32</v>
      </c>
      <c r="I818">
        <v>37.368299999999998</v>
      </c>
      <c r="J818">
        <v>-108.607</v>
      </c>
      <c r="K818" t="s">
        <v>628</v>
      </c>
      <c r="L818" t="s">
        <v>742</v>
      </c>
    </row>
    <row r="819" spans="2:12" x14ac:dyDescent="0.25">
      <c r="B819" t="s">
        <v>681</v>
      </c>
      <c r="C819" t="s">
        <v>3105</v>
      </c>
      <c r="D819" t="s">
        <v>3106</v>
      </c>
      <c r="E819" t="s">
        <v>2504</v>
      </c>
      <c r="F819" t="s">
        <v>2292</v>
      </c>
      <c r="G819">
        <v>7</v>
      </c>
      <c r="H819">
        <v>32</v>
      </c>
      <c r="I819">
        <v>37.371200000000002</v>
      </c>
      <c r="J819">
        <v>-108.6122</v>
      </c>
      <c r="K819" t="s">
        <v>628</v>
      </c>
      <c r="L819" t="s">
        <v>742</v>
      </c>
    </row>
    <row r="820" spans="2:12" x14ac:dyDescent="0.25">
      <c r="B820" t="s">
        <v>681</v>
      </c>
      <c r="C820" t="s">
        <v>3113</v>
      </c>
      <c r="D820" t="s">
        <v>3114</v>
      </c>
      <c r="E820" t="s">
        <v>2956</v>
      </c>
      <c r="F820" t="s">
        <v>2292</v>
      </c>
      <c r="G820">
        <v>7</v>
      </c>
      <c r="H820">
        <v>32</v>
      </c>
      <c r="I820">
        <v>37.378399999999999</v>
      </c>
      <c r="J820">
        <v>-108.5086</v>
      </c>
      <c r="K820" t="s">
        <v>628</v>
      </c>
      <c r="L820" t="s">
        <v>742</v>
      </c>
    </row>
    <row r="821" spans="2:12" x14ac:dyDescent="0.25">
      <c r="B821" t="s">
        <v>681</v>
      </c>
      <c r="C821" t="s">
        <v>3111</v>
      </c>
      <c r="D821" t="s">
        <v>3112</v>
      </c>
      <c r="E821" t="s">
        <v>2945</v>
      </c>
      <c r="F821" t="s">
        <v>2292</v>
      </c>
      <c r="G821">
        <v>7</v>
      </c>
      <c r="H821">
        <v>32</v>
      </c>
      <c r="I821">
        <v>37.377899999999997</v>
      </c>
      <c r="J821">
        <v>-108.509</v>
      </c>
      <c r="K821" t="s">
        <v>628</v>
      </c>
      <c r="L821" t="s">
        <v>742</v>
      </c>
    </row>
    <row r="822" spans="2:12" x14ac:dyDescent="0.25">
      <c r="B822" t="s">
        <v>681</v>
      </c>
      <c r="C822" t="s">
        <v>3084</v>
      </c>
      <c r="D822" t="s">
        <v>3085</v>
      </c>
      <c r="E822" t="s">
        <v>1712</v>
      </c>
      <c r="F822" t="s">
        <v>2292</v>
      </c>
      <c r="G822">
        <v>7</v>
      </c>
      <c r="H822">
        <v>32</v>
      </c>
      <c r="I822">
        <v>37.3367</v>
      </c>
      <c r="J822">
        <v>-108.7244</v>
      </c>
      <c r="K822" t="s">
        <v>628</v>
      </c>
      <c r="L822" t="s">
        <v>742</v>
      </c>
    </row>
    <row r="823" spans="2:12" x14ac:dyDescent="0.25">
      <c r="B823" t="s">
        <v>628</v>
      </c>
      <c r="C823" t="s">
        <v>9049</v>
      </c>
      <c r="D823" t="s">
        <v>9050</v>
      </c>
      <c r="E823" t="s">
        <v>8049</v>
      </c>
      <c r="F823" t="s">
        <v>2484</v>
      </c>
      <c r="G823">
        <v>0</v>
      </c>
      <c r="H823">
        <v>32</v>
      </c>
      <c r="I823">
        <v>37.325400000000002</v>
      </c>
      <c r="J823">
        <v>-108.715</v>
      </c>
      <c r="K823" t="s">
        <v>628</v>
      </c>
      <c r="L823" t="s">
        <v>742</v>
      </c>
    </row>
    <row r="824" spans="2:12" x14ac:dyDescent="0.25">
      <c r="B824" t="s">
        <v>681</v>
      </c>
      <c r="C824" t="s">
        <v>2814</v>
      </c>
      <c r="D824" t="s">
        <v>2815</v>
      </c>
      <c r="E824" t="s">
        <v>2443</v>
      </c>
      <c r="F824" t="s">
        <v>745</v>
      </c>
      <c r="G824">
        <v>7</v>
      </c>
      <c r="H824">
        <v>34</v>
      </c>
      <c r="I824">
        <v>37.255299999999998</v>
      </c>
      <c r="J824">
        <v>-108.5035</v>
      </c>
      <c r="K824" t="s">
        <v>2443</v>
      </c>
      <c r="L824" t="s">
        <v>742</v>
      </c>
    </row>
    <row r="825" spans="2:12" x14ac:dyDescent="0.25">
      <c r="B825" t="s">
        <v>681</v>
      </c>
      <c r="C825" t="s">
        <v>3120</v>
      </c>
      <c r="D825" t="s">
        <v>3121</v>
      </c>
      <c r="E825" t="s">
        <v>2926</v>
      </c>
      <c r="F825" t="s">
        <v>2292</v>
      </c>
      <c r="G825">
        <v>7</v>
      </c>
      <c r="H825">
        <v>32</v>
      </c>
      <c r="I825">
        <v>37.3874</v>
      </c>
      <c r="J825">
        <v>-108.7556</v>
      </c>
      <c r="K825" t="s">
        <v>628</v>
      </c>
      <c r="L825" t="s">
        <v>742</v>
      </c>
    </row>
    <row r="826" spans="2:12" x14ac:dyDescent="0.25">
      <c r="B826" t="s">
        <v>681</v>
      </c>
      <c r="C826" t="s">
        <v>2818</v>
      </c>
      <c r="D826" t="s">
        <v>2819</v>
      </c>
      <c r="E826" t="s">
        <v>1398</v>
      </c>
      <c r="F826" t="s">
        <v>745</v>
      </c>
      <c r="G826">
        <v>7</v>
      </c>
      <c r="H826">
        <v>32</v>
      </c>
      <c r="I826">
        <v>37.306939999999997</v>
      </c>
      <c r="J826">
        <v>-108.62639</v>
      </c>
      <c r="K826" t="s">
        <v>2230</v>
      </c>
      <c r="L826" t="s">
        <v>742</v>
      </c>
    </row>
    <row r="827" spans="2:12" x14ac:dyDescent="0.25">
      <c r="B827" t="s">
        <v>628</v>
      </c>
      <c r="C827" t="s">
        <v>2212</v>
      </c>
      <c r="D827" t="s">
        <v>2213</v>
      </c>
      <c r="E827" t="s">
        <v>2214</v>
      </c>
      <c r="F827" t="s">
        <v>2211</v>
      </c>
      <c r="G827">
        <v>7</v>
      </c>
      <c r="H827">
        <v>34</v>
      </c>
      <c r="I827">
        <v>37.224800000000002</v>
      </c>
      <c r="J827">
        <v>-108.672997</v>
      </c>
      <c r="K827" t="s">
        <v>2214</v>
      </c>
      <c r="L827" t="s">
        <v>742</v>
      </c>
    </row>
    <row r="828" spans="2:12" x14ac:dyDescent="0.25">
      <c r="B828" t="s">
        <v>628</v>
      </c>
      <c r="C828" t="s">
        <v>8861</v>
      </c>
      <c r="D828" t="s">
        <v>8862</v>
      </c>
      <c r="E828" t="s">
        <v>8049</v>
      </c>
      <c r="F828" t="s">
        <v>2484</v>
      </c>
      <c r="G828">
        <v>0</v>
      </c>
      <c r="H828">
        <v>12</v>
      </c>
      <c r="I828">
        <v>38.378700000000002</v>
      </c>
      <c r="J828">
        <v>-105.6895</v>
      </c>
      <c r="K828" t="s">
        <v>628</v>
      </c>
      <c r="L828" t="s">
        <v>742</v>
      </c>
    </row>
    <row r="829" spans="2:12" x14ac:dyDescent="0.25">
      <c r="B829" t="s">
        <v>661</v>
      </c>
      <c r="C829" t="s">
        <v>3533</v>
      </c>
      <c r="D829" t="s">
        <v>3534</v>
      </c>
      <c r="E829" t="s">
        <v>1712</v>
      </c>
      <c r="F829" t="s">
        <v>2292</v>
      </c>
      <c r="G829">
        <v>2</v>
      </c>
      <c r="H829">
        <v>12</v>
      </c>
      <c r="I829">
        <v>38.308599999999998</v>
      </c>
      <c r="J829">
        <v>-105.6417</v>
      </c>
      <c r="K829" t="s">
        <v>628</v>
      </c>
      <c r="L829" t="s">
        <v>742</v>
      </c>
    </row>
    <row r="830" spans="2:12" x14ac:dyDescent="0.25">
      <c r="B830" t="s">
        <v>661</v>
      </c>
      <c r="C830" t="s">
        <v>3541</v>
      </c>
      <c r="D830" t="s">
        <v>3542</v>
      </c>
      <c r="E830" t="s">
        <v>1712</v>
      </c>
      <c r="F830" t="s">
        <v>2292</v>
      </c>
      <c r="G830">
        <v>2</v>
      </c>
      <c r="H830">
        <v>13</v>
      </c>
      <c r="I830">
        <v>38.313699999999997</v>
      </c>
      <c r="J830">
        <v>-105.6306</v>
      </c>
      <c r="K830" t="s">
        <v>628</v>
      </c>
      <c r="L830" t="s">
        <v>742</v>
      </c>
    </row>
    <row r="831" spans="2:12" x14ac:dyDescent="0.25">
      <c r="B831" t="s">
        <v>661</v>
      </c>
      <c r="C831" t="s">
        <v>3535</v>
      </c>
      <c r="D831" t="s">
        <v>3536</v>
      </c>
      <c r="E831" t="s">
        <v>2481</v>
      </c>
      <c r="F831" t="s">
        <v>2292</v>
      </c>
      <c r="G831">
        <v>2</v>
      </c>
      <c r="H831">
        <v>13</v>
      </c>
      <c r="I831">
        <v>38.313099999999999</v>
      </c>
      <c r="J831">
        <v>-105.6298</v>
      </c>
      <c r="K831" t="s">
        <v>628</v>
      </c>
      <c r="L831" t="s">
        <v>742</v>
      </c>
    </row>
    <row r="832" spans="2:12" x14ac:dyDescent="0.25">
      <c r="B832" t="s">
        <v>661</v>
      </c>
      <c r="C832" t="s">
        <v>3570</v>
      </c>
      <c r="D832" t="s">
        <v>3571</v>
      </c>
      <c r="E832" t="s">
        <v>3197</v>
      </c>
      <c r="F832" t="s">
        <v>2292</v>
      </c>
      <c r="G832">
        <v>2</v>
      </c>
      <c r="H832">
        <v>12</v>
      </c>
      <c r="I832">
        <v>38.3367</v>
      </c>
      <c r="J832">
        <v>-105.5159</v>
      </c>
      <c r="K832" t="s">
        <v>628</v>
      </c>
      <c r="L832" t="s">
        <v>742</v>
      </c>
    </row>
    <row r="833" spans="2:12" x14ac:dyDescent="0.25">
      <c r="B833" t="s">
        <v>661</v>
      </c>
      <c r="C833" t="s">
        <v>3576</v>
      </c>
      <c r="D833" t="s">
        <v>3577</v>
      </c>
      <c r="E833" t="s">
        <v>2504</v>
      </c>
      <c r="F833" t="s">
        <v>2292</v>
      </c>
      <c r="G833">
        <v>2</v>
      </c>
      <c r="H833">
        <v>12</v>
      </c>
      <c r="I833">
        <v>38.347099999999998</v>
      </c>
      <c r="J833">
        <v>-105.5044</v>
      </c>
      <c r="K833" t="s">
        <v>628</v>
      </c>
      <c r="L833" t="s">
        <v>742</v>
      </c>
    </row>
    <row r="834" spans="2:12" x14ac:dyDescent="0.25">
      <c r="B834" t="s">
        <v>682</v>
      </c>
      <c r="C834" t="s">
        <v>3742</v>
      </c>
      <c r="D834" t="s">
        <v>3743</v>
      </c>
      <c r="E834" t="s">
        <v>628</v>
      </c>
      <c r="F834" t="s">
        <v>745</v>
      </c>
      <c r="G834">
        <v>4</v>
      </c>
      <c r="H834">
        <v>40</v>
      </c>
      <c r="I834">
        <v>38.573099999999997</v>
      </c>
      <c r="J834">
        <v>-108.2778</v>
      </c>
      <c r="K834" t="s">
        <v>952</v>
      </c>
      <c r="L834" t="s">
        <v>742</v>
      </c>
    </row>
    <row r="835" spans="2:12" x14ac:dyDescent="0.25">
      <c r="B835" t="s">
        <v>668</v>
      </c>
      <c r="C835" t="s">
        <v>6434</v>
      </c>
      <c r="D835" t="s">
        <v>6435</v>
      </c>
      <c r="E835" t="s">
        <v>3334</v>
      </c>
      <c r="F835" t="s">
        <v>2292</v>
      </c>
      <c r="G835">
        <v>6</v>
      </c>
      <c r="H835">
        <v>47</v>
      </c>
      <c r="I835">
        <v>40.859499999999997</v>
      </c>
      <c r="J835">
        <v>-106.31319999999999</v>
      </c>
      <c r="K835" t="s">
        <v>628</v>
      </c>
      <c r="L835" t="s">
        <v>742</v>
      </c>
    </row>
    <row r="836" spans="2:12" x14ac:dyDescent="0.25">
      <c r="B836" t="s">
        <v>668</v>
      </c>
      <c r="C836" t="s">
        <v>6453</v>
      </c>
      <c r="D836" t="s">
        <v>6454</v>
      </c>
      <c r="E836" t="s">
        <v>3057</v>
      </c>
      <c r="F836" t="s">
        <v>2292</v>
      </c>
      <c r="G836">
        <v>6</v>
      </c>
      <c r="H836">
        <v>47</v>
      </c>
      <c r="I836">
        <v>40.948399999999999</v>
      </c>
      <c r="J836">
        <v>-106.6071</v>
      </c>
      <c r="K836" t="s">
        <v>628</v>
      </c>
      <c r="L836" t="s">
        <v>742</v>
      </c>
    </row>
    <row r="837" spans="2:12" x14ac:dyDescent="0.25">
      <c r="B837" t="s">
        <v>628</v>
      </c>
      <c r="C837" t="s">
        <v>2701</v>
      </c>
      <c r="D837" t="s">
        <v>2702</v>
      </c>
      <c r="E837" t="s">
        <v>2504</v>
      </c>
      <c r="F837" t="s">
        <v>2211</v>
      </c>
      <c r="G837">
        <v>6</v>
      </c>
      <c r="H837">
        <v>47</v>
      </c>
      <c r="I837">
        <v>40.865898000000001</v>
      </c>
      <c r="J837">
        <v>-106.335999</v>
      </c>
      <c r="K837" t="s">
        <v>2504</v>
      </c>
      <c r="L837" t="s">
        <v>742</v>
      </c>
    </row>
    <row r="838" spans="2:12" x14ac:dyDescent="0.25">
      <c r="B838" t="s">
        <v>680</v>
      </c>
      <c r="C838" t="s">
        <v>871</v>
      </c>
      <c r="D838" t="s">
        <v>872</v>
      </c>
      <c r="E838" t="s">
        <v>874</v>
      </c>
      <c r="F838" t="s">
        <v>745</v>
      </c>
      <c r="G838">
        <v>6</v>
      </c>
      <c r="H838">
        <v>44</v>
      </c>
      <c r="I838">
        <v>40.533329999999999</v>
      </c>
      <c r="J838">
        <v>-107.55</v>
      </c>
      <c r="K838" t="s">
        <v>873</v>
      </c>
      <c r="L838" t="s">
        <v>742</v>
      </c>
    </row>
    <row r="839" spans="2:12" x14ac:dyDescent="0.25">
      <c r="B839" t="s">
        <v>680</v>
      </c>
      <c r="C839" t="s">
        <v>6209</v>
      </c>
      <c r="D839" t="s">
        <v>6210</v>
      </c>
      <c r="E839" t="s">
        <v>2504</v>
      </c>
      <c r="F839" t="s">
        <v>2292</v>
      </c>
      <c r="G839">
        <v>6</v>
      </c>
      <c r="H839">
        <v>44</v>
      </c>
      <c r="I839">
        <v>40.513399999999997</v>
      </c>
      <c r="J839">
        <v>-107.5317</v>
      </c>
      <c r="K839" t="s">
        <v>628</v>
      </c>
      <c r="L839" t="s">
        <v>742</v>
      </c>
    </row>
    <row r="840" spans="2:12" x14ac:dyDescent="0.25">
      <c r="B840" t="s">
        <v>680</v>
      </c>
      <c r="C840" t="s">
        <v>6376</v>
      </c>
      <c r="D840" t="s">
        <v>6377</v>
      </c>
      <c r="E840" t="s">
        <v>2961</v>
      </c>
      <c r="F840" t="s">
        <v>2292</v>
      </c>
      <c r="G840">
        <v>6</v>
      </c>
      <c r="H840">
        <v>44</v>
      </c>
      <c r="I840">
        <v>40.637099999999997</v>
      </c>
      <c r="J840">
        <v>-107.7149</v>
      </c>
      <c r="K840" t="s">
        <v>628</v>
      </c>
      <c r="L840" t="s">
        <v>742</v>
      </c>
    </row>
    <row r="841" spans="2:12" x14ac:dyDescent="0.25">
      <c r="B841" t="s">
        <v>680</v>
      </c>
      <c r="C841" t="s">
        <v>2895</v>
      </c>
      <c r="D841" t="s">
        <v>2896</v>
      </c>
      <c r="E841" t="s">
        <v>2813</v>
      </c>
      <c r="F841" t="s">
        <v>745</v>
      </c>
      <c r="G841">
        <v>6</v>
      </c>
      <c r="H841">
        <v>54</v>
      </c>
      <c r="I841">
        <v>40.948</v>
      </c>
      <c r="J841">
        <v>-107.6082</v>
      </c>
      <c r="K841" t="s">
        <v>2813</v>
      </c>
      <c r="L841" t="s">
        <v>742</v>
      </c>
    </row>
    <row r="842" spans="2:12" x14ac:dyDescent="0.25">
      <c r="B842" t="s">
        <v>680</v>
      </c>
      <c r="C842" t="s">
        <v>875</v>
      </c>
      <c r="D842" t="s">
        <v>876</v>
      </c>
      <c r="E842" t="s">
        <v>877</v>
      </c>
      <c r="F842" t="s">
        <v>745</v>
      </c>
      <c r="G842">
        <v>6</v>
      </c>
      <c r="H842">
        <v>44</v>
      </c>
      <c r="I842">
        <v>40.450499999999998</v>
      </c>
      <c r="J842">
        <v>-107.5894</v>
      </c>
      <c r="K842" t="s">
        <v>877</v>
      </c>
      <c r="L842" t="s">
        <v>742</v>
      </c>
    </row>
    <row r="843" spans="2:12" x14ac:dyDescent="0.25">
      <c r="B843" t="s">
        <v>628</v>
      </c>
      <c r="C843" t="s">
        <v>8879</v>
      </c>
      <c r="D843" t="s">
        <v>8880</v>
      </c>
      <c r="E843" t="s">
        <v>8049</v>
      </c>
      <c r="F843" t="s">
        <v>2484</v>
      </c>
      <c r="G843">
        <v>0</v>
      </c>
      <c r="H843">
        <v>44</v>
      </c>
      <c r="I843">
        <v>40.5426</v>
      </c>
      <c r="J843">
        <v>-107.6405</v>
      </c>
      <c r="K843" t="s">
        <v>628</v>
      </c>
      <c r="L843" t="s">
        <v>742</v>
      </c>
    </row>
    <row r="844" spans="2:12" x14ac:dyDescent="0.25">
      <c r="B844" t="s">
        <v>680</v>
      </c>
      <c r="C844" t="s">
        <v>2893</v>
      </c>
      <c r="D844" t="s">
        <v>2894</v>
      </c>
      <c r="E844" t="s">
        <v>1398</v>
      </c>
      <c r="F844" t="s">
        <v>745</v>
      </c>
      <c r="G844">
        <v>6</v>
      </c>
      <c r="H844">
        <v>44</v>
      </c>
      <c r="I844">
        <v>40.492780000000003</v>
      </c>
      <c r="J844">
        <v>-107.52417</v>
      </c>
      <c r="K844" t="s">
        <v>2230</v>
      </c>
      <c r="L844" t="s">
        <v>742</v>
      </c>
    </row>
    <row r="845" spans="2:12" x14ac:dyDescent="0.25">
      <c r="B845" t="s">
        <v>628</v>
      </c>
      <c r="C845" t="s">
        <v>8058</v>
      </c>
      <c r="D845" t="s">
        <v>8059</v>
      </c>
      <c r="E845" t="s">
        <v>2733</v>
      </c>
      <c r="F845" t="s">
        <v>2292</v>
      </c>
      <c r="G845">
        <v>4</v>
      </c>
      <c r="H845">
        <v>40</v>
      </c>
      <c r="I845">
        <v>38.679299999999998</v>
      </c>
      <c r="J845">
        <v>-107.6369</v>
      </c>
      <c r="K845" t="s">
        <v>628</v>
      </c>
      <c r="L845" t="s">
        <v>742</v>
      </c>
    </row>
    <row r="846" spans="2:12" x14ac:dyDescent="0.25">
      <c r="B846" t="s">
        <v>679</v>
      </c>
      <c r="C846" t="s">
        <v>878</v>
      </c>
      <c r="D846" t="s">
        <v>879</v>
      </c>
      <c r="E846" t="s">
        <v>881</v>
      </c>
      <c r="F846" t="s">
        <v>745</v>
      </c>
      <c r="G846">
        <v>3</v>
      </c>
      <c r="H846">
        <v>20</v>
      </c>
      <c r="I846">
        <v>37.853000000000002</v>
      </c>
      <c r="J846">
        <v>-106.9252</v>
      </c>
      <c r="K846" t="s">
        <v>880</v>
      </c>
      <c r="L846" t="s">
        <v>742</v>
      </c>
    </row>
    <row r="847" spans="2:12" x14ac:dyDescent="0.25">
      <c r="B847" t="s">
        <v>679</v>
      </c>
      <c r="C847" t="s">
        <v>882</v>
      </c>
      <c r="D847" t="s">
        <v>879</v>
      </c>
      <c r="E847" t="s">
        <v>884</v>
      </c>
      <c r="F847" t="s">
        <v>745</v>
      </c>
      <c r="G847">
        <v>3</v>
      </c>
      <c r="H847">
        <v>20</v>
      </c>
      <c r="I847">
        <v>37.85</v>
      </c>
      <c r="J847">
        <v>-106.91667</v>
      </c>
      <c r="K847" t="s">
        <v>883</v>
      </c>
      <c r="L847" t="s">
        <v>742</v>
      </c>
    </row>
    <row r="848" spans="2:12" x14ac:dyDescent="0.25">
      <c r="B848" t="s">
        <v>679</v>
      </c>
      <c r="C848" t="s">
        <v>3313</v>
      </c>
      <c r="D848" t="s">
        <v>3314</v>
      </c>
      <c r="E848" t="s">
        <v>2663</v>
      </c>
      <c r="F848" t="s">
        <v>2292</v>
      </c>
      <c r="G848">
        <v>3</v>
      </c>
      <c r="H848">
        <v>20</v>
      </c>
      <c r="I848">
        <v>37.849299999999999</v>
      </c>
      <c r="J848">
        <v>-106.929</v>
      </c>
      <c r="K848" t="s">
        <v>628</v>
      </c>
      <c r="L848" t="s">
        <v>742</v>
      </c>
    </row>
    <row r="849" spans="2:12" x14ac:dyDescent="0.25">
      <c r="B849" t="s">
        <v>679</v>
      </c>
      <c r="C849" t="s">
        <v>885</v>
      </c>
      <c r="D849" t="s">
        <v>886</v>
      </c>
      <c r="E849" t="s">
        <v>887</v>
      </c>
      <c r="F849" t="s">
        <v>745</v>
      </c>
      <c r="G849">
        <v>3</v>
      </c>
      <c r="H849">
        <v>20</v>
      </c>
      <c r="I849">
        <v>37.85</v>
      </c>
      <c r="J849">
        <v>-106.93333</v>
      </c>
      <c r="K849" t="s">
        <v>887</v>
      </c>
      <c r="L849" t="s">
        <v>742</v>
      </c>
    </row>
    <row r="850" spans="2:12" x14ac:dyDescent="0.25">
      <c r="B850" t="s">
        <v>679</v>
      </c>
      <c r="C850" t="s">
        <v>2645</v>
      </c>
      <c r="D850" t="s">
        <v>2646</v>
      </c>
      <c r="E850" t="s">
        <v>2647</v>
      </c>
      <c r="F850" t="s">
        <v>745</v>
      </c>
      <c r="G850">
        <v>3</v>
      </c>
      <c r="H850">
        <v>20</v>
      </c>
      <c r="I850">
        <v>37.825499999999998</v>
      </c>
      <c r="J850">
        <v>-106.9319</v>
      </c>
      <c r="K850" t="s">
        <v>2647</v>
      </c>
      <c r="L850" t="s">
        <v>742</v>
      </c>
    </row>
    <row r="851" spans="2:12" x14ac:dyDescent="0.25">
      <c r="B851" t="s">
        <v>665</v>
      </c>
      <c r="C851" t="s">
        <v>888</v>
      </c>
      <c r="D851" t="s">
        <v>889</v>
      </c>
      <c r="E851" t="s">
        <v>842</v>
      </c>
      <c r="F851" t="s">
        <v>745</v>
      </c>
      <c r="G851">
        <v>4</v>
      </c>
      <c r="H851">
        <v>59</v>
      </c>
      <c r="I851">
        <v>38.873800000000003</v>
      </c>
      <c r="J851">
        <v>-106.9772</v>
      </c>
      <c r="K851" t="s">
        <v>890</v>
      </c>
      <c r="L851" t="s">
        <v>742</v>
      </c>
    </row>
    <row r="852" spans="2:12" x14ac:dyDescent="0.25">
      <c r="B852" t="s">
        <v>665</v>
      </c>
      <c r="C852" t="s">
        <v>2178</v>
      </c>
      <c r="D852" t="s">
        <v>889</v>
      </c>
      <c r="E852" t="s">
        <v>628</v>
      </c>
      <c r="F852" t="s">
        <v>1979</v>
      </c>
      <c r="G852">
        <v>4</v>
      </c>
      <c r="H852">
        <v>59</v>
      </c>
      <c r="I852">
        <v>38.883321000000002</v>
      </c>
      <c r="J852">
        <v>-107.000606</v>
      </c>
      <c r="K852" t="s">
        <v>628</v>
      </c>
      <c r="L852" t="s">
        <v>742</v>
      </c>
    </row>
    <row r="853" spans="2:12" x14ac:dyDescent="0.25">
      <c r="B853" t="s">
        <v>665</v>
      </c>
      <c r="C853" t="s">
        <v>3936</v>
      </c>
      <c r="D853" t="s">
        <v>3937</v>
      </c>
      <c r="E853" t="s">
        <v>3032</v>
      </c>
      <c r="F853" t="s">
        <v>2292</v>
      </c>
      <c r="G853">
        <v>4</v>
      </c>
      <c r="H853">
        <v>59</v>
      </c>
      <c r="I853">
        <v>38.872199999999999</v>
      </c>
      <c r="J853">
        <v>-106.97799999999999</v>
      </c>
      <c r="K853" t="s">
        <v>628</v>
      </c>
      <c r="L853" t="s">
        <v>742</v>
      </c>
    </row>
    <row r="854" spans="2:12" x14ac:dyDescent="0.25">
      <c r="B854" t="s">
        <v>665</v>
      </c>
      <c r="C854" t="s">
        <v>3880</v>
      </c>
      <c r="D854" t="s">
        <v>3881</v>
      </c>
      <c r="E854" t="s">
        <v>3733</v>
      </c>
      <c r="F854" t="s">
        <v>2292</v>
      </c>
      <c r="G854">
        <v>4</v>
      </c>
      <c r="H854">
        <v>59</v>
      </c>
      <c r="I854">
        <v>38.835999999999999</v>
      </c>
      <c r="J854">
        <v>-106.9327</v>
      </c>
      <c r="K854" t="s">
        <v>628</v>
      </c>
      <c r="L854" t="s">
        <v>742</v>
      </c>
    </row>
    <row r="855" spans="2:12" x14ac:dyDescent="0.25">
      <c r="B855" t="s">
        <v>665</v>
      </c>
      <c r="C855" t="s">
        <v>4041</v>
      </c>
      <c r="D855" t="s">
        <v>4042</v>
      </c>
      <c r="E855" t="s">
        <v>1712</v>
      </c>
      <c r="F855" t="s">
        <v>2292</v>
      </c>
      <c r="G855">
        <v>4</v>
      </c>
      <c r="H855">
        <v>59</v>
      </c>
      <c r="I855">
        <v>38.960299999999997</v>
      </c>
      <c r="J855">
        <v>-106.99079999999999</v>
      </c>
      <c r="K855" t="s">
        <v>628</v>
      </c>
      <c r="L855" t="s">
        <v>742</v>
      </c>
    </row>
    <row r="856" spans="2:12" x14ac:dyDescent="0.25">
      <c r="B856" t="s">
        <v>694</v>
      </c>
      <c r="C856" t="s">
        <v>3345</v>
      </c>
      <c r="D856" t="s">
        <v>3346</v>
      </c>
      <c r="E856" t="s">
        <v>3176</v>
      </c>
      <c r="F856" t="s">
        <v>2292</v>
      </c>
      <c r="G856">
        <v>3</v>
      </c>
      <c r="H856">
        <v>25</v>
      </c>
      <c r="I856">
        <v>37.994300000000003</v>
      </c>
      <c r="J856">
        <v>-105.70050000000001</v>
      </c>
      <c r="K856" t="s">
        <v>628</v>
      </c>
      <c r="L856" t="s">
        <v>742</v>
      </c>
    </row>
    <row r="857" spans="2:12" x14ac:dyDescent="0.25">
      <c r="B857" t="s">
        <v>694</v>
      </c>
      <c r="C857" t="s">
        <v>891</v>
      </c>
      <c r="D857" t="s">
        <v>892</v>
      </c>
      <c r="E857" t="s">
        <v>893</v>
      </c>
      <c r="F857" t="s">
        <v>745</v>
      </c>
      <c r="G857">
        <v>3</v>
      </c>
      <c r="H857">
        <v>25</v>
      </c>
      <c r="I857">
        <v>37.980600000000003</v>
      </c>
      <c r="J857">
        <v>-105.6897</v>
      </c>
      <c r="K857" t="s">
        <v>893</v>
      </c>
      <c r="L857" t="s">
        <v>742</v>
      </c>
    </row>
    <row r="858" spans="2:12" x14ac:dyDescent="0.25">
      <c r="B858" t="s">
        <v>694</v>
      </c>
      <c r="C858" t="s">
        <v>3341</v>
      </c>
      <c r="D858" t="s">
        <v>3342</v>
      </c>
      <c r="E858" t="s">
        <v>1712</v>
      </c>
      <c r="F858" t="s">
        <v>2292</v>
      </c>
      <c r="G858">
        <v>3</v>
      </c>
      <c r="H858">
        <v>25</v>
      </c>
      <c r="I858">
        <v>37.980200000000004</v>
      </c>
      <c r="J858">
        <v>-105.68899999999999</v>
      </c>
      <c r="K858" t="s">
        <v>628</v>
      </c>
      <c r="L858" t="s">
        <v>742</v>
      </c>
    </row>
    <row r="859" spans="2:12" x14ac:dyDescent="0.25">
      <c r="B859" t="s">
        <v>699</v>
      </c>
      <c r="C859" t="s">
        <v>894</v>
      </c>
      <c r="D859" t="s">
        <v>895</v>
      </c>
      <c r="E859" t="s">
        <v>896</v>
      </c>
      <c r="F859" t="s">
        <v>745</v>
      </c>
      <c r="G859">
        <v>2</v>
      </c>
      <c r="H859">
        <v>12</v>
      </c>
      <c r="I859">
        <v>38.749720000000003</v>
      </c>
      <c r="J859">
        <v>-105.17972</v>
      </c>
      <c r="K859" t="s">
        <v>896</v>
      </c>
      <c r="L859" t="s">
        <v>742</v>
      </c>
    </row>
    <row r="860" spans="2:12" x14ac:dyDescent="0.25">
      <c r="B860" t="s">
        <v>699</v>
      </c>
      <c r="C860" t="s">
        <v>2584</v>
      </c>
      <c r="D860" t="s">
        <v>2585</v>
      </c>
      <c r="E860" t="s">
        <v>2443</v>
      </c>
      <c r="F860" t="s">
        <v>745</v>
      </c>
      <c r="G860">
        <v>2</v>
      </c>
      <c r="H860">
        <v>12</v>
      </c>
      <c r="I860">
        <v>38.795499999999997</v>
      </c>
      <c r="J860">
        <v>-105.2004</v>
      </c>
      <c r="K860" t="s">
        <v>2443</v>
      </c>
      <c r="L860" t="s">
        <v>742</v>
      </c>
    </row>
    <row r="861" spans="2:12" x14ac:dyDescent="0.25">
      <c r="B861" t="s">
        <v>699</v>
      </c>
      <c r="C861" t="s">
        <v>3835</v>
      </c>
      <c r="D861" t="s">
        <v>3836</v>
      </c>
      <c r="E861" t="s">
        <v>2504</v>
      </c>
      <c r="F861" t="s">
        <v>2292</v>
      </c>
      <c r="G861">
        <v>2</v>
      </c>
      <c r="H861">
        <v>12</v>
      </c>
      <c r="I861">
        <v>38.807099999999998</v>
      </c>
      <c r="J861">
        <v>-105.2311</v>
      </c>
      <c r="K861" t="s">
        <v>628</v>
      </c>
      <c r="L861" t="s">
        <v>742</v>
      </c>
    </row>
    <row r="862" spans="2:12" x14ac:dyDescent="0.25">
      <c r="B862" t="s">
        <v>677</v>
      </c>
      <c r="C862" t="s">
        <v>2231</v>
      </c>
      <c r="D862" t="s">
        <v>2232</v>
      </c>
      <c r="E862" t="s">
        <v>2230</v>
      </c>
      <c r="F862" t="s">
        <v>745</v>
      </c>
      <c r="G862">
        <v>1</v>
      </c>
      <c r="H862">
        <v>64</v>
      </c>
      <c r="I862">
        <v>40.86</v>
      </c>
      <c r="J862">
        <v>-102.803</v>
      </c>
      <c r="K862" t="s">
        <v>2230</v>
      </c>
      <c r="L862" t="s">
        <v>742</v>
      </c>
    </row>
    <row r="863" spans="2:12" x14ac:dyDescent="0.25">
      <c r="B863" t="s">
        <v>628</v>
      </c>
      <c r="C863">
        <v>109</v>
      </c>
      <c r="D863" t="s">
        <v>2232</v>
      </c>
      <c r="E863" t="s">
        <v>2663</v>
      </c>
      <c r="F863" t="s">
        <v>6486</v>
      </c>
      <c r="G863">
        <v>1</v>
      </c>
      <c r="H863">
        <v>64</v>
      </c>
      <c r="I863">
        <v>40.841256999999999</v>
      </c>
      <c r="J863">
        <v>-102.884686</v>
      </c>
      <c r="K863" t="s">
        <v>2663</v>
      </c>
      <c r="L863" t="s">
        <v>742</v>
      </c>
    </row>
    <row r="864" spans="2:12" x14ac:dyDescent="0.25">
      <c r="B864" t="s">
        <v>677</v>
      </c>
      <c r="C864" t="s">
        <v>6438</v>
      </c>
      <c r="D864" t="s">
        <v>6439</v>
      </c>
      <c r="E864" t="s">
        <v>2330</v>
      </c>
      <c r="F864" t="s">
        <v>2292</v>
      </c>
      <c r="G864">
        <v>1</v>
      </c>
      <c r="H864">
        <v>64</v>
      </c>
      <c r="I864">
        <v>40.868499999999997</v>
      </c>
      <c r="J864">
        <v>-102.80540000000001</v>
      </c>
      <c r="K864" t="s">
        <v>628</v>
      </c>
      <c r="L864" t="s">
        <v>742</v>
      </c>
    </row>
    <row r="865" spans="2:12" x14ac:dyDescent="0.25">
      <c r="B865" t="s">
        <v>677</v>
      </c>
      <c r="C865" t="s">
        <v>6436</v>
      </c>
      <c r="D865" t="s">
        <v>6437</v>
      </c>
      <c r="E865" t="s">
        <v>5995</v>
      </c>
      <c r="F865" t="s">
        <v>2292</v>
      </c>
      <c r="G865">
        <v>1</v>
      </c>
      <c r="H865">
        <v>64</v>
      </c>
      <c r="I865">
        <v>40.864199999999997</v>
      </c>
      <c r="J865">
        <v>-102.8747</v>
      </c>
      <c r="K865" t="s">
        <v>628</v>
      </c>
      <c r="L865" t="s">
        <v>742</v>
      </c>
    </row>
    <row r="866" spans="2:12" x14ac:dyDescent="0.25">
      <c r="B866" t="s">
        <v>691</v>
      </c>
      <c r="C866" t="s">
        <v>1987</v>
      </c>
      <c r="D866" t="s">
        <v>1988</v>
      </c>
      <c r="E866" t="s">
        <v>628</v>
      </c>
      <c r="F866" t="s">
        <v>1979</v>
      </c>
      <c r="G866">
        <v>6</v>
      </c>
      <c r="H866">
        <v>58</v>
      </c>
      <c r="I866">
        <v>40.166645000000003</v>
      </c>
      <c r="J866">
        <v>-107.05061600000001</v>
      </c>
      <c r="K866" t="s">
        <v>628</v>
      </c>
      <c r="L866" t="s">
        <v>742</v>
      </c>
    </row>
    <row r="867" spans="2:12" x14ac:dyDescent="0.25">
      <c r="B867" t="s">
        <v>64</v>
      </c>
      <c r="C867" t="s">
        <v>1989</v>
      </c>
      <c r="D867" t="s">
        <v>1988</v>
      </c>
      <c r="E867" t="s">
        <v>1990</v>
      </c>
      <c r="F867" t="s">
        <v>1979</v>
      </c>
      <c r="G867">
        <v>6</v>
      </c>
      <c r="H867">
        <v>58</v>
      </c>
      <c r="I867">
        <v>40.166699999999999</v>
      </c>
      <c r="J867">
        <v>-107.05</v>
      </c>
      <c r="K867" t="s">
        <v>1990</v>
      </c>
      <c r="L867" t="s">
        <v>742</v>
      </c>
    </row>
    <row r="868" spans="2:12" x14ac:dyDescent="0.25">
      <c r="B868" t="s">
        <v>675</v>
      </c>
      <c r="C868" t="s">
        <v>899</v>
      </c>
      <c r="D868" t="s">
        <v>900</v>
      </c>
      <c r="E868" t="s">
        <v>902</v>
      </c>
      <c r="F868" t="s">
        <v>745</v>
      </c>
      <c r="G868">
        <v>2</v>
      </c>
      <c r="H868">
        <v>19</v>
      </c>
      <c r="I868">
        <v>37.383330000000001</v>
      </c>
      <c r="J868">
        <v>-103.88333</v>
      </c>
      <c r="K868" t="s">
        <v>901</v>
      </c>
      <c r="L868" t="s">
        <v>742</v>
      </c>
    </row>
    <row r="869" spans="2:12" x14ac:dyDescent="0.25">
      <c r="B869" t="s">
        <v>652</v>
      </c>
      <c r="C869" t="s">
        <v>3450</v>
      </c>
      <c r="D869" t="s">
        <v>3451</v>
      </c>
      <c r="E869" t="s">
        <v>2504</v>
      </c>
      <c r="F869" t="s">
        <v>2292</v>
      </c>
      <c r="G869">
        <v>2</v>
      </c>
      <c r="H869">
        <v>17</v>
      </c>
      <c r="I869">
        <v>38.1935</v>
      </c>
      <c r="J869">
        <v>-103.854</v>
      </c>
      <c r="K869" t="s">
        <v>628</v>
      </c>
      <c r="L869" t="s">
        <v>742</v>
      </c>
    </row>
    <row r="870" spans="2:12" x14ac:dyDescent="0.25">
      <c r="B870" t="s">
        <v>628</v>
      </c>
      <c r="C870" t="s">
        <v>2346</v>
      </c>
      <c r="D870" t="s">
        <v>2347</v>
      </c>
      <c r="E870" t="s">
        <v>2214</v>
      </c>
      <c r="F870" t="s">
        <v>2211</v>
      </c>
      <c r="G870">
        <v>1</v>
      </c>
      <c r="H870">
        <v>3</v>
      </c>
      <c r="I870">
        <v>40.652500000000003</v>
      </c>
      <c r="J870">
        <v>-105</v>
      </c>
      <c r="K870" t="s">
        <v>2214</v>
      </c>
      <c r="L870" t="s">
        <v>742</v>
      </c>
    </row>
    <row r="871" spans="2:12" x14ac:dyDescent="0.25">
      <c r="B871" t="s">
        <v>628</v>
      </c>
      <c r="C871" t="s">
        <v>2402</v>
      </c>
      <c r="D871" t="s">
        <v>2403</v>
      </c>
      <c r="E871" t="s">
        <v>2404</v>
      </c>
      <c r="F871" t="s">
        <v>2211</v>
      </c>
      <c r="G871">
        <v>2</v>
      </c>
      <c r="H871">
        <v>17</v>
      </c>
      <c r="I871">
        <v>38.038502000000001</v>
      </c>
      <c r="J871">
        <v>-103.69499999999999</v>
      </c>
      <c r="K871" t="s">
        <v>2404</v>
      </c>
      <c r="L871" t="s">
        <v>742</v>
      </c>
    </row>
    <row r="872" spans="2:12" x14ac:dyDescent="0.25">
      <c r="B872" t="s">
        <v>628</v>
      </c>
      <c r="C872" t="s">
        <v>2400</v>
      </c>
      <c r="D872" t="s">
        <v>2401</v>
      </c>
      <c r="E872" t="s">
        <v>2214</v>
      </c>
      <c r="F872" t="s">
        <v>2211</v>
      </c>
      <c r="G872">
        <v>2</v>
      </c>
      <c r="H872">
        <v>17</v>
      </c>
      <c r="I872">
        <v>38.038502000000001</v>
      </c>
      <c r="J872">
        <v>-103.69499999999999</v>
      </c>
      <c r="K872" t="s">
        <v>2214</v>
      </c>
      <c r="L872" t="s">
        <v>742</v>
      </c>
    </row>
    <row r="873" spans="2:12" x14ac:dyDescent="0.25">
      <c r="B873" t="s">
        <v>628</v>
      </c>
      <c r="C873" t="s">
        <v>2219</v>
      </c>
      <c r="D873" t="s">
        <v>2220</v>
      </c>
      <c r="E873" t="s">
        <v>2214</v>
      </c>
      <c r="F873" t="s">
        <v>2211</v>
      </c>
      <c r="G873">
        <v>5</v>
      </c>
      <c r="H873">
        <v>72</v>
      </c>
      <c r="I873">
        <v>39.180301999999998</v>
      </c>
      <c r="J873">
        <v>-108.699997</v>
      </c>
      <c r="K873" t="s">
        <v>2214</v>
      </c>
      <c r="L873" t="s">
        <v>742</v>
      </c>
    </row>
    <row r="874" spans="2:12" x14ac:dyDescent="0.25">
      <c r="B874" t="s">
        <v>628</v>
      </c>
      <c r="C874" t="s">
        <v>2595</v>
      </c>
      <c r="D874" t="s">
        <v>2596</v>
      </c>
      <c r="E874" t="s">
        <v>628</v>
      </c>
      <c r="F874" t="s">
        <v>2211</v>
      </c>
      <c r="G874">
        <v>5</v>
      </c>
      <c r="H874">
        <v>72</v>
      </c>
      <c r="I874">
        <v>0</v>
      </c>
      <c r="J874">
        <v>0</v>
      </c>
      <c r="K874" t="s">
        <v>628</v>
      </c>
      <c r="L874" t="s">
        <v>742</v>
      </c>
    </row>
    <row r="875" spans="2:12" x14ac:dyDescent="0.25">
      <c r="B875" t="s">
        <v>628</v>
      </c>
      <c r="C875" t="s">
        <v>2380</v>
      </c>
      <c r="D875" t="s">
        <v>2381</v>
      </c>
      <c r="E875" t="s">
        <v>1398</v>
      </c>
      <c r="F875" t="s">
        <v>2211</v>
      </c>
      <c r="G875">
        <v>4</v>
      </c>
      <c r="H875">
        <v>40</v>
      </c>
      <c r="I875">
        <v>38.791697999999997</v>
      </c>
      <c r="J875">
        <v>-107.792</v>
      </c>
      <c r="K875" t="s">
        <v>1398</v>
      </c>
      <c r="L875" t="s">
        <v>742</v>
      </c>
    </row>
    <row r="876" spans="2:12" x14ac:dyDescent="0.25">
      <c r="B876" t="s">
        <v>674</v>
      </c>
      <c r="C876" t="s">
        <v>6243</v>
      </c>
      <c r="D876" t="s">
        <v>6244</v>
      </c>
      <c r="E876" t="s">
        <v>4270</v>
      </c>
      <c r="F876" t="s">
        <v>2292</v>
      </c>
      <c r="G876">
        <v>1</v>
      </c>
      <c r="H876">
        <v>3</v>
      </c>
      <c r="I876">
        <v>40.553899999999999</v>
      </c>
      <c r="J876">
        <v>-105.0797</v>
      </c>
      <c r="K876" t="s">
        <v>628</v>
      </c>
      <c r="L876" t="s">
        <v>742</v>
      </c>
    </row>
    <row r="877" spans="2:12" x14ac:dyDescent="0.25">
      <c r="B877" t="s">
        <v>675</v>
      </c>
      <c r="C877" t="s">
        <v>2927</v>
      </c>
      <c r="D877" t="s">
        <v>2928</v>
      </c>
      <c r="E877" t="s">
        <v>628</v>
      </c>
      <c r="F877" t="s">
        <v>745</v>
      </c>
      <c r="G877">
        <v>2</v>
      </c>
      <c r="H877">
        <v>19</v>
      </c>
      <c r="I877">
        <v>37.096899999999998</v>
      </c>
      <c r="J877">
        <v>-104.92140000000001</v>
      </c>
      <c r="K877" t="s">
        <v>2302</v>
      </c>
      <c r="L877" t="s">
        <v>742</v>
      </c>
    </row>
    <row r="878" spans="2:12" x14ac:dyDescent="0.25">
      <c r="B878" t="s">
        <v>628</v>
      </c>
      <c r="C878" t="s">
        <v>7946</v>
      </c>
      <c r="D878" t="s">
        <v>7947</v>
      </c>
      <c r="E878" t="s">
        <v>628</v>
      </c>
      <c r="F878" t="s">
        <v>2484</v>
      </c>
      <c r="G878">
        <v>2</v>
      </c>
      <c r="H878">
        <v>16</v>
      </c>
      <c r="I878">
        <v>37.330002</v>
      </c>
      <c r="J878">
        <v>-105.08000199999999</v>
      </c>
      <c r="K878" t="s">
        <v>628</v>
      </c>
      <c r="L878" t="s">
        <v>742</v>
      </c>
    </row>
    <row r="879" spans="2:12" x14ac:dyDescent="0.25">
      <c r="B879" t="s">
        <v>667</v>
      </c>
      <c r="C879" t="s">
        <v>903</v>
      </c>
      <c r="D879" t="s">
        <v>904</v>
      </c>
      <c r="E879" t="s">
        <v>765</v>
      </c>
      <c r="F879" t="s">
        <v>745</v>
      </c>
      <c r="G879">
        <v>2</v>
      </c>
      <c r="H879">
        <v>16</v>
      </c>
      <c r="I879">
        <v>37.75</v>
      </c>
      <c r="J879">
        <v>-104.6</v>
      </c>
      <c r="K879" t="s">
        <v>628</v>
      </c>
      <c r="L879" t="s">
        <v>742</v>
      </c>
    </row>
    <row r="880" spans="2:12" x14ac:dyDescent="0.25">
      <c r="B880" t="s">
        <v>24</v>
      </c>
      <c r="C880" t="s">
        <v>2510</v>
      </c>
      <c r="D880" t="s">
        <v>2511</v>
      </c>
      <c r="E880" t="s">
        <v>1990</v>
      </c>
      <c r="F880" t="s">
        <v>2484</v>
      </c>
      <c r="G880">
        <v>3</v>
      </c>
      <c r="H880">
        <v>24</v>
      </c>
      <c r="I880">
        <v>37.216700000000003</v>
      </c>
      <c r="J880">
        <v>-105.2</v>
      </c>
      <c r="K880" t="s">
        <v>1990</v>
      </c>
      <c r="L880" t="s">
        <v>742</v>
      </c>
    </row>
    <row r="881" spans="2:12" x14ac:dyDescent="0.25">
      <c r="B881" t="s">
        <v>628</v>
      </c>
      <c r="C881" t="s">
        <v>2593</v>
      </c>
      <c r="D881" t="s">
        <v>2594</v>
      </c>
      <c r="E881" t="s">
        <v>628</v>
      </c>
      <c r="F881" t="s">
        <v>2211</v>
      </c>
      <c r="G881">
        <v>3</v>
      </c>
      <c r="H881">
        <v>24</v>
      </c>
      <c r="I881">
        <v>37.155898999999998</v>
      </c>
      <c r="J881">
        <v>-105.292</v>
      </c>
      <c r="K881" t="s">
        <v>628</v>
      </c>
      <c r="L881" t="s">
        <v>742</v>
      </c>
    </row>
    <row r="882" spans="2:12" x14ac:dyDescent="0.25">
      <c r="B882" t="s">
        <v>650</v>
      </c>
      <c r="C882" t="s">
        <v>905</v>
      </c>
      <c r="D882" t="s">
        <v>906</v>
      </c>
      <c r="E882" t="s">
        <v>907</v>
      </c>
      <c r="F882" t="s">
        <v>745</v>
      </c>
      <c r="G882">
        <v>3</v>
      </c>
      <c r="H882">
        <v>22</v>
      </c>
      <c r="I882">
        <v>37.016669999999998</v>
      </c>
      <c r="J882">
        <v>-106.45</v>
      </c>
      <c r="K882" t="s">
        <v>907</v>
      </c>
      <c r="L882" t="s">
        <v>742</v>
      </c>
    </row>
    <row r="883" spans="2:12" x14ac:dyDescent="0.25">
      <c r="B883" t="s">
        <v>628</v>
      </c>
      <c r="C883" t="s">
        <v>7948</v>
      </c>
      <c r="D883" t="s">
        <v>7949</v>
      </c>
      <c r="E883" t="s">
        <v>628</v>
      </c>
      <c r="F883" t="s">
        <v>2484</v>
      </c>
      <c r="G883">
        <v>3</v>
      </c>
      <c r="H883">
        <v>22</v>
      </c>
      <c r="I883">
        <v>37.020000000000003</v>
      </c>
      <c r="J883">
        <v>-106.449997</v>
      </c>
      <c r="K883" t="s">
        <v>628</v>
      </c>
      <c r="L883" t="s">
        <v>742</v>
      </c>
    </row>
    <row r="884" spans="2:12" x14ac:dyDescent="0.25">
      <c r="B884" t="s">
        <v>23</v>
      </c>
      <c r="C884" t="s">
        <v>2512</v>
      </c>
      <c r="D884" t="s">
        <v>2513</v>
      </c>
      <c r="E884" t="s">
        <v>1990</v>
      </c>
      <c r="F884" t="s">
        <v>2484</v>
      </c>
      <c r="G884">
        <v>3</v>
      </c>
      <c r="H884">
        <v>22</v>
      </c>
      <c r="I884">
        <v>37.0167</v>
      </c>
      <c r="J884">
        <v>-106.45</v>
      </c>
      <c r="K884" t="s">
        <v>1990</v>
      </c>
      <c r="L884" t="s">
        <v>742</v>
      </c>
    </row>
    <row r="885" spans="2:12" x14ac:dyDescent="0.25">
      <c r="B885" t="s">
        <v>701</v>
      </c>
      <c r="C885" t="s">
        <v>5763</v>
      </c>
      <c r="D885" t="s">
        <v>5764</v>
      </c>
      <c r="E885" t="s">
        <v>2425</v>
      </c>
      <c r="F885" t="s">
        <v>2292</v>
      </c>
      <c r="G885">
        <v>1</v>
      </c>
      <c r="H885">
        <v>2</v>
      </c>
      <c r="I885">
        <v>40.085299999999997</v>
      </c>
      <c r="J885">
        <v>-104.9409</v>
      </c>
      <c r="K885" t="s">
        <v>628</v>
      </c>
      <c r="L885" t="s">
        <v>742</v>
      </c>
    </row>
    <row r="886" spans="2:12" x14ac:dyDescent="0.25">
      <c r="B886" t="s">
        <v>628</v>
      </c>
      <c r="C886" t="s">
        <v>8793</v>
      </c>
      <c r="D886" t="s">
        <v>8794</v>
      </c>
      <c r="E886" t="s">
        <v>8049</v>
      </c>
      <c r="F886" t="s">
        <v>2484</v>
      </c>
      <c r="G886">
        <v>0</v>
      </c>
      <c r="H886">
        <v>2</v>
      </c>
      <c r="I886">
        <v>40.081499999999998</v>
      </c>
      <c r="J886">
        <v>-104.94589999999999</v>
      </c>
      <c r="K886" t="s">
        <v>628</v>
      </c>
      <c r="L886" t="s">
        <v>742</v>
      </c>
    </row>
    <row r="887" spans="2:12" x14ac:dyDescent="0.25">
      <c r="B887" t="s">
        <v>678</v>
      </c>
      <c r="C887" t="s">
        <v>908</v>
      </c>
      <c r="D887" t="s">
        <v>909</v>
      </c>
      <c r="E887" t="s">
        <v>787</v>
      </c>
      <c r="F887" t="s">
        <v>745</v>
      </c>
      <c r="G887">
        <v>5</v>
      </c>
      <c r="H887">
        <v>70</v>
      </c>
      <c r="I887">
        <v>39.333329999999997</v>
      </c>
      <c r="J887">
        <v>-108.21666999999999</v>
      </c>
      <c r="K887" t="s">
        <v>787</v>
      </c>
      <c r="L887" t="s">
        <v>742</v>
      </c>
    </row>
    <row r="888" spans="2:12" x14ac:dyDescent="0.25">
      <c r="B888" t="s">
        <v>691</v>
      </c>
      <c r="C888" t="s">
        <v>5746</v>
      </c>
      <c r="D888" t="s">
        <v>5747</v>
      </c>
      <c r="E888" t="s">
        <v>628</v>
      </c>
      <c r="F888" t="s">
        <v>745</v>
      </c>
      <c r="G888">
        <v>6</v>
      </c>
      <c r="H888">
        <v>43</v>
      </c>
      <c r="I888">
        <v>40.078600000000002</v>
      </c>
      <c r="J888">
        <v>-107.37860000000001</v>
      </c>
      <c r="K888" t="s">
        <v>1226</v>
      </c>
      <c r="L888" t="s">
        <v>742</v>
      </c>
    </row>
    <row r="889" spans="2:12" x14ac:dyDescent="0.25">
      <c r="B889" t="s">
        <v>47</v>
      </c>
      <c r="C889" t="s">
        <v>2514</v>
      </c>
      <c r="D889" t="s">
        <v>2515</v>
      </c>
      <c r="E889" t="s">
        <v>1990</v>
      </c>
      <c r="F889" t="s">
        <v>2484</v>
      </c>
      <c r="G889">
        <v>1</v>
      </c>
      <c r="H889">
        <v>3</v>
      </c>
      <c r="I889">
        <v>40.799999999999997</v>
      </c>
      <c r="J889">
        <v>-105.7667</v>
      </c>
      <c r="K889" t="s">
        <v>1990</v>
      </c>
      <c r="L889" t="s">
        <v>742</v>
      </c>
    </row>
    <row r="890" spans="2:12" x14ac:dyDescent="0.25">
      <c r="B890" t="s">
        <v>628</v>
      </c>
      <c r="C890" t="s">
        <v>7950</v>
      </c>
      <c r="D890" t="s">
        <v>2515</v>
      </c>
      <c r="E890" t="s">
        <v>628</v>
      </c>
      <c r="F890" t="s">
        <v>2484</v>
      </c>
      <c r="G890">
        <v>1</v>
      </c>
      <c r="H890">
        <v>3</v>
      </c>
      <c r="I890">
        <v>40.799999</v>
      </c>
      <c r="J890">
        <v>-105.769997</v>
      </c>
      <c r="K890" t="s">
        <v>628</v>
      </c>
      <c r="L890" t="s">
        <v>742</v>
      </c>
    </row>
    <row r="891" spans="2:12" x14ac:dyDescent="0.25">
      <c r="B891" t="s">
        <v>628</v>
      </c>
      <c r="C891" t="s">
        <v>7951</v>
      </c>
      <c r="D891" t="s">
        <v>7952</v>
      </c>
      <c r="E891" t="s">
        <v>628</v>
      </c>
      <c r="F891" t="s">
        <v>2484</v>
      </c>
      <c r="G891">
        <v>1</v>
      </c>
      <c r="H891">
        <v>4</v>
      </c>
      <c r="I891">
        <v>40.400002000000001</v>
      </c>
      <c r="J891">
        <v>-105.629997</v>
      </c>
      <c r="K891" t="s">
        <v>628</v>
      </c>
      <c r="L891" t="s">
        <v>742</v>
      </c>
    </row>
    <row r="892" spans="2:12" x14ac:dyDescent="0.25">
      <c r="B892" t="s">
        <v>642</v>
      </c>
      <c r="C892" t="s">
        <v>913</v>
      </c>
      <c r="D892" t="s">
        <v>914</v>
      </c>
      <c r="E892" t="s">
        <v>916</v>
      </c>
      <c r="F892" t="s">
        <v>745</v>
      </c>
      <c r="G892">
        <v>1</v>
      </c>
      <c r="H892">
        <v>1</v>
      </c>
      <c r="I892">
        <v>39.641939999999998</v>
      </c>
      <c r="J892">
        <v>-104.0775</v>
      </c>
      <c r="K892" t="s">
        <v>915</v>
      </c>
      <c r="L892" t="s">
        <v>742</v>
      </c>
    </row>
    <row r="893" spans="2:12" x14ac:dyDescent="0.25">
      <c r="B893" t="s">
        <v>642</v>
      </c>
      <c r="C893" t="s">
        <v>4879</v>
      </c>
      <c r="D893" t="s">
        <v>4880</v>
      </c>
      <c r="E893" t="s">
        <v>2504</v>
      </c>
      <c r="F893" t="s">
        <v>2292</v>
      </c>
      <c r="G893">
        <v>1</v>
      </c>
      <c r="H893">
        <v>1</v>
      </c>
      <c r="I893">
        <v>39.6113</v>
      </c>
      <c r="J893">
        <v>-104.0438</v>
      </c>
      <c r="K893" t="s">
        <v>628</v>
      </c>
      <c r="L893" t="s">
        <v>742</v>
      </c>
    </row>
    <row r="894" spans="2:12" x14ac:dyDescent="0.25">
      <c r="B894" t="s">
        <v>642</v>
      </c>
      <c r="C894" t="s">
        <v>5034</v>
      </c>
      <c r="D894" t="s">
        <v>5035</v>
      </c>
      <c r="E894" t="s">
        <v>2933</v>
      </c>
      <c r="F894" t="s">
        <v>2292</v>
      </c>
      <c r="G894">
        <v>1</v>
      </c>
      <c r="H894">
        <v>1</v>
      </c>
      <c r="I894">
        <v>39.666699999999999</v>
      </c>
      <c r="J894">
        <v>-104.0284</v>
      </c>
      <c r="K894" t="s">
        <v>628</v>
      </c>
      <c r="L894" t="s">
        <v>742</v>
      </c>
    </row>
    <row r="895" spans="2:12" x14ac:dyDescent="0.25">
      <c r="B895" t="s">
        <v>642</v>
      </c>
      <c r="C895" t="s">
        <v>5109</v>
      </c>
      <c r="D895" t="s">
        <v>5110</v>
      </c>
      <c r="E895" t="s">
        <v>2751</v>
      </c>
      <c r="F895" t="s">
        <v>2292</v>
      </c>
      <c r="G895">
        <v>1</v>
      </c>
      <c r="H895">
        <v>1</v>
      </c>
      <c r="I895">
        <v>39.691299999999998</v>
      </c>
      <c r="J895">
        <v>-104.0484</v>
      </c>
      <c r="K895" t="s">
        <v>628</v>
      </c>
      <c r="L895" t="s">
        <v>742</v>
      </c>
    </row>
    <row r="896" spans="2:12" x14ac:dyDescent="0.25">
      <c r="B896" t="s">
        <v>660</v>
      </c>
      <c r="C896" t="s">
        <v>4727</v>
      </c>
      <c r="D896" t="s">
        <v>4728</v>
      </c>
      <c r="E896" t="s">
        <v>2322</v>
      </c>
      <c r="F896" t="s">
        <v>2292</v>
      </c>
      <c r="G896">
        <v>1</v>
      </c>
      <c r="H896">
        <v>1</v>
      </c>
      <c r="I896">
        <v>39.548200000000001</v>
      </c>
      <c r="J896">
        <v>-104.12730000000001</v>
      </c>
      <c r="K896" t="s">
        <v>628</v>
      </c>
      <c r="L896" t="s">
        <v>742</v>
      </c>
    </row>
    <row r="897" spans="2:12" x14ac:dyDescent="0.25">
      <c r="B897" t="s">
        <v>642</v>
      </c>
      <c r="C897" t="s">
        <v>4914</v>
      </c>
      <c r="D897" t="s">
        <v>4915</v>
      </c>
      <c r="E897" t="s">
        <v>2992</v>
      </c>
      <c r="F897" t="s">
        <v>2292</v>
      </c>
      <c r="G897">
        <v>1</v>
      </c>
      <c r="H897">
        <v>1</v>
      </c>
      <c r="I897">
        <v>39.624600000000001</v>
      </c>
      <c r="J897">
        <v>-103.9186</v>
      </c>
      <c r="K897" t="s">
        <v>628</v>
      </c>
      <c r="L897" t="s">
        <v>742</v>
      </c>
    </row>
    <row r="898" spans="2:12" x14ac:dyDescent="0.25">
      <c r="B898" t="s">
        <v>692</v>
      </c>
      <c r="C898" t="s">
        <v>3251</v>
      </c>
      <c r="D898" t="s">
        <v>3252</v>
      </c>
      <c r="E898" t="s">
        <v>2443</v>
      </c>
      <c r="F898" t="s">
        <v>2292</v>
      </c>
      <c r="G898">
        <v>3</v>
      </c>
      <c r="H898">
        <v>20</v>
      </c>
      <c r="I898">
        <v>37.681199999999997</v>
      </c>
      <c r="J898">
        <v>-106.355</v>
      </c>
      <c r="K898" t="s">
        <v>628</v>
      </c>
      <c r="L898" t="s">
        <v>742</v>
      </c>
    </row>
    <row r="899" spans="2:12" x14ac:dyDescent="0.25">
      <c r="B899" t="s">
        <v>692</v>
      </c>
      <c r="C899" t="s">
        <v>920</v>
      </c>
      <c r="D899" t="s">
        <v>921</v>
      </c>
      <c r="E899" t="s">
        <v>759</v>
      </c>
      <c r="F899" t="s">
        <v>745</v>
      </c>
      <c r="G899">
        <v>3</v>
      </c>
      <c r="H899">
        <v>20</v>
      </c>
      <c r="I899">
        <v>37.6907</v>
      </c>
      <c r="J899">
        <v>-106.30840000000001</v>
      </c>
      <c r="K899" t="s">
        <v>759</v>
      </c>
      <c r="L899" t="s">
        <v>742</v>
      </c>
    </row>
    <row r="900" spans="2:12" x14ac:dyDescent="0.25">
      <c r="B900" t="s">
        <v>692</v>
      </c>
      <c r="C900" t="s">
        <v>3258</v>
      </c>
      <c r="D900" t="s">
        <v>3259</v>
      </c>
      <c r="E900" t="s">
        <v>2663</v>
      </c>
      <c r="F900" t="s">
        <v>2292</v>
      </c>
      <c r="G900">
        <v>3</v>
      </c>
      <c r="H900">
        <v>20</v>
      </c>
      <c r="I900">
        <v>37.6907</v>
      </c>
      <c r="J900">
        <v>-106.30840000000001</v>
      </c>
      <c r="K900" t="s">
        <v>628</v>
      </c>
      <c r="L900" t="s">
        <v>742</v>
      </c>
    </row>
    <row r="901" spans="2:12" x14ac:dyDescent="0.25">
      <c r="B901" t="s">
        <v>692</v>
      </c>
      <c r="C901" t="s">
        <v>3243</v>
      </c>
      <c r="D901" t="s">
        <v>3244</v>
      </c>
      <c r="E901" t="s">
        <v>2997</v>
      </c>
      <c r="F901" t="s">
        <v>2292</v>
      </c>
      <c r="G901">
        <v>3</v>
      </c>
      <c r="H901">
        <v>20</v>
      </c>
      <c r="I901">
        <v>37.673499999999997</v>
      </c>
      <c r="J901">
        <v>-106.40009999999999</v>
      </c>
      <c r="K901" t="s">
        <v>628</v>
      </c>
      <c r="L901" t="s">
        <v>742</v>
      </c>
    </row>
    <row r="902" spans="2:12" x14ac:dyDescent="0.25">
      <c r="B902" t="s">
        <v>692</v>
      </c>
      <c r="C902" t="s">
        <v>3247</v>
      </c>
      <c r="D902" t="s">
        <v>3248</v>
      </c>
      <c r="E902" t="s">
        <v>2663</v>
      </c>
      <c r="F902" t="s">
        <v>2292</v>
      </c>
      <c r="G902">
        <v>3</v>
      </c>
      <c r="H902">
        <v>20</v>
      </c>
      <c r="I902">
        <v>37.679200000000002</v>
      </c>
      <c r="J902">
        <v>-106.29170000000001</v>
      </c>
      <c r="K902" t="s">
        <v>628</v>
      </c>
      <c r="L902" t="s">
        <v>742</v>
      </c>
    </row>
    <row r="903" spans="2:12" x14ac:dyDescent="0.25">
      <c r="B903" t="s">
        <v>675</v>
      </c>
      <c r="C903" t="s">
        <v>917</v>
      </c>
      <c r="D903" t="s">
        <v>918</v>
      </c>
      <c r="E903" t="s">
        <v>919</v>
      </c>
      <c r="F903" t="s">
        <v>745</v>
      </c>
      <c r="G903">
        <v>2</v>
      </c>
      <c r="H903">
        <v>17</v>
      </c>
      <c r="I903">
        <v>37.633330000000001</v>
      </c>
      <c r="J903">
        <v>-104.01667</v>
      </c>
      <c r="K903" t="s">
        <v>919</v>
      </c>
      <c r="L903" t="s">
        <v>742</v>
      </c>
    </row>
    <row r="904" spans="2:12" x14ac:dyDescent="0.25">
      <c r="B904" t="s">
        <v>654</v>
      </c>
      <c r="C904" t="s">
        <v>922</v>
      </c>
      <c r="D904" t="s">
        <v>654</v>
      </c>
      <c r="E904" t="s">
        <v>846</v>
      </c>
      <c r="F904" t="s">
        <v>745</v>
      </c>
      <c r="G904">
        <v>4</v>
      </c>
      <c r="H904">
        <v>40</v>
      </c>
      <c r="I904">
        <v>38.753100000000003</v>
      </c>
      <c r="J904">
        <v>-108.0783</v>
      </c>
      <c r="K904" t="s">
        <v>846</v>
      </c>
      <c r="L904" t="s">
        <v>742</v>
      </c>
    </row>
    <row r="905" spans="2:12" x14ac:dyDescent="0.25">
      <c r="B905" t="s">
        <v>628</v>
      </c>
      <c r="C905" t="s">
        <v>8060</v>
      </c>
      <c r="D905" t="s">
        <v>8061</v>
      </c>
      <c r="E905" t="s">
        <v>6688</v>
      </c>
      <c r="F905" t="s">
        <v>2292</v>
      </c>
      <c r="G905">
        <v>4</v>
      </c>
      <c r="H905">
        <v>40</v>
      </c>
      <c r="I905">
        <v>38.740200000000002</v>
      </c>
      <c r="J905">
        <v>-108.04510000000001</v>
      </c>
      <c r="K905" t="s">
        <v>628</v>
      </c>
      <c r="L905" t="s">
        <v>742</v>
      </c>
    </row>
    <row r="906" spans="2:12" x14ac:dyDescent="0.25">
      <c r="B906" t="s">
        <v>654</v>
      </c>
      <c r="C906" t="s">
        <v>3800</v>
      </c>
      <c r="D906" t="s">
        <v>3801</v>
      </c>
      <c r="E906" t="s">
        <v>3032</v>
      </c>
      <c r="F906" t="s">
        <v>2292</v>
      </c>
      <c r="G906">
        <v>4</v>
      </c>
      <c r="H906">
        <v>40</v>
      </c>
      <c r="I906">
        <v>38.752699999999997</v>
      </c>
      <c r="J906">
        <v>-108.02809999999999</v>
      </c>
      <c r="K906" t="s">
        <v>628</v>
      </c>
      <c r="L906" t="s">
        <v>742</v>
      </c>
    </row>
    <row r="907" spans="2:12" x14ac:dyDescent="0.25">
      <c r="B907" t="s">
        <v>654</v>
      </c>
      <c r="C907" t="s">
        <v>2303</v>
      </c>
      <c r="D907" t="s">
        <v>2304</v>
      </c>
      <c r="E907" t="s">
        <v>2302</v>
      </c>
      <c r="F907" t="s">
        <v>745</v>
      </c>
      <c r="G907">
        <v>4</v>
      </c>
      <c r="H907">
        <v>40</v>
      </c>
      <c r="I907">
        <v>38.753799999999998</v>
      </c>
      <c r="J907">
        <v>-108.0277</v>
      </c>
      <c r="K907" t="s">
        <v>2302</v>
      </c>
      <c r="L907" t="s">
        <v>742</v>
      </c>
    </row>
    <row r="908" spans="2:12" x14ac:dyDescent="0.25">
      <c r="B908" t="s">
        <v>654</v>
      </c>
      <c r="C908" t="s">
        <v>3774</v>
      </c>
      <c r="D908" t="s">
        <v>3775</v>
      </c>
      <c r="E908" t="s">
        <v>2443</v>
      </c>
      <c r="F908" t="s">
        <v>2292</v>
      </c>
      <c r="G908">
        <v>4</v>
      </c>
      <c r="H908">
        <v>41</v>
      </c>
      <c r="I908">
        <v>38.685299999999998</v>
      </c>
      <c r="J908">
        <v>-108.07429999999999</v>
      </c>
      <c r="K908" t="s">
        <v>628</v>
      </c>
      <c r="L908" t="s">
        <v>742</v>
      </c>
    </row>
    <row r="909" spans="2:12" x14ac:dyDescent="0.25">
      <c r="B909" t="s">
        <v>654</v>
      </c>
      <c r="C909" t="s">
        <v>3804</v>
      </c>
      <c r="D909" t="s">
        <v>3805</v>
      </c>
      <c r="E909" t="s">
        <v>2992</v>
      </c>
      <c r="F909" t="s">
        <v>2292</v>
      </c>
      <c r="G909">
        <v>4</v>
      </c>
      <c r="H909">
        <v>40</v>
      </c>
      <c r="I909">
        <v>38.757199999999997</v>
      </c>
      <c r="J909">
        <v>-107.9714</v>
      </c>
      <c r="K909" t="s">
        <v>628</v>
      </c>
      <c r="L909" t="s">
        <v>742</v>
      </c>
    </row>
    <row r="910" spans="2:12" x14ac:dyDescent="0.25">
      <c r="B910" t="s">
        <v>654</v>
      </c>
      <c r="C910" t="s">
        <v>3788</v>
      </c>
      <c r="D910" t="s">
        <v>3789</v>
      </c>
      <c r="E910" t="s">
        <v>2590</v>
      </c>
      <c r="F910" t="s">
        <v>2292</v>
      </c>
      <c r="G910">
        <v>4</v>
      </c>
      <c r="H910">
        <v>40</v>
      </c>
      <c r="I910">
        <v>38.729799999999997</v>
      </c>
      <c r="J910">
        <v>-107.97020000000001</v>
      </c>
      <c r="K910" t="s">
        <v>628</v>
      </c>
      <c r="L910" t="s">
        <v>742</v>
      </c>
    </row>
    <row r="911" spans="2:12" x14ac:dyDescent="0.25">
      <c r="B911" t="s">
        <v>628</v>
      </c>
      <c r="C911" t="s">
        <v>2215</v>
      </c>
      <c r="D911" t="s">
        <v>2216</v>
      </c>
      <c r="E911" t="s">
        <v>925</v>
      </c>
      <c r="F911" t="s">
        <v>2211</v>
      </c>
      <c r="G911">
        <v>4</v>
      </c>
      <c r="H911">
        <v>40</v>
      </c>
      <c r="I911">
        <v>38.734200000000001</v>
      </c>
      <c r="J911">
        <v>-108.11799600000001</v>
      </c>
      <c r="K911" t="s">
        <v>925</v>
      </c>
      <c r="L911" t="s">
        <v>742</v>
      </c>
    </row>
    <row r="912" spans="2:12" x14ac:dyDescent="0.25">
      <c r="B912" t="s">
        <v>662</v>
      </c>
      <c r="C912" t="s">
        <v>4542</v>
      </c>
      <c r="D912" t="s">
        <v>4543</v>
      </c>
      <c r="E912" t="s">
        <v>628</v>
      </c>
      <c r="F912" t="s">
        <v>745</v>
      </c>
      <c r="G912">
        <v>5</v>
      </c>
      <c r="H912">
        <v>72</v>
      </c>
      <c r="I912">
        <v>39.46</v>
      </c>
      <c r="J912">
        <v>-108.88</v>
      </c>
      <c r="K912" t="s">
        <v>925</v>
      </c>
      <c r="L912" t="s">
        <v>742</v>
      </c>
    </row>
    <row r="913" spans="2:12" x14ac:dyDescent="0.25">
      <c r="B913" t="s">
        <v>655</v>
      </c>
      <c r="C913" t="s">
        <v>5205</v>
      </c>
      <c r="D913" t="s">
        <v>5206</v>
      </c>
      <c r="E913" t="s">
        <v>2459</v>
      </c>
      <c r="F913" t="s">
        <v>2292</v>
      </c>
      <c r="G913">
        <v>1</v>
      </c>
      <c r="H913">
        <v>8</v>
      </c>
      <c r="I913">
        <v>39.731000000000002</v>
      </c>
      <c r="J913">
        <v>-104.9635</v>
      </c>
      <c r="K913" t="s">
        <v>628</v>
      </c>
      <c r="L913" t="s">
        <v>742</v>
      </c>
    </row>
    <row r="914" spans="2:12" x14ac:dyDescent="0.25">
      <c r="B914" t="s">
        <v>655</v>
      </c>
      <c r="C914" t="s">
        <v>6542</v>
      </c>
      <c r="D914" t="s">
        <v>6543</v>
      </c>
      <c r="E914" t="s">
        <v>2733</v>
      </c>
      <c r="F914" t="s">
        <v>6505</v>
      </c>
      <c r="G914">
        <v>1</v>
      </c>
      <c r="H914">
        <v>8</v>
      </c>
      <c r="I914">
        <v>39.728200000000001</v>
      </c>
      <c r="J914">
        <v>-104.95440000000001</v>
      </c>
      <c r="K914" t="s">
        <v>628</v>
      </c>
      <c r="L914" t="s">
        <v>742</v>
      </c>
    </row>
    <row r="915" spans="2:12" x14ac:dyDescent="0.25">
      <c r="B915" t="s">
        <v>655</v>
      </c>
      <c r="C915" t="s">
        <v>2586</v>
      </c>
      <c r="D915" t="s">
        <v>2587</v>
      </c>
      <c r="E915" t="s">
        <v>2443</v>
      </c>
      <c r="F915" t="s">
        <v>745</v>
      </c>
      <c r="G915">
        <v>1</v>
      </c>
      <c r="H915">
        <v>8</v>
      </c>
      <c r="I915">
        <v>39.726300000000002</v>
      </c>
      <c r="J915">
        <v>-104.985</v>
      </c>
      <c r="K915" t="s">
        <v>628</v>
      </c>
      <c r="L915" t="s">
        <v>742</v>
      </c>
    </row>
    <row r="916" spans="2:12" x14ac:dyDescent="0.25">
      <c r="B916" t="s">
        <v>628</v>
      </c>
      <c r="C916" t="s">
        <v>8064</v>
      </c>
      <c r="D916" t="s">
        <v>8065</v>
      </c>
      <c r="E916" t="s">
        <v>7567</v>
      </c>
      <c r="F916" t="s">
        <v>2292</v>
      </c>
      <c r="G916">
        <v>1</v>
      </c>
      <c r="H916">
        <v>8</v>
      </c>
      <c r="I916">
        <v>39.742199999999997</v>
      </c>
      <c r="J916">
        <v>-104.9543</v>
      </c>
      <c r="K916" t="s">
        <v>628</v>
      </c>
      <c r="L916" t="s">
        <v>742</v>
      </c>
    </row>
    <row r="917" spans="2:12" x14ac:dyDescent="0.25">
      <c r="B917" t="s">
        <v>655</v>
      </c>
      <c r="C917" t="s">
        <v>5212</v>
      </c>
      <c r="D917" t="s">
        <v>5213</v>
      </c>
      <c r="E917" t="s">
        <v>3037</v>
      </c>
      <c r="F917" t="s">
        <v>2292</v>
      </c>
      <c r="G917">
        <v>1</v>
      </c>
      <c r="H917">
        <v>8</v>
      </c>
      <c r="I917">
        <v>39.736400000000003</v>
      </c>
      <c r="J917">
        <v>-104.96120000000001</v>
      </c>
      <c r="K917" t="s">
        <v>628</v>
      </c>
      <c r="L917" t="s">
        <v>742</v>
      </c>
    </row>
    <row r="918" spans="2:12" x14ac:dyDescent="0.25">
      <c r="B918" t="s">
        <v>628</v>
      </c>
      <c r="C918" t="s">
        <v>8983</v>
      </c>
      <c r="D918" t="s">
        <v>8984</v>
      </c>
      <c r="E918" t="s">
        <v>2835</v>
      </c>
      <c r="F918" t="s">
        <v>2484</v>
      </c>
      <c r="G918">
        <v>0</v>
      </c>
      <c r="H918">
        <v>8</v>
      </c>
      <c r="I918">
        <v>39.732999999999997</v>
      </c>
      <c r="J918">
        <v>-104.98569999999999</v>
      </c>
      <c r="K918" t="s">
        <v>628</v>
      </c>
      <c r="L918" t="s">
        <v>742</v>
      </c>
    </row>
    <row r="919" spans="2:12" x14ac:dyDescent="0.25">
      <c r="B919" t="s">
        <v>655</v>
      </c>
      <c r="C919" t="s">
        <v>5238</v>
      </c>
      <c r="D919" t="s">
        <v>5239</v>
      </c>
      <c r="E919" t="s">
        <v>2392</v>
      </c>
      <c r="F919" t="s">
        <v>2292</v>
      </c>
      <c r="G919">
        <v>1</v>
      </c>
      <c r="H919">
        <v>8</v>
      </c>
      <c r="I919">
        <v>39.751899999999999</v>
      </c>
      <c r="J919">
        <v>-105.01390000000001</v>
      </c>
      <c r="K919" t="s">
        <v>628</v>
      </c>
      <c r="L919" t="s">
        <v>742</v>
      </c>
    </row>
    <row r="920" spans="2:12" x14ac:dyDescent="0.25">
      <c r="B920" t="s">
        <v>655</v>
      </c>
      <c r="C920" t="s">
        <v>5152</v>
      </c>
      <c r="D920" t="s">
        <v>5153</v>
      </c>
      <c r="E920" t="s">
        <v>2392</v>
      </c>
      <c r="F920" t="s">
        <v>2292</v>
      </c>
      <c r="G920">
        <v>1</v>
      </c>
      <c r="H920">
        <v>8</v>
      </c>
      <c r="I920">
        <v>39.708500000000001</v>
      </c>
      <c r="J920">
        <v>-104.9409</v>
      </c>
      <c r="K920" t="s">
        <v>628</v>
      </c>
      <c r="L920" t="s">
        <v>742</v>
      </c>
    </row>
    <row r="921" spans="2:12" x14ac:dyDescent="0.25">
      <c r="B921" t="s">
        <v>655</v>
      </c>
      <c r="C921" t="s">
        <v>5222</v>
      </c>
      <c r="D921" t="s">
        <v>5223</v>
      </c>
      <c r="E921" t="s">
        <v>4411</v>
      </c>
      <c r="F921" t="s">
        <v>2292</v>
      </c>
      <c r="G921">
        <v>1</v>
      </c>
      <c r="H921">
        <v>8</v>
      </c>
      <c r="I921">
        <v>39.740099999999998</v>
      </c>
      <c r="J921">
        <v>-104.98739999999999</v>
      </c>
      <c r="K921" t="s">
        <v>628</v>
      </c>
      <c r="L921" t="s">
        <v>742</v>
      </c>
    </row>
    <row r="922" spans="2:12" x14ac:dyDescent="0.25">
      <c r="B922" t="s">
        <v>655</v>
      </c>
      <c r="C922" t="s">
        <v>5242</v>
      </c>
      <c r="D922" t="s">
        <v>5243</v>
      </c>
      <c r="E922" t="s">
        <v>2431</v>
      </c>
      <c r="F922" t="s">
        <v>2292</v>
      </c>
      <c r="G922">
        <v>1</v>
      </c>
      <c r="H922">
        <v>2</v>
      </c>
      <c r="I922">
        <v>39.754600000000003</v>
      </c>
      <c r="J922">
        <v>-104.90170000000001</v>
      </c>
      <c r="K922" t="s">
        <v>628</v>
      </c>
      <c r="L922" t="s">
        <v>742</v>
      </c>
    </row>
    <row r="923" spans="2:12" x14ac:dyDescent="0.25">
      <c r="B923" t="s">
        <v>628</v>
      </c>
      <c r="C923" t="s">
        <v>8981</v>
      </c>
      <c r="D923" t="s">
        <v>8982</v>
      </c>
      <c r="E923" t="s">
        <v>8049</v>
      </c>
      <c r="F923" t="s">
        <v>2484</v>
      </c>
      <c r="G923">
        <v>0</v>
      </c>
      <c r="H923">
        <v>8</v>
      </c>
      <c r="I923">
        <v>39.702599999999997</v>
      </c>
      <c r="J923">
        <v>-104.97369999999999</v>
      </c>
      <c r="K923" t="s">
        <v>628</v>
      </c>
      <c r="L923" t="s">
        <v>742</v>
      </c>
    </row>
    <row r="924" spans="2:12" x14ac:dyDescent="0.25">
      <c r="B924" t="s">
        <v>655</v>
      </c>
      <c r="C924" t="s">
        <v>5275</v>
      </c>
      <c r="D924" t="s">
        <v>5276</v>
      </c>
      <c r="E924" t="s">
        <v>2964</v>
      </c>
      <c r="F924" t="s">
        <v>2292</v>
      </c>
      <c r="G924">
        <v>1</v>
      </c>
      <c r="H924">
        <v>8</v>
      </c>
      <c r="I924">
        <v>39.766300000000001</v>
      </c>
      <c r="J924">
        <v>-104.971</v>
      </c>
      <c r="K924" t="s">
        <v>628</v>
      </c>
      <c r="L924" t="s">
        <v>742</v>
      </c>
    </row>
    <row r="925" spans="2:12" x14ac:dyDescent="0.25">
      <c r="B925" t="s">
        <v>642</v>
      </c>
      <c r="C925" t="s">
        <v>5197</v>
      </c>
      <c r="D925" t="s">
        <v>5198</v>
      </c>
      <c r="E925" t="s">
        <v>2317</v>
      </c>
      <c r="F925" t="s">
        <v>2292</v>
      </c>
      <c r="G925">
        <v>1</v>
      </c>
      <c r="H925">
        <v>2</v>
      </c>
      <c r="I925">
        <v>39.729100000000003</v>
      </c>
      <c r="J925">
        <v>-104.7958</v>
      </c>
      <c r="K925" t="s">
        <v>628</v>
      </c>
      <c r="L925" t="s">
        <v>742</v>
      </c>
    </row>
    <row r="926" spans="2:12" x14ac:dyDescent="0.25">
      <c r="B926" t="s">
        <v>669</v>
      </c>
      <c r="C926" t="s">
        <v>5392</v>
      </c>
      <c r="D926" t="s">
        <v>5393</v>
      </c>
      <c r="E926" t="s">
        <v>5394</v>
      </c>
      <c r="F926" t="s">
        <v>2292</v>
      </c>
      <c r="G926">
        <v>1</v>
      </c>
      <c r="H926">
        <v>2</v>
      </c>
      <c r="I926">
        <v>39.863199999999999</v>
      </c>
      <c r="J926">
        <v>-105.1023</v>
      </c>
      <c r="K926" t="s">
        <v>628</v>
      </c>
      <c r="L926" t="s">
        <v>742</v>
      </c>
    </row>
    <row r="927" spans="2:12" x14ac:dyDescent="0.25">
      <c r="B927" t="s">
        <v>669</v>
      </c>
      <c r="C927" t="s">
        <v>5339</v>
      </c>
      <c r="D927" t="s">
        <v>5340</v>
      </c>
      <c r="E927" t="s">
        <v>2322</v>
      </c>
      <c r="F927" t="s">
        <v>2292</v>
      </c>
      <c r="G927">
        <v>1</v>
      </c>
      <c r="H927">
        <v>7</v>
      </c>
      <c r="I927">
        <v>39.815300000000001</v>
      </c>
      <c r="J927">
        <v>-105.1533</v>
      </c>
      <c r="K927" t="s">
        <v>628</v>
      </c>
      <c r="L927" t="s">
        <v>742</v>
      </c>
    </row>
    <row r="928" spans="2:12" x14ac:dyDescent="0.25">
      <c r="B928" t="s">
        <v>669</v>
      </c>
      <c r="C928" t="s">
        <v>5050</v>
      </c>
      <c r="D928" t="s">
        <v>5051</v>
      </c>
      <c r="E928" t="s">
        <v>4242</v>
      </c>
      <c r="F928" t="s">
        <v>2292</v>
      </c>
      <c r="G928">
        <v>1</v>
      </c>
      <c r="H928">
        <v>9</v>
      </c>
      <c r="I928">
        <v>39.671199999999999</v>
      </c>
      <c r="J928">
        <v>-105.15779999999999</v>
      </c>
      <c r="K928" t="s">
        <v>628</v>
      </c>
      <c r="L928" t="s">
        <v>742</v>
      </c>
    </row>
    <row r="929" spans="2:12" x14ac:dyDescent="0.25">
      <c r="B929" t="s">
        <v>642</v>
      </c>
      <c r="C929" t="s">
        <v>5081</v>
      </c>
      <c r="D929" t="s">
        <v>5082</v>
      </c>
      <c r="E929" t="s">
        <v>4076</v>
      </c>
      <c r="F929" t="s">
        <v>2292</v>
      </c>
      <c r="G929">
        <v>1</v>
      </c>
      <c r="H929">
        <v>2</v>
      </c>
      <c r="I929">
        <v>39.682699999999997</v>
      </c>
      <c r="J929">
        <v>-104.7975</v>
      </c>
      <c r="K929" t="s">
        <v>628</v>
      </c>
      <c r="L929" t="s">
        <v>742</v>
      </c>
    </row>
    <row r="930" spans="2:12" x14ac:dyDescent="0.25">
      <c r="B930" t="s">
        <v>669</v>
      </c>
      <c r="C930" t="s">
        <v>5189</v>
      </c>
      <c r="D930" t="s">
        <v>5190</v>
      </c>
      <c r="E930" t="s">
        <v>2392</v>
      </c>
      <c r="F930" t="s">
        <v>2292</v>
      </c>
      <c r="G930">
        <v>1</v>
      </c>
      <c r="H930">
        <v>8</v>
      </c>
      <c r="I930">
        <v>39.726500000000001</v>
      </c>
      <c r="J930">
        <v>-105.1255</v>
      </c>
      <c r="K930" t="s">
        <v>628</v>
      </c>
      <c r="L930" t="s">
        <v>742</v>
      </c>
    </row>
    <row r="931" spans="2:12" x14ac:dyDescent="0.25">
      <c r="B931" t="s">
        <v>669</v>
      </c>
      <c r="C931" t="s">
        <v>5408</v>
      </c>
      <c r="D931" t="s">
        <v>5409</v>
      </c>
      <c r="E931" t="s">
        <v>5266</v>
      </c>
      <c r="F931" t="s">
        <v>2292</v>
      </c>
      <c r="G931">
        <v>1</v>
      </c>
      <c r="H931">
        <v>2</v>
      </c>
      <c r="I931">
        <v>39.8748</v>
      </c>
      <c r="J931">
        <v>-105.1057</v>
      </c>
      <c r="K931" t="s">
        <v>628</v>
      </c>
      <c r="L931" t="s">
        <v>742</v>
      </c>
    </row>
    <row r="932" spans="2:12" x14ac:dyDescent="0.25">
      <c r="B932" t="s">
        <v>669</v>
      </c>
      <c r="C932" t="s">
        <v>4831</v>
      </c>
      <c r="D932" t="s">
        <v>4832</v>
      </c>
      <c r="E932" t="s">
        <v>2312</v>
      </c>
      <c r="F932" t="s">
        <v>2292</v>
      </c>
      <c r="G932">
        <v>1</v>
      </c>
      <c r="H932">
        <v>8</v>
      </c>
      <c r="I932">
        <v>39.5884</v>
      </c>
      <c r="J932">
        <v>-105.075</v>
      </c>
      <c r="K932" t="s">
        <v>628</v>
      </c>
      <c r="L932" t="s">
        <v>742</v>
      </c>
    </row>
    <row r="933" spans="2:12" x14ac:dyDescent="0.25">
      <c r="B933" t="s">
        <v>655</v>
      </c>
      <c r="C933" t="s">
        <v>4959</v>
      </c>
      <c r="D933" t="s">
        <v>4960</v>
      </c>
      <c r="E933" t="s">
        <v>2425</v>
      </c>
      <c r="F933" t="s">
        <v>2292</v>
      </c>
      <c r="G933">
        <v>1</v>
      </c>
      <c r="H933">
        <v>9</v>
      </c>
      <c r="I933">
        <v>39.640099999999997</v>
      </c>
      <c r="J933">
        <v>-105.0741</v>
      </c>
      <c r="K933" t="s">
        <v>628</v>
      </c>
      <c r="L933" t="s">
        <v>742</v>
      </c>
    </row>
    <row r="934" spans="2:12" x14ac:dyDescent="0.25">
      <c r="B934" t="s">
        <v>669</v>
      </c>
      <c r="C934" t="s">
        <v>5425</v>
      </c>
      <c r="D934" t="s">
        <v>5426</v>
      </c>
      <c r="E934" t="s">
        <v>2322</v>
      </c>
      <c r="F934" t="s">
        <v>2292</v>
      </c>
      <c r="G934">
        <v>1</v>
      </c>
      <c r="H934">
        <v>2</v>
      </c>
      <c r="I934">
        <v>39.8947</v>
      </c>
      <c r="J934">
        <v>-105.0646</v>
      </c>
      <c r="K934" t="s">
        <v>628</v>
      </c>
      <c r="L934" t="s">
        <v>742</v>
      </c>
    </row>
    <row r="935" spans="2:12" x14ac:dyDescent="0.25">
      <c r="B935" t="s">
        <v>669</v>
      </c>
      <c r="C935" t="s">
        <v>4984</v>
      </c>
      <c r="D935" t="s">
        <v>4985</v>
      </c>
      <c r="E935" t="s">
        <v>2392</v>
      </c>
      <c r="F935" t="s">
        <v>2292</v>
      </c>
      <c r="G935">
        <v>1</v>
      </c>
      <c r="H935">
        <v>9</v>
      </c>
      <c r="I935">
        <v>39.646900000000002</v>
      </c>
      <c r="J935">
        <v>-105.11709999999999</v>
      </c>
      <c r="K935" t="s">
        <v>628</v>
      </c>
      <c r="L935" t="s">
        <v>742</v>
      </c>
    </row>
    <row r="936" spans="2:12" x14ac:dyDescent="0.25">
      <c r="B936" t="s">
        <v>642</v>
      </c>
      <c r="C936" t="s">
        <v>5032</v>
      </c>
      <c r="D936" t="s">
        <v>5033</v>
      </c>
      <c r="E936" t="s">
        <v>4270</v>
      </c>
      <c r="F936" t="s">
        <v>2292</v>
      </c>
      <c r="G936">
        <v>1</v>
      </c>
      <c r="H936">
        <v>2</v>
      </c>
      <c r="I936">
        <v>39.665999999999997</v>
      </c>
      <c r="J936">
        <v>-104.7741</v>
      </c>
      <c r="K936" t="s">
        <v>628</v>
      </c>
      <c r="L936" t="s">
        <v>742</v>
      </c>
    </row>
    <row r="937" spans="2:12" x14ac:dyDescent="0.25">
      <c r="B937" t="s">
        <v>657</v>
      </c>
      <c r="C937" t="s">
        <v>4760</v>
      </c>
      <c r="D937" t="s">
        <v>4761</v>
      </c>
      <c r="E937" t="s">
        <v>4762</v>
      </c>
      <c r="F937" t="s">
        <v>2292</v>
      </c>
      <c r="G937">
        <v>1</v>
      </c>
      <c r="H937">
        <v>8</v>
      </c>
      <c r="I937">
        <v>39.561399999999999</v>
      </c>
      <c r="J937">
        <v>-104.8931</v>
      </c>
      <c r="K937" t="s">
        <v>628</v>
      </c>
      <c r="L937" t="s">
        <v>742</v>
      </c>
    </row>
    <row r="938" spans="2:12" x14ac:dyDescent="0.25">
      <c r="B938" t="s">
        <v>657</v>
      </c>
      <c r="C938" t="s">
        <v>4711</v>
      </c>
      <c r="D938" t="s">
        <v>4712</v>
      </c>
      <c r="E938" t="s">
        <v>3447</v>
      </c>
      <c r="F938" t="s">
        <v>2292</v>
      </c>
      <c r="G938">
        <v>1</v>
      </c>
      <c r="H938">
        <v>8</v>
      </c>
      <c r="I938">
        <v>39.542099999999998</v>
      </c>
      <c r="J938">
        <v>-104.9845</v>
      </c>
      <c r="K938" t="s">
        <v>628</v>
      </c>
      <c r="L938" t="s">
        <v>742</v>
      </c>
    </row>
    <row r="939" spans="2:12" x14ac:dyDescent="0.25">
      <c r="B939" t="s">
        <v>628</v>
      </c>
      <c r="C939" t="s">
        <v>8909</v>
      </c>
      <c r="D939" t="s">
        <v>8910</v>
      </c>
      <c r="E939" t="s">
        <v>8049</v>
      </c>
      <c r="F939" t="s">
        <v>2484</v>
      </c>
      <c r="G939">
        <v>0</v>
      </c>
      <c r="H939">
        <v>8</v>
      </c>
      <c r="I939">
        <v>39.715200000000003</v>
      </c>
      <c r="J939">
        <v>-104.9285</v>
      </c>
      <c r="K939" t="s">
        <v>628</v>
      </c>
      <c r="L939" t="s">
        <v>742</v>
      </c>
    </row>
    <row r="940" spans="2:12" x14ac:dyDescent="0.25">
      <c r="B940" t="s">
        <v>655</v>
      </c>
      <c r="C940" t="s">
        <v>5125</v>
      </c>
      <c r="D940" t="s">
        <v>5126</v>
      </c>
      <c r="E940" t="s">
        <v>2738</v>
      </c>
      <c r="F940" t="s">
        <v>2292</v>
      </c>
      <c r="G940">
        <v>1</v>
      </c>
      <c r="H940">
        <v>8</v>
      </c>
      <c r="I940">
        <v>39.698500000000003</v>
      </c>
      <c r="J940">
        <v>-104.9649</v>
      </c>
      <c r="K940" t="s">
        <v>628</v>
      </c>
      <c r="L940" t="s">
        <v>742</v>
      </c>
    </row>
    <row r="941" spans="2:12" x14ac:dyDescent="0.25">
      <c r="B941" t="s">
        <v>655</v>
      </c>
      <c r="C941" t="s">
        <v>5209</v>
      </c>
      <c r="D941" t="s">
        <v>5126</v>
      </c>
      <c r="E941" t="s">
        <v>3214</v>
      </c>
      <c r="F941" t="s">
        <v>2292</v>
      </c>
      <c r="G941">
        <v>1</v>
      </c>
      <c r="H941">
        <v>8</v>
      </c>
      <c r="I941">
        <v>39.733499999999999</v>
      </c>
      <c r="J941">
        <v>-104.9383</v>
      </c>
      <c r="K941" t="s">
        <v>628</v>
      </c>
      <c r="L941" t="s">
        <v>742</v>
      </c>
    </row>
    <row r="942" spans="2:12" x14ac:dyDescent="0.25">
      <c r="B942" t="s">
        <v>655</v>
      </c>
      <c r="C942" t="s">
        <v>5129</v>
      </c>
      <c r="D942" t="s">
        <v>5130</v>
      </c>
      <c r="E942" t="s">
        <v>1712</v>
      </c>
      <c r="F942" t="s">
        <v>2292</v>
      </c>
      <c r="G942">
        <v>1</v>
      </c>
      <c r="H942">
        <v>8</v>
      </c>
      <c r="I942">
        <v>39.6999</v>
      </c>
      <c r="J942">
        <v>-104.9512</v>
      </c>
      <c r="K942" t="s">
        <v>628</v>
      </c>
      <c r="L942" t="s">
        <v>742</v>
      </c>
    </row>
    <row r="943" spans="2:12" x14ac:dyDescent="0.25">
      <c r="B943" t="s">
        <v>655</v>
      </c>
      <c r="C943" t="s">
        <v>5187</v>
      </c>
      <c r="D943" t="s">
        <v>5188</v>
      </c>
      <c r="E943" t="s">
        <v>2322</v>
      </c>
      <c r="F943" t="s">
        <v>2292</v>
      </c>
      <c r="G943">
        <v>1</v>
      </c>
      <c r="H943">
        <v>8</v>
      </c>
      <c r="I943">
        <v>39.726399999999998</v>
      </c>
      <c r="J943">
        <v>-104.94889999999999</v>
      </c>
      <c r="K943" t="s">
        <v>628</v>
      </c>
      <c r="L943" t="s">
        <v>742</v>
      </c>
    </row>
    <row r="944" spans="2:12" x14ac:dyDescent="0.25">
      <c r="B944" t="s">
        <v>655</v>
      </c>
      <c r="C944" t="s">
        <v>5214</v>
      </c>
      <c r="D944" t="s">
        <v>5215</v>
      </c>
      <c r="E944" t="s">
        <v>3137</v>
      </c>
      <c r="F944" t="s">
        <v>2292</v>
      </c>
      <c r="G944">
        <v>1</v>
      </c>
      <c r="H944">
        <v>2</v>
      </c>
      <c r="I944">
        <v>39.736499999999999</v>
      </c>
      <c r="J944">
        <v>-104.9071</v>
      </c>
      <c r="K944" t="s">
        <v>628</v>
      </c>
      <c r="L944" t="s">
        <v>742</v>
      </c>
    </row>
    <row r="945" spans="2:12" x14ac:dyDescent="0.25">
      <c r="B945" t="s">
        <v>655</v>
      </c>
      <c r="C945" t="s">
        <v>5195</v>
      </c>
      <c r="D945" t="s">
        <v>5196</v>
      </c>
      <c r="E945" t="s">
        <v>2333</v>
      </c>
      <c r="F945" t="s">
        <v>2292</v>
      </c>
      <c r="G945">
        <v>1</v>
      </c>
      <c r="H945">
        <v>8</v>
      </c>
      <c r="I945">
        <v>39.728400000000001</v>
      </c>
      <c r="J945">
        <v>-104.9431</v>
      </c>
      <c r="K945" t="s">
        <v>628</v>
      </c>
      <c r="L945" t="s">
        <v>742</v>
      </c>
    </row>
    <row r="946" spans="2:12" x14ac:dyDescent="0.25">
      <c r="B946" t="s">
        <v>655</v>
      </c>
      <c r="C946" t="s">
        <v>5148</v>
      </c>
      <c r="D946" t="s">
        <v>5149</v>
      </c>
      <c r="E946" t="s">
        <v>3810</v>
      </c>
      <c r="F946" t="s">
        <v>2292</v>
      </c>
      <c r="G946">
        <v>1</v>
      </c>
      <c r="H946">
        <v>8</v>
      </c>
      <c r="I946">
        <v>39.707900000000002</v>
      </c>
      <c r="J946">
        <v>-104.96420000000001</v>
      </c>
      <c r="K946" t="s">
        <v>628</v>
      </c>
      <c r="L946" t="s">
        <v>742</v>
      </c>
    </row>
    <row r="947" spans="2:12" x14ac:dyDescent="0.25">
      <c r="B947" t="s">
        <v>628</v>
      </c>
      <c r="C947" t="s">
        <v>8062</v>
      </c>
      <c r="D947" t="s">
        <v>8063</v>
      </c>
      <c r="E947" t="s">
        <v>6688</v>
      </c>
      <c r="F947" t="s">
        <v>2292</v>
      </c>
      <c r="G947">
        <v>1</v>
      </c>
      <c r="H947">
        <v>8</v>
      </c>
      <c r="I947">
        <v>39.718299999999999</v>
      </c>
      <c r="J947">
        <v>-104.91500000000001</v>
      </c>
      <c r="K947" t="s">
        <v>628</v>
      </c>
      <c r="L947" t="s">
        <v>742</v>
      </c>
    </row>
    <row r="948" spans="2:12" x14ac:dyDescent="0.25">
      <c r="B948" t="s">
        <v>628</v>
      </c>
      <c r="C948" t="s">
        <v>8855</v>
      </c>
      <c r="D948" t="s">
        <v>8856</v>
      </c>
      <c r="E948" t="s">
        <v>8049</v>
      </c>
      <c r="F948" t="s">
        <v>2484</v>
      </c>
      <c r="G948">
        <v>0</v>
      </c>
      <c r="H948">
        <v>8</v>
      </c>
      <c r="I948">
        <v>39.691699999999997</v>
      </c>
      <c r="J948">
        <v>-104.9725</v>
      </c>
      <c r="K948" t="s">
        <v>628</v>
      </c>
      <c r="L948" t="s">
        <v>742</v>
      </c>
    </row>
    <row r="949" spans="2:12" x14ac:dyDescent="0.25">
      <c r="B949" t="s">
        <v>655</v>
      </c>
      <c r="C949" t="s">
        <v>5175</v>
      </c>
      <c r="D949" t="s">
        <v>5176</v>
      </c>
      <c r="E949" t="s">
        <v>2302</v>
      </c>
      <c r="F949" t="s">
        <v>2292</v>
      </c>
      <c r="G949">
        <v>1</v>
      </c>
      <c r="H949">
        <v>8</v>
      </c>
      <c r="I949">
        <v>39.720199999999998</v>
      </c>
      <c r="J949">
        <v>-104.93680000000001</v>
      </c>
      <c r="K949" t="s">
        <v>628</v>
      </c>
      <c r="L949" t="s">
        <v>742</v>
      </c>
    </row>
    <row r="950" spans="2:12" x14ac:dyDescent="0.25">
      <c r="B950" t="s">
        <v>655</v>
      </c>
      <c r="C950" t="s">
        <v>5305</v>
      </c>
      <c r="D950" t="s">
        <v>5306</v>
      </c>
      <c r="E950" t="s">
        <v>2945</v>
      </c>
      <c r="F950" t="s">
        <v>2292</v>
      </c>
      <c r="G950">
        <v>1</v>
      </c>
      <c r="H950">
        <v>8</v>
      </c>
      <c r="I950">
        <v>39.777900000000002</v>
      </c>
      <c r="J950">
        <v>-105.0162</v>
      </c>
      <c r="K950" t="s">
        <v>628</v>
      </c>
      <c r="L950" t="s">
        <v>742</v>
      </c>
    </row>
    <row r="951" spans="2:12" x14ac:dyDescent="0.25">
      <c r="B951" t="s">
        <v>655</v>
      </c>
      <c r="C951" t="s">
        <v>5144</v>
      </c>
      <c r="D951" t="s">
        <v>5145</v>
      </c>
      <c r="E951" t="s">
        <v>4913</v>
      </c>
      <c r="F951" t="s">
        <v>2292</v>
      </c>
      <c r="G951">
        <v>1</v>
      </c>
      <c r="H951">
        <v>8</v>
      </c>
      <c r="I951">
        <v>39.706800000000001</v>
      </c>
      <c r="J951">
        <v>-104.9487</v>
      </c>
      <c r="K951" t="s">
        <v>628</v>
      </c>
      <c r="L951" t="s">
        <v>742</v>
      </c>
    </row>
    <row r="952" spans="2:12" x14ac:dyDescent="0.25">
      <c r="B952" t="s">
        <v>655</v>
      </c>
      <c r="C952" t="s">
        <v>5216</v>
      </c>
      <c r="D952" t="s">
        <v>5217</v>
      </c>
      <c r="E952" t="s">
        <v>2953</v>
      </c>
      <c r="F952" t="s">
        <v>2292</v>
      </c>
      <c r="G952">
        <v>1</v>
      </c>
      <c r="H952">
        <v>2</v>
      </c>
      <c r="I952">
        <v>39.736699999999999</v>
      </c>
      <c r="J952">
        <v>-104.90689999999999</v>
      </c>
      <c r="K952" t="s">
        <v>628</v>
      </c>
      <c r="L952" t="s">
        <v>742</v>
      </c>
    </row>
    <row r="953" spans="2:12" x14ac:dyDescent="0.25">
      <c r="B953" t="s">
        <v>655</v>
      </c>
      <c r="C953" t="s">
        <v>5287</v>
      </c>
      <c r="D953" t="s">
        <v>5288</v>
      </c>
      <c r="E953" t="s">
        <v>3516</v>
      </c>
      <c r="F953" t="s">
        <v>2292</v>
      </c>
      <c r="G953">
        <v>1</v>
      </c>
      <c r="H953">
        <v>7</v>
      </c>
      <c r="I953">
        <v>39.770699999999998</v>
      </c>
      <c r="J953">
        <v>-105.02970000000001</v>
      </c>
      <c r="K953" t="s">
        <v>628</v>
      </c>
      <c r="L953" t="s">
        <v>742</v>
      </c>
    </row>
    <row r="954" spans="2:12" x14ac:dyDescent="0.25">
      <c r="B954" t="s">
        <v>655</v>
      </c>
      <c r="C954" t="s">
        <v>5185</v>
      </c>
      <c r="D954" t="s">
        <v>5186</v>
      </c>
      <c r="E954" t="s">
        <v>3334</v>
      </c>
      <c r="F954" t="s">
        <v>2292</v>
      </c>
      <c r="G954">
        <v>1</v>
      </c>
      <c r="H954">
        <v>8</v>
      </c>
      <c r="I954">
        <v>39.726100000000002</v>
      </c>
      <c r="J954">
        <v>-104.9687</v>
      </c>
      <c r="K954" t="s">
        <v>628</v>
      </c>
      <c r="L954" t="s">
        <v>742</v>
      </c>
    </row>
    <row r="955" spans="2:12" x14ac:dyDescent="0.25">
      <c r="B955" t="s">
        <v>655</v>
      </c>
      <c r="C955" t="s">
        <v>5079</v>
      </c>
      <c r="D955" t="s">
        <v>5080</v>
      </c>
      <c r="E955" t="s">
        <v>3006</v>
      </c>
      <c r="F955" t="s">
        <v>2292</v>
      </c>
      <c r="G955">
        <v>1</v>
      </c>
      <c r="H955">
        <v>8</v>
      </c>
      <c r="I955">
        <v>39.682699999999997</v>
      </c>
      <c r="J955">
        <v>-104.9538</v>
      </c>
      <c r="K955" t="s">
        <v>628</v>
      </c>
      <c r="L955" t="s">
        <v>742</v>
      </c>
    </row>
    <row r="956" spans="2:12" x14ac:dyDescent="0.25">
      <c r="B956" t="s">
        <v>655</v>
      </c>
      <c r="C956" t="s">
        <v>5166</v>
      </c>
      <c r="D956" t="s">
        <v>5167</v>
      </c>
      <c r="E956" t="s">
        <v>4762</v>
      </c>
      <c r="F956" t="s">
        <v>2292</v>
      </c>
      <c r="G956">
        <v>1</v>
      </c>
      <c r="H956">
        <v>8</v>
      </c>
      <c r="I956">
        <v>39.713900000000002</v>
      </c>
      <c r="J956">
        <v>-104.93210000000001</v>
      </c>
      <c r="K956" t="s">
        <v>628</v>
      </c>
      <c r="L956" t="s">
        <v>742</v>
      </c>
    </row>
    <row r="957" spans="2:12" x14ac:dyDescent="0.25">
      <c r="B957" t="s">
        <v>655</v>
      </c>
      <c r="C957" t="s">
        <v>5170</v>
      </c>
      <c r="D957" t="s">
        <v>5171</v>
      </c>
      <c r="E957" t="s">
        <v>1712</v>
      </c>
      <c r="F957" t="s">
        <v>2292</v>
      </c>
      <c r="G957">
        <v>1</v>
      </c>
      <c r="H957">
        <v>8</v>
      </c>
      <c r="I957">
        <v>39.716900000000003</v>
      </c>
      <c r="J957">
        <v>-104.92230000000001</v>
      </c>
      <c r="K957" t="s">
        <v>628</v>
      </c>
      <c r="L957" t="s">
        <v>742</v>
      </c>
    </row>
    <row r="958" spans="2:12" x14ac:dyDescent="0.25">
      <c r="B958" t="s">
        <v>655</v>
      </c>
      <c r="C958" t="s">
        <v>5174</v>
      </c>
      <c r="D958" t="s">
        <v>5171</v>
      </c>
      <c r="E958" t="s">
        <v>2327</v>
      </c>
      <c r="F958" t="s">
        <v>2292</v>
      </c>
      <c r="G958">
        <v>1</v>
      </c>
      <c r="H958">
        <v>8</v>
      </c>
      <c r="I958">
        <v>39.72</v>
      </c>
      <c r="J958">
        <v>-104.9175</v>
      </c>
      <c r="K958" t="s">
        <v>628</v>
      </c>
      <c r="L958" t="s">
        <v>742</v>
      </c>
    </row>
    <row r="959" spans="2:12" x14ac:dyDescent="0.25">
      <c r="B959" t="s">
        <v>655</v>
      </c>
      <c r="C959" t="s">
        <v>5299</v>
      </c>
      <c r="D959" t="s">
        <v>5300</v>
      </c>
      <c r="E959" t="s">
        <v>2961</v>
      </c>
      <c r="F959" t="s">
        <v>2292</v>
      </c>
      <c r="G959">
        <v>1</v>
      </c>
      <c r="H959">
        <v>7</v>
      </c>
      <c r="I959">
        <v>39.775799999999997</v>
      </c>
      <c r="J959">
        <v>-105.02760000000001</v>
      </c>
      <c r="K959" t="s">
        <v>628</v>
      </c>
      <c r="L959" t="s">
        <v>742</v>
      </c>
    </row>
    <row r="960" spans="2:12" x14ac:dyDescent="0.25">
      <c r="B960" t="s">
        <v>655</v>
      </c>
      <c r="C960" t="s">
        <v>5099</v>
      </c>
      <c r="D960" t="s">
        <v>5100</v>
      </c>
      <c r="E960" t="s">
        <v>2663</v>
      </c>
      <c r="F960" t="s">
        <v>2292</v>
      </c>
      <c r="G960">
        <v>1</v>
      </c>
      <c r="H960">
        <v>8</v>
      </c>
      <c r="I960">
        <v>39.686999999999998</v>
      </c>
      <c r="J960">
        <v>-104.9235</v>
      </c>
      <c r="K960" t="s">
        <v>628</v>
      </c>
      <c r="L960" t="s">
        <v>742</v>
      </c>
    </row>
    <row r="961" spans="2:12" x14ac:dyDescent="0.25">
      <c r="B961" t="s">
        <v>655</v>
      </c>
      <c r="C961" t="s">
        <v>5105</v>
      </c>
      <c r="D961" t="s">
        <v>5106</v>
      </c>
      <c r="E961" t="s">
        <v>4762</v>
      </c>
      <c r="F961" t="s">
        <v>2292</v>
      </c>
      <c r="G961">
        <v>1</v>
      </c>
      <c r="H961">
        <v>8</v>
      </c>
      <c r="I961">
        <v>39.690199999999997</v>
      </c>
      <c r="J961">
        <v>-104.96250000000001</v>
      </c>
      <c r="K961" t="s">
        <v>628</v>
      </c>
      <c r="L961" t="s">
        <v>742</v>
      </c>
    </row>
    <row r="962" spans="2:12" x14ac:dyDescent="0.25">
      <c r="B962" t="s">
        <v>655</v>
      </c>
      <c r="C962" t="s">
        <v>5183</v>
      </c>
      <c r="D962" t="s">
        <v>5184</v>
      </c>
      <c r="E962" t="s">
        <v>2475</v>
      </c>
      <c r="F962" t="s">
        <v>2292</v>
      </c>
      <c r="G962">
        <v>1</v>
      </c>
      <c r="H962">
        <v>2</v>
      </c>
      <c r="I962">
        <v>39.724299999999999</v>
      </c>
      <c r="J962">
        <v>-104.8947</v>
      </c>
      <c r="K962" t="s">
        <v>628</v>
      </c>
      <c r="L962" t="s">
        <v>742</v>
      </c>
    </row>
    <row r="963" spans="2:12" x14ac:dyDescent="0.25">
      <c r="B963" t="s">
        <v>655</v>
      </c>
      <c r="C963" t="s">
        <v>6544</v>
      </c>
      <c r="D963" t="s">
        <v>6545</v>
      </c>
      <c r="E963" t="s">
        <v>2751</v>
      </c>
      <c r="F963" t="s">
        <v>6505</v>
      </c>
      <c r="G963">
        <v>1</v>
      </c>
      <c r="H963">
        <v>8</v>
      </c>
      <c r="I963">
        <v>39.777000000000001</v>
      </c>
      <c r="J963">
        <v>-104.98439999999999</v>
      </c>
      <c r="K963" t="s">
        <v>628</v>
      </c>
      <c r="L963" t="s">
        <v>742</v>
      </c>
    </row>
    <row r="964" spans="2:12" x14ac:dyDescent="0.25">
      <c r="B964" t="s">
        <v>655</v>
      </c>
      <c r="C964" t="s">
        <v>5234</v>
      </c>
      <c r="D964" t="s">
        <v>5235</v>
      </c>
      <c r="E964" t="s">
        <v>3048</v>
      </c>
      <c r="F964" t="s">
        <v>2292</v>
      </c>
      <c r="G964">
        <v>1</v>
      </c>
      <c r="H964">
        <v>8</v>
      </c>
      <c r="I964">
        <v>39.750399999999999</v>
      </c>
      <c r="J964">
        <v>-105.00149999999999</v>
      </c>
      <c r="K964" t="s">
        <v>628</v>
      </c>
      <c r="L964" t="s">
        <v>742</v>
      </c>
    </row>
    <row r="965" spans="2:12" x14ac:dyDescent="0.25">
      <c r="B965" t="s">
        <v>655</v>
      </c>
      <c r="C965" t="s">
        <v>5193</v>
      </c>
      <c r="D965" t="s">
        <v>5194</v>
      </c>
      <c r="E965" t="s">
        <v>4270</v>
      </c>
      <c r="F965" t="s">
        <v>2292</v>
      </c>
      <c r="G965">
        <v>1</v>
      </c>
      <c r="H965">
        <v>8</v>
      </c>
      <c r="I965">
        <v>39.728000000000002</v>
      </c>
      <c r="J965">
        <v>-104.9203</v>
      </c>
      <c r="K965" t="s">
        <v>628</v>
      </c>
      <c r="L965" t="s">
        <v>742</v>
      </c>
    </row>
    <row r="966" spans="2:12" x14ac:dyDescent="0.25">
      <c r="B966" t="s">
        <v>655</v>
      </c>
      <c r="C966" t="s">
        <v>5179</v>
      </c>
      <c r="D966" t="s">
        <v>5180</v>
      </c>
      <c r="E966" t="s">
        <v>2945</v>
      </c>
      <c r="F966" t="s">
        <v>2292</v>
      </c>
      <c r="G966">
        <v>1</v>
      </c>
      <c r="H966">
        <v>8</v>
      </c>
      <c r="I966">
        <v>39.723599999999998</v>
      </c>
      <c r="J966">
        <v>-104.9812</v>
      </c>
      <c r="K966" t="s">
        <v>628</v>
      </c>
      <c r="L966" t="s">
        <v>742</v>
      </c>
    </row>
    <row r="967" spans="2:12" x14ac:dyDescent="0.25">
      <c r="B967" t="s">
        <v>655</v>
      </c>
      <c r="C967" t="s">
        <v>5273</v>
      </c>
      <c r="D967" t="s">
        <v>5274</v>
      </c>
      <c r="E967" t="s">
        <v>3197</v>
      </c>
      <c r="F967" t="s">
        <v>2292</v>
      </c>
      <c r="G967">
        <v>1</v>
      </c>
      <c r="H967">
        <v>8</v>
      </c>
      <c r="I967">
        <v>39.765000000000001</v>
      </c>
      <c r="J967">
        <v>-105.0097</v>
      </c>
      <c r="K967" t="s">
        <v>628</v>
      </c>
      <c r="L967" t="s">
        <v>742</v>
      </c>
    </row>
    <row r="968" spans="2:12" x14ac:dyDescent="0.25">
      <c r="B968" t="s">
        <v>639</v>
      </c>
      <c r="C968" t="s">
        <v>5325</v>
      </c>
      <c r="D968" t="s">
        <v>5326</v>
      </c>
      <c r="E968" t="s">
        <v>4270</v>
      </c>
      <c r="F968" t="s">
        <v>2292</v>
      </c>
      <c r="G968">
        <v>1</v>
      </c>
      <c r="H968">
        <v>8</v>
      </c>
      <c r="I968">
        <v>39.798200000000001</v>
      </c>
      <c r="J968">
        <v>-104.9592</v>
      </c>
      <c r="K968" t="s">
        <v>628</v>
      </c>
      <c r="L968" t="s">
        <v>742</v>
      </c>
    </row>
    <row r="969" spans="2:12" x14ac:dyDescent="0.25">
      <c r="B969" t="s">
        <v>655</v>
      </c>
      <c r="C969" t="s">
        <v>5160</v>
      </c>
      <c r="D969" t="s">
        <v>5161</v>
      </c>
      <c r="E969" t="s">
        <v>3137</v>
      </c>
      <c r="F969" t="s">
        <v>2292</v>
      </c>
      <c r="G969">
        <v>1</v>
      </c>
      <c r="H969">
        <v>8</v>
      </c>
      <c r="I969">
        <v>39.710799999999999</v>
      </c>
      <c r="J969">
        <v>-104.89319999999999</v>
      </c>
      <c r="K969" t="s">
        <v>628</v>
      </c>
      <c r="L969" t="s">
        <v>742</v>
      </c>
    </row>
    <row r="970" spans="2:12" x14ac:dyDescent="0.25">
      <c r="B970" t="s">
        <v>655</v>
      </c>
      <c r="C970" t="s">
        <v>5301</v>
      </c>
      <c r="D970" t="s">
        <v>5302</v>
      </c>
      <c r="E970" t="s">
        <v>2392</v>
      </c>
      <c r="F970" t="s">
        <v>2292</v>
      </c>
      <c r="G970">
        <v>1</v>
      </c>
      <c r="H970">
        <v>7</v>
      </c>
      <c r="I970">
        <v>39.7759</v>
      </c>
      <c r="J970">
        <v>-105.0519</v>
      </c>
      <c r="K970" t="s">
        <v>628</v>
      </c>
      <c r="L970" t="s">
        <v>742</v>
      </c>
    </row>
    <row r="971" spans="2:12" x14ac:dyDescent="0.25">
      <c r="B971" t="s">
        <v>655</v>
      </c>
      <c r="C971" t="s">
        <v>5315</v>
      </c>
      <c r="D971" t="s">
        <v>5316</v>
      </c>
      <c r="E971" t="s">
        <v>2466</v>
      </c>
      <c r="F971" t="s">
        <v>2292</v>
      </c>
      <c r="G971">
        <v>1</v>
      </c>
      <c r="H971">
        <v>8</v>
      </c>
      <c r="I971">
        <v>39.791200000000003</v>
      </c>
      <c r="J971">
        <v>-104.9481</v>
      </c>
      <c r="K971" t="s">
        <v>628</v>
      </c>
      <c r="L971" t="s">
        <v>742</v>
      </c>
    </row>
    <row r="972" spans="2:12" x14ac:dyDescent="0.25">
      <c r="B972" t="s">
        <v>655</v>
      </c>
      <c r="C972" t="s">
        <v>5303</v>
      </c>
      <c r="D972" t="s">
        <v>5304</v>
      </c>
      <c r="E972" t="s">
        <v>2425</v>
      </c>
      <c r="F972" t="s">
        <v>2292</v>
      </c>
      <c r="G972">
        <v>1</v>
      </c>
      <c r="H972">
        <v>7</v>
      </c>
      <c r="I972">
        <v>39.7761</v>
      </c>
      <c r="J972">
        <v>-105.0517</v>
      </c>
      <c r="K972" t="s">
        <v>628</v>
      </c>
      <c r="L972" t="s">
        <v>742</v>
      </c>
    </row>
    <row r="973" spans="2:12" x14ac:dyDescent="0.25">
      <c r="B973" t="s">
        <v>655</v>
      </c>
      <c r="C973" t="s">
        <v>5307</v>
      </c>
      <c r="D973" t="s">
        <v>5308</v>
      </c>
      <c r="E973" t="s">
        <v>2392</v>
      </c>
      <c r="F973" t="s">
        <v>2292</v>
      </c>
      <c r="G973">
        <v>1</v>
      </c>
      <c r="H973">
        <v>7</v>
      </c>
      <c r="I973">
        <v>39.779000000000003</v>
      </c>
      <c r="J973">
        <v>-105.05240000000001</v>
      </c>
      <c r="K973" t="s">
        <v>628</v>
      </c>
      <c r="L973" t="s">
        <v>742</v>
      </c>
    </row>
    <row r="974" spans="2:12" x14ac:dyDescent="0.25">
      <c r="B974" t="s">
        <v>655</v>
      </c>
      <c r="C974" t="s">
        <v>6546</v>
      </c>
      <c r="D974" t="s">
        <v>6547</v>
      </c>
      <c r="E974" t="s">
        <v>6516</v>
      </c>
      <c r="F974" t="s">
        <v>6505</v>
      </c>
      <c r="G974">
        <v>1</v>
      </c>
      <c r="H974">
        <v>8</v>
      </c>
      <c r="I974">
        <v>39.6614</v>
      </c>
      <c r="J974">
        <v>-104.9555</v>
      </c>
      <c r="K974" t="s">
        <v>628</v>
      </c>
      <c r="L974" t="s">
        <v>742</v>
      </c>
    </row>
    <row r="975" spans="2:12" x14ac:dyDescent="0.25">
      <c r="B975" t="s">
        <v>655</v>
      </c>
      <c r="C975" t="s">
        <v>5138</v>
      </c>
      <c r="D975" t="s">
        <v>5139</v>
      </c>
      <c r="E975" t="s">
        <v>4546</v>
      </c>
      <c r="F975" t="s">
        <v>2292</v>
      </c>
      <c r="G975">
        <v>1</v>
      </c>
      <c r="H975">
        <v>8</v>
      </c>
      <c r="I975">
        <v>39.705800000000004</v>
      </c>
      <c r="J975">
        <v>-104.9046</v>
      </c>
      <c r="K975" t="s">
        <v>628</v>
      </c>
      <c r="L975" t="s">
        <v>742</v>
      </c>
    </row>
    <row r="976" spans="2:12" x14ac:dyDescent="0.25">
      <c r="B976" t="s">
        <v>655</v>
      </c>
      <c r="C976" t="s">
        <v>5087</v>
      </c>
      <c r="D976" t="s">
        <v>5088</v>
      </c>
      <c r="E976" t="s">
        <v>4762</v>
      </c>
      <c r="F976" t="s">
        <v>2292</v>
      </c>
      <c r="G976">
        <v>1</v>
      </c>
      <c r="H976">
        <v>8</v>
      </c>
      <c r="I976">
        <v>39.684600000000003</v>
      </c>
      <c r="J976">
        <v>-104.93170000000001</v>
      </c>
      <c r="K976" t="s">
        <v>628</v>
      </c>
      <c r="L976" t="s">
        <v>742</v>
      </c>
    </row>
    <row r="977" spans="2:12" x14ac:dyDescent="0.25">
      <c r="B977" t="s">
        <v>655</v>
      </c>
      <c r="C977" t="s">
        <v>5077</v>
      </c>
      <c r="D977" t="s">
        <v>5078</v>
      </c>
      <c r="E977" t="s">
        <v>2443</v>
      </c>
      <c r="F977" t="s">
        <v>2292</v>
      </c>
      <c r="G977">
        <v>1</v>
      </c>
      <c r="H977">
        <v>8</v>
      </c>
      <c r="I977">
        <v>39.682600000000001</v>
      </c>
      <c r="J977">
        <v>-105.0273</v>
      </c>
      <c r="K977" t="s">
        <v>628</v>
      </c>
      <c r="L977" t="s">
        <v>742</v>
      </c>
    </row>
    <row r="978" spans="2:12" x14ac:dyDescent="0.25">
      <c r="B978" t="s">
        <v>655</v>
      </c>
      <c r="C978" t="s">
        <v>5111</v>
      </c>
      <c r="D978" t="s">
        <v>5112</v>
      </c>
      <c r="E978" t="s">
        <v>2392</v>
      </c>
      <c r="F978" t="s">
        <v>2292</v>
      </c>
      <c r="G978">
        <v>1</v>
      </c>
      <c r="H978">
        <v>8</v>
      </c>
      <c r="I978">
        <v>39.691499999999998</v>
      </c>
      <c r="J978">
        <v>-104.9166</v>
      </c>
      <c r="K978" t="s">
        <v>628</v>
      </c>
      <c r="L978" t="s">
        <v>742</v>
      </c>
    </row>
    <row r="979" spans="2:12" x14ac:dyDescent="0.25">
      <c r="B979" t="s">
        <v>655</v>
      </c>
      <c r="C979" t="s">
        <v>5311</v>
      </c>
      <c r="D979" t="s">
        <v>5312</v>
      </c>
      <c r="E979" t="s">
        <v>2392</v>
      </c>
      <c r="F979" t="s">
        <v>2292</v>
      </c>
      <c r="G979">
        <v>1</v>
      </c>
      <c r="H979">
        <v>2</v>
      </c>
      <c r="I979">
        <v>39.782600000000002</v>
      </c>
      <c r="J979">
        <v>-104.90730000000001</v>
      </c>
      <c r="K979" t="s">
        <v>628</v>
      </c>
      <c r="L979" t="s">
        <v>742</v>
      </c>
    </row>
    <row r="980" spans="2:12" x14ac:dyDescent="0.25">
      <c r="B980" t="s">
        <v>642</v>
      </c>
      <c r="C980" t="s">
        <v>5021</v>
      </c>
      <c r="D980" t="s">
        <v>5022</v>
      </c>
      <c r="E980" t="s">
        <v>2322</v>
      </c>
      <c r="F980" t="s">
        <v>2292</v>
      </c>
      <c r="G980">
        <v>1</v>
      </c>
      <c r="H980">
        <v>8</v>
      </c>
      <c r="I980">
        <v>39.661499999999997</v>
      </c>
      <c r="J980">
        <v>-104.995</v>
      </c>
      <c r="K980" t="s">
        <v>628</v>
      </c>
      <c r="L980" t="s">
        <v>742</v>
      </c>
    </row>
    <row r="981" spans="2:12" x14ac:dyDescent="0.25">
      <c r="B981" t="s">
        <v>655</v>
      </c>
      <c r="C981" t="s">
        <v>5031</v>
      </c>
      <c r="D981" t="s">
        <v>5022</v>
      </c>
      <c r="E981" t="s">
        <v>2322</v>
      </c>
      <c r="F981" t="s">
        <v>2292</v>
      </c>
      <c r="G981">
        <v>1</v>
      </c>
      <c r="H981">
        <v>8</v>
      </c>
      <c r="I981">
        <v>39.665599999999998</v>
      </c>
      <c r="J981">
        <v>-104.9657</v>
      </c>
      <c r="K981" t="s">
        <v>628</v>
      </c>
      <c r="L981" t="s">
        <v>742</v>
      </c>
    </row>
    <row r="982" spans="2:12" x14ac:dyDescent="0.25">
      <c r="B982" t="s">
        <v>655</v>
      </c>
      <c r="C982" t="s">
        <v>5101</v>
      </c>
      <c r="D982" t="s">
        <v>5102</v>
      </c>
      <c r="E982" t="s">
        <v>2431</v>
      </c>
      <c r="F982" t="s">
        <v>2292</v>
      </c>
      <c r="G982">
        <v>1</v>
      </c>
      <c r="H982">
        <v>8</v>
      </c>
      <c r="I982">
        <v>39.686999999999998</v>
      </c>
      <c r="J982">
        <v>-104.92100000000001</v>
      </c>
      <c r="K982" t="s">
        <v>628</v>
      </c>
      <c r="L982" t="s">
        <v>742</v>
      </c>
    </row>
    <row r="983" spans="2:12" x14ac:dyDescent="0.25">
      <c r="B983" t="s">
        <v>655</v>
      </c>
      <c r="C983" t="s">
        <v>5057</v>
      </c>
      <c r="D983" t="s">
        <v>5058</v>
      </c>
      <c r="E983" t="s">
        <v>2751</v>
      </c>
      <c r="F983" t="s">
        <v>2292</v>
      </c>
      <c r="G983">
        <v>1</v>
      </c>
      <c r="H983">
        <v>8</v>
      </c>
      <c r="I983">
        <v>39.676200000000001</v>
      </c>
      <c r="J983">
        <v>-105.0361</v>
      </c>
      <c r="K983" t="s">
        <v>628</v>
      </c>
      <c r="L983" t="s">
        <v>742</v>
      </c>
    </row>
    <row r="984" spans="2:12" x14ac:dyDescent="0.25">
      <c r="B984" t="s">
        <v>639</v>
      </c>
      <c r="C984" t="s">
        <v>5323</v>
      </c>
      <c r="D984" t="s">
        <v>5324</v>
      </c>
      <c r="E984" t="s">
        <v>3137</v>
      </c>
      <c r="F984" t="s">
        <v>2292</v>
      </c>
      <c r="G984">
        <v>1</v>
      </c>
      <c r="H984">
        <v>7</v>
      </c>
      <c r="I984">
        <v>39.7973</v>
      </c>
      <c r="J984">
        <v>-105.0254</v>
      </c>
      <c r="K984" t="s">
        <v>628</v>
      </c>
      <c r="L984" t="s">
        <v>742</v>
      </c>
    </row>
    <row r="985" spans="2:12" x14ac:dyDescent="0.25">
      <c r="B985" t="s">
        <v>655</v>
      </c>
      <c r="C985" t="s">
        <v>5095</v>
      </c>
      <c r="D985" t="s">
        <v>5096</v>
      </c>
      <c r="E985" t="s">
        <v>3057</v>
      </c>
      <c r="F985" t="s">
        <v>2292</v>
      </c>
      <c r="G985">
        <v>1</v>
      </c>
      <c r="H985">
        <v>8</v>
      </c>
      <c r="I985">
        <v>39.686300000000003</v>
      </c>
      <c r="J985">
        <v>-104.9151</v>
      </c>
      <c r="K985" t="s">
        <v>628</v>
      </c>
      <c r="L985" t="s">
        <v>742</v>
      </c>
    </row>
    <row r="986" spans="2:12" x14ac:dyDescent="0.25">
      <c r="B986" t="s">
        <v>655</v>
      </c>
      <c r="C986" t="s">
        <v>5036</v>
      </c>
      <c r="D986" t="s">
        <v>5037</v>
      </c>
      <c r="E986" t="s">
        <v>2392</v>
      </c>
      <c r="F986" t="s">
        <v>2292</v>
      </c>
      <c r="G986">
        <v>1</v>
      </c>
      <c r="H986">
        <v>8</v>
      </c>
      <c r="I986">
        <v>39.666800000000002</v>
      </c>
      <c r="J986">
        <v>-105.01909999999999</v>
      </c>
      <c r="K986" t="s">
        <v>628</v>
      </c>
      <c r="L986" t="s">
        <v>742</v>
      </c>
    </row>
    <row r="987" spans="2:12" x14ac:dyDescent="0.25">
      <c r="B987" t="s">
        <v>655</v>
      </c>
      <c r="C987" t="s">
        <v>5262</v>
      </c>
      <c r="D987" t="s">
        <v>5263</v>
      </c>
      <c r="E987" t="s">
        <v>2425</v>
      </c>
      <c r="F987" t="s">
        <v>2292</v>
      </c>
      <c r="G987">
        <v>1</v>
      </c>
      <c r="H987">
        <v>8</v>
      </c>
      <c r="I987">
        <v>39.7607</v>
      </c>
      <c r="J987">
        <v>-105.03830000000001</v>
      </c>
      <c r="K987" t="s">
        <v>628</v>
      </c>
      <c r="L987" t="s">
        <v>742</v>
      </c>
    </row>
    <row r="988" spans="2:12" x14ac:dyDescent="0.25">
      <c r="B988" t="s">
        <v>669</v>
      </c>
      <c r="C988" t="s">
        <v>5172</v>
      </c>
      <c r="D988" t="s">
        <v>5173</v>
      </c>
      <c r="E988" t="s">
        <v>4989</v>
      </c>
      <c r="F988" t="s">
        <v>2292</v>
      </c>
      <c r="G988">
        <v>1</v>
      </c>
      <c r="H988">
        <v>8</v>
      </c>
      <c r="I988">
        <v>39.719099999999997</v>
      </c>
      <c r="J988">
        <v>-105.08880000000001</v>
      </c>
      <c r="K988" t="s">
        <v>628</v>
      </c>
      <c r="L988" t="s">
        <v>742</v>
      </c>
    </row>
    <row r="989" spans="2:12" x14ac:dyDescent="0.25">
      <c r="B989" t="s">
        <v>655</v>
      </c>
      <c r="C989" t="s">
        <v>5251</v>
      </c>
      <c r="D989" t="s">
        <v>5252</v>
      </c>
      <c r="E989" t="s">
        <v>1712</v>
      </c>
      <c r="F989" t="s">
        <v>2292</v>
      </c>
      <c r="G989">
        <v>1</v>
      </c>
      <c r="H989">
        <v>8</v>
      </c>
      <c r="I989">
        <v>39.758800000000001</v>
      </c>
      <c r="J989">
        <v>-105.04170000000001</v>
      </c>
      <c r="K989" t="s">
        <v>628</v>
      </c>
      <c r="L989" t="s">
        <v>742</v>
      </c>
    </row>
    <row r="990" spans="2:12" x14ac:dyDescent="0.25">
      <c r="B990" t="s">
        <v>642</v>
      </c>
      <c r="C990" t="s">
        <v>5004</v>
      </c>
      <c r="D990" t="s">
        <v>5005</v>
      </c>
      <c r="E990" t="s">
        <v>4479</v>
      </c>
      <c r="F990" t="s">
        <v>2292</v>
      </c>
      <c r="G990">
        <v>1</v>
      </c>
      <c r="H990">
        <v>8</v>
      </c>
      <c r="I990">
        <v>39.655999999999999</v>
      </c>
      <c r="J990">
        <v>-104.965</v>
      </c>
      <c r="K990" t="s">
        <v>628</v>
      </c>
      <c r="L990" t="s">
        <v>742</v>
      </c>
    </row>
    <row r="991" spans="2:12" x14ac:dyDescent="0.25">
      <c r="B991" t="s">
        <v>655</v>
      </c>
      <c r="C991" t="s">
        <v>5140</v>
      </c>
      <c r="D991" t="s">
        <v>5141</v>
      </c>
      <c r="E991" t="s">
        <v>2926</v>
      </c>
      <c r="F991" t="s">
        <v>2292</v>
      </c>
      <c r="G991">
        <v>1</v>
      </c>
      <c r="H991">
        <v>8</v>
      </c>
      <c r="I991">
        <v>39.7059</v>
      </c>
      <c r="J991">
        <v>-105.0153</v>
      </c>
      <c r="K991" t="s">
        <v>628</v>
      </c>
      <c r="L991" t="s">
        <v>742</v>
      </c>
    </row>
    <row r="992" spans="2:12" x14ac:dyDescent="0.25">
      <c r="B992" t="s">
        <v>655</v>
      </c>
      <c r="C992" t="s">
        <v>5085</v>
      </c>
      <c r="D992" t="s">
        <v>5086</v>
      </c>
      <c r="E992" t="s">
        <v>3214</v>
      </c>
      <c r="F992" t="s">
        <v>2292</v>
      </c>
      <c r="G992">
        <v>1</v>
      </c>
      <c r="H992">
        <v>8</v>
      </c>
      <c r="I992">
        <v>39.6845</v>
      </c>
      <c r="J992">
        <v>-104.9783</v>
      </c>
      <c r="K992" t="s">
        <v>628</v>
      </c>
      <c r="L992" t="s">
        <v>742</v>
      </c>
    </row>
    <row r="993" spans="2:12" x14ac:dyDescent="0.25">
      <c r="B993" t="s">
        <v>655</v>
      </c>
      <c r="C993" t="s">
        <v>5260</v>
      </c>
      <c r="D993" t="s">
        <v>5261</v>
      </c>
      <c r="E993" t="s">
        <v>1712</v>
      </c>
      <c r="F993" t="s">
        <v>2292</v>
      </c>
      <c r="G993">
        <v>1</v>
      </c>
      <c r="H993">
        <v>7</v>
      </c>
      <c r="I993">
        <v>39.760300000000001</v>
      </c>
      <c r="J993">
        <v>-105.04989999999999</v>
      </c>
      <c r="K993" t="s">
        <v>628</v>
      </c>
      <c r="L993" t="s">
        <v>742</v>
      </c>
    </row>
    <row r="994" spans="2:12" x14ac:dyDescent="0.25">
      <c r="B994" t="s">
        <v>669</v>
      </c>
      <c r="C994" t="s">
        <v>5131</v>
      </c>
      <c r="D994" t="s">
        <v>5132</v>
      </c>
      <c r="E994" t="s">
        <v>2312</v>
      </c>
      <c r="F994" t="s">
        <v>2292</v>
      </c>
      <c r="G994">
        <v>1</v>
      </c>
      <c r="H994">
        <v>8</v>
      </c>
      <c r="I994">
        <v>39.700499999999998</v>
      </c>
      <c r="J994">
        <v>-105.0985</v>
      </c>
      <c r="K994" t="s">
        <v>628</v>
      </c>
      <c r="L994" t="s">
        <v>742</v>
      </c>
    </row>
    <row r="995" spans="2:12" x14ac:dyDescent="0.25">
      <c r="B995" t="s">
        <v>628</v>
      </c>
      <c r="C995" t="s">
        <v>8182</v>
      </c>
      <c r="D995" t="s">
        <v>8183</v>
      </c>
      <c r="E995" t="s">
        <v>8049</v>
      </c>
      <c r="F995" t="s">
        <v>2292</v>
      </c>
      <c r="G995">
        <v>1</v>
      </c>
      <c r="H995">
        <v>8</v>
      </c>
      <c r="I995">
        <v>39.646799999999999</v>
      </c>
      <c r="J995">
        <v>-104.911</v>
      </c>
      <c r="K995" t="s">
        <v>628</v>
      </c>
      <c r="L995" t="s">
        <v>742</v>
      </c>
    </row>
    <row r="996" spans="2:12" x14ac:dyDescent="0.25">
      <c r="B996" t="s">
        <v>642</v>
      </c>
      <c r="C996" t="s">
        <v>5073</v>
      </c>
      <c r="D996" t="s">
        <v>5074</v>
      </c>
      <c r="E996" t="s">
        <v>1712</v>
      </c>
      <c r="F996" t="s">
        <v>2292</v>
      </c>
      <c r="G996">
        <v>1</v>
      </c>
      <c r="H996">
        <v>8</v>
      </c>
      <c r="I996">
        <v>39.679200000000002</v>
      </c>
      <c r="J996">
        <v>-104.8809</v>
      </c>
      <c r="K996" t="s">
        <v>628</v>
      </c>
      <c r="L996" t="s">
        <v>742</v>
      </c>
    </row>
    <row r="997" spans="2:12" x14ac:dyDescent="0.25">
      <c r="B997" t="s">
        <v>655</v>
      </c>
      <c r="C997" t="s">
        <v>5044</v>
      </c>
      <c r="D997" t="s">
        <v>5045</v>
      </c>
      <c r="E997" t="s">
        <v>3567</v>
      </c>
      <c r="F997" t="s">
        <v>2292</v>
      </c>
      <c r="G997">
        <v>1</v>
      </c>
      <c r="H997">
        <v>8</v>
      </c>
      <c r="I997">
        <v>39.668900000000001</v>
      </c>
      <c r="J997">
        <v>-104.95359999999999</v>
      </c>
      <c r="K997" t="s">
        <v>628</v>
      </c>
      <c r="L997" t="s">
        <v>742</v>
      </c>
    </row>
    <row r="998" spans="2:12" x14ac:dyDescent="0.25">
      <c r="B998" t="s">
        <v>628</v>
      </c>
      <c r="C998" t="s">
        <v>8979</v>
      </c>
      <c r="D998" t="s">
        <v>8980</v>
      </c>
      <c r="E998" t="s">
        <v>8049</v>
      </c>
      <c r="F998" t="s">
        <v>2484</v>
      </c>
      <c r="G998">
        <v>0</v>
      </c>
      <c r="H998">
        <v>9</v>
      </c>
      <c r="I998">
        <v>39.661299999999997</v>
      </c>
      <c r="J998">
        <v>-105.0547</v>
      </c>
      <c r="K998" t="s">
        <v>628</v>
      </c>
      <c r="L998" t="s">
        <v>742</v>
      </c>
    </row>
    <row r="999" spans="2:12" x14ac:dyDescent="0.25">
      <c r="B999" t="s">
        <v>669</v>
      </c>
      <c r="C999" t="s">
        <v>5293</v>
      </c>
      <c r="D999" t="s">
        <v>5294</v>
      </c>
      <c r="E999" t="s">
        <v>1712</v>
      </c>
      <c r="F999" t="s">
        <v>2292</v>
      </c>
      <c r="G999">
        <v>1</v>
      </c>
      <c r="H999">
        <v>7</v>
      </c>
      <c r="I999">
        <v>39.773600000000002</v>
      </c>
      <c r="J999">
        <v>-105.05889999999999</v>
      </c>
      <c r="K999" t="s">
        <v>628</v>
      </c>
      <c r="L999" t="s">
        <v>742</v>
      </c>
    </row>
    <row r="1000" spans="2:12" x14ac:dyDescent="0.25">
      <c r="B1000" t="s">
        <v>655</v>
      </c>
      <c r="C1000" t="s">
        <v>5038</v>
      </c>
      <c r="D1000" t="s">
        <v>5039</v>
      </c>
      <c r="E1000" t="s">
        <v>1712</v>
      </c>
      <c r="F1000" t="s">
        <v>2292</v>
      </c>
      <c r="G1000">
        <v>1</v>
      </c>
      <c r="H1000">
        <v>8</v>
      </c>
      <c r="I1000">
        <v>39.6676</v>
      </c>
      <c r="J1000">
        <v>-104.96639999999999</v>
      </c>
      <c r="K1000" t="s">
        <v>628</v>
      </c>
      <c r="L1000" t="s">
        <v>742</v>
      </c>
    </row>
    <row r="1001" spans="2:12" x14ac:dyDescent="0.25">
      <c r="B1001" t="s">
        <v>639</v>
      </c>
      <c r="C1001" t="s">
        <v>5362</v>
      </c>
      <c r="D1001" t="s">
        <v>5363</v>
      </c>
      <c r="E1001" t="s">
        <v>4270</v>
      </c>
      <c r="F1001" t="s">
        <v>2292</v>
      </c>
      <c r="G1001">
        <v>1</v>
      </c>
      <c r="H1001">
        <v>7</v>
      </c>
      <c r="I1001">
        <v>39.828000000000003</v>
      </c>
      <c r="J1001">
        <v>-105.0491</v>
      </c>
      <c r="K1001" t="s">
        <v>628</v>
      </c>
      <c r="L1001" t="s">
        <v>742</v>
      </c>
    </row>
    <row r="1002" spans="2:12" x14ac:dyDescent="0.25">
      <c r="B1002" t="s">
        <v>669</v>
      </c>
      <c r="C1002" t="s">
        <v>5337</v>
      </c>
      <c r="D1002" t="s">
        <v>5338</v>
      </c>
      <c r="E1002" t="s">
        <v>4242</v>
      </c>
      <c r="F1002" t="s">
        <v>2292</v>
      </c>
      <c r="G1002">
        <v>1</v>
      </c>
      <c r="H1002">
        <v>7</v>
      </c>
      <c r="I1002">
        <v>39.814900000000002</v>
      </c>
      <c r="J1002">
        <v>-105.0784</v>
      </c>
      <c r="K1002" t="s">
        <v>628</v>
      </c>
      <c r="L1002" t="s">
        <v>742</v>
      </c>
    </row>
    <row r="1003" spans="2:12" x14ac:dyDescent="0.25">
      <c r="B1003" t="s">
        <v>642</v>
      </c>
      <c r="C1003" t="s">
        <v>5025</v>
      </c>
      <c r="D1003" t="s">
        <v>5026</v>
      </c>
      <c r="E1003" t="s">
        <v>2926</v>
      </c>
      <c r="F1003" t="s">
        <v>2292</v>
      </c>
      <c r="G1003">
        <v>1</v>
      </c>
      <c r="H1003">
        <v>8</v>
      </c>
      <c r="I1003">
        <v>39.662599999999998</v>
      </c>
      <c r="J1003">
        <v>-104.91549999999999</v>
      </c>
      <c r="K1003" t="s">
        <v>628</v>
      </c>
      <c r="L1003" t="s">
        <v>742</v>
      </c>
    </row>
    <row r="1004" spans="2:12" x14ac:dyDescent="0.25">
      <c r="B1004" t="s">
        <v>669</v>
      </c>
      <c r="C1004" t="s">
        <v>5329</v>
      </c>
      <c r="D1004" t="s">
        <v>5330</v>
      </c>
      <c r="E1004" t="s">
        <v>3447</v>
      </c>
      <c r="F1004" t="s">
        <v>2292</v>
      </c>
      <c r="G1004">
        <v>1</v>
      </c>
      <c r="H1004">
        <v>7</v>
      </c>
      <c r="I1004">
        <v>39.805700000000002</v>
      </c>
      <c r="J1004">
        <v>-105.09780000000001</v>
      </c>
      <c r="K1004" t="s">
        <v>628</v>
      </c>
      <c r="L1004" t="s">
        <v>742</v>
      </c>
    </row>
    <row r="1005" spans="2:12" x14ac:dyDescent="0.25">
      <c r="B1005" t="s">
        <v>639</v>
      </c>
      <c r="C1005" t="s">
        <v>5378</v>
      </c>
      <c r="D1005" t="s">
        <v>5379</v>
      </c>
      <c r="E1005" t="s">
        <v>2317</v>
      </c>
      <c r="F1005" t="s">
        <v>2292</v>
      </c>
      <c r="G1005">
        <v>1</v>
      </c>
      <c r="H1005">
        <v>2</v>
      </c>
      <c r="I1005">
        <v>39.840699999999998</v>
      </c>
      <c r="J1005">
        <v>-105.0262</v>
      </c>
      <c r="K1005" t="s">
        <v>628</v>
      </c>
      <c r="L1005" t="s">
        <v>742</v>
      </c>
    </row>
    <row r="1006" spans="2:12" x14ac:dyDescent="0.25">
      <c r="B1006" t="s">
        <v>642</v>
      </c>
      <c r="C1006" t="s">
        <v>4961</v>
      </c>
      <c r="D1006" t="s">
        <v>4962</v>
      </c>
      <c r="E1006" t="s">
        <v>4270</v>
      </c>
      <c r="F1006" t="s">
        <v>2292</v>
      </c>
      <c r="G1006">
        <v>1</v>
      </c>
      <c r="H1006">
        <v>8</v>
      </c>
      <c r="I1006">
        <v>39.6404</v>
      </c>
      <c r="J1006">
        <v>-104.9314</v>
      </c>
      <c r="K1006" t="s">
        <v>628</v>
      </c>
      <c r="L1006" t="s">
        <v>742</v>
      </c>
    </row>
    <row r="1007" spans="2:12" x14ac:dyDescent="0.25">
      <c r="B1007" t="s">
        <v>655</v>
      </c>
      <c r="C1007" t="s">
        <v>5018</v>
      </c>
      <c r="D1007" t="s">
        <v>4962</v>
      </c>
      <c r="E1007" t="s">
        <v>3032</v>
      </c>
      <c r="F1007" t="s">
        <v>2292</v>
      </c>
      <c r="G1007">
        <v>1</v>
      </c>
      <c r="H1007">
        <v>8</v>
      </c>
      <c r="I1007">
        <v>39.660600000000002</v>
      </c>
      <c r="J1007">
        <v>-104.89709999999999</v>
      </c>
      <c r="K1007" t="s">
        <v>628</v>
      </c>
      <c r="L1007" t="s">
        <v>742</v>
      </c>
    </row>
    <row r="1008" spans="2:12" x14ac:dyDescent="0.25">
      <c r="B1008" t="s">
        <v>642</v>
      </c>
      <c r="C1008" t="s">
        <v>4930</v>
      </c>
      <c r="D1008" t="s">
        <v>4931</v>
      </c>
      <c r="E1008" t="s">
        <v>4270</v>
      </c>
      <c r="F1008" t="s">
        <v>2292</v>
      </c>
      <c r="G1008">
        <v>1</v>
      </c>
      <c r="H1008">
        <v>8</v>
      </c>
      <c r="I1008">
        <v>39.628599999999999</v>
      </c>
      <c r="J1008">
        <v>-104.9991</v>
      </c>
      <c r="K1008" t="s">
        <v>628</v>
      </c>
      <c r="L1008" t="s">
        <v>742</v>
      </c>
    </row>
    <row r="1009" spans="2:12" x14ac:dyDescent="0.25">
      <c r="B1009" t="s">
        <v>642</v>
      </c>
      <c r="C1009" t="s">
        <v>5133</v>
      </c>
      <c r="D1009" t="s">
        <v>5134</v>
      </c>
      <c r="E1009" t="s">
        <v>4076</v>
      </c>
      <c r="F1009" t="s">
        <v>2292</v>
      </c>
      <c r="G1009">
        <v>1</v>
      </c>
      <c r="H1009">
        <v>2</v>
      </c>
      <c r="I1009">
        <v>39.701500000000003</v>
      </c>
      <c r="J1009">
        <v>-104.84269999999999</v>
      </c>
      <c r="K1009" t="s">
        <v>628</v>
      </c>
      <c r="L1009" t="s">
        <v>742</v>
      </c>
    </row>
    <row r="1010" spans="2:12" x14ac:dyDescent="0.25">
      <c r="B1010" t="s">
        <v>655</v>
      </c>
      <c r="C1010" t="s">
        <v>4932</v>
      </c>
      <c r="D1010" t="s">
        <v>4933</v>
      </c>
      <c r="E1010" t="s">
        <v>4523</v>
      </c>
      <c r="F1010" t="s">
        <v>2292</v>
      </c>
      <c r="G1010">
        <v>1</v>
      </c>
      <c r="H1010">
        <v>9</v>
      </c>
      <c r="I1010">
        <v>39.630099999999999</v>
      </c>
      <c r="J1010">
        <v>-105.0414</v>
      </c>
      <c r="K1010" t="s">
        <v>628</v>
      </c>
      <c r="L1010" t="s">
        <v>742</v>
      </c>
    </row>
    <row r="1011" spans="2:12" x14ac:dyDescent="0.25">
      <c r="B1011" t="s">
        <v>655</v>
      </c>
      <c r="C1011" t="s">
        <v>4938</v>
      </c>
      <c r="D1011" t="s">
        <v>4933</v>
      </c>
      <c r="E1011" t="s">
        <v>2322</v>
      </c>
      <c r="F1011" t="s">
        <v>2292</v>
      </c>
      <c r="G1011">
        <v>1</v>
      </c>
      <c r="H1011">
        <v>9</v>
      </c>
      <c r="I1011">
        <v>39.631799999999998</v>
      </c>
      <c r="J1011">
        <v>-105.0463</v>
      </c>
      <c r="K1011" t="s">
        <v>628</v>
      </c>
      <c r="L1011" t="s">
        <v>742</v>
      </c>
    </row>
    <row r="1012" spans="2:12" x14ac:dyDescent="0.25">
      <c r="B1012" t="s">
        <v>669</v>
      </c>
      <c r="C1012" t="s">
        <v>5309</v>
      </c>
      <c r="D1012" t="s">
        <v>5310</v>
      </c>
      <c r="E1012" t="s">
        <v>4270</v>
      </c>
      <c r="F1012" t="s">
        <v>2292</v>
      </c>
      <c r="G1012">
        <v>1</v>
      </c>
      <c r="H1012">
        <v>7</v>
      </c>
      <c r="I1012">
        <v>39.782600000000002</v>
      </c>
      <c r="J1012">
        <v>-105.1259</v>
      </c>
      <c r="K1012" t="s">
        <v>628</v>
      </c>
      <c r="L1012" t="s">
        <v>742</v>
      </c>
    </row>
    <row r="1013" spans="2:12" x14ac:dyDescent="0.25">
      <c r="B1013" t="s">
        <v>669</v>
      </c>
      <c r="C1013" t="s">
        <v>5146</v>
      </c>
      <c r="D1013" t="s">
        <v>5147</v>
      </c>
      <c r="E1013" t="s">
        <v>2392</v>
      </c>
      <c r="F1013" t="s">
        <v>2292</v>
      </c>
      <c r="G1013">
        <v>1</v>
      </c>
      <c r="H1013">
        <v>8</v>
      </c>
      <c r="I1013">
        <v>39.707299999999996</v>
      </c>
      <c r="J1013">
        <v>-105.1326</v>
      </c>
      <c r="K1013" t="s">
        <v>628</v>
      </c>
      <c r="L1013" t="s">
        <v>742</v>
      </c>
    </row>
    <row r="1014" spans="2:12" x14ac:dyDescent="0.25">
      <c r="B1014" t="s">
        <v>669</v>
      </c>
      <c r="C1014" t="s">
        <v>5333</v>
      </c>
      <c r="D1014" t="s">
        <v>5334</v>
      </c>
      <c r="E1014" t="s">
        <v>3516</v>
      </c>
      <c r="F1014" t="s">
        <v>2292</v>
      </c>
      <c r="G1014">
        <v>1</v>
      </c>
      <c r="H1014">
        <v>7</v>
      </c>
      <c r="I1014">
        <v>39.813299999999998</v>
      </c>
      <c r="J1014">
        <v>-105.111</v>
      </c>
      <c r="K1014" t="s">
        <v>628</v>
      </c>
      <c r="L1014" t="s">
        <v>742</v>
      </c>
    </row>
    <row r="1015" spans="2:12" x14ac:dyDescent="0.25">
      <c r="B1015" t="s">
        <v>669</v>
      </c>
      <c r="C1015" t="s">
        <v>5382</v>
      </c>
      <c r="D1015" t="s">
        <v>5383</v>
      </c>
      <c r="E1015" t="s">
        <v>4270</v>
      </c>
      <c r="F1015" t="s">
        <v>2292</v>
      </c>
      <c r="G1015">
        <v>1</v>
      </c>
      <c r="H1015">
        <v>7</v>
      </c>
      <c r="I1015">
        <v>39.8459</v>
      </c>
      <c r="J1015">
        <v>-105.06270000000001</v>
      </c>
      <c r="K1015" t="s">
        <v>628</v>
      </c>
      <c r="L1015" t="s">
        <v>742</v>
      </c>
    </row>
    <row r="1016" spans="2:12" x14ac:dyDescent="0.25">
      <c r="B1016" t="s">
        <v>655</v>
      </c>
      <c r="C1016" t="s">
        <v>4965</v>
      </c>
      <c r="D1016" t="s">
        <v>4966</v>
      </c>
      <c r="E1016" t="s">
        <v>3334</v>
      </c>
      <c r="F1016" t="s">
        <v>2292</v>
      </c>
      <c r="G1016">
        <v>1</v>
      </c>
      <c r="H1016">
        <v>8</v>
      </c>
      <c r="I1016">
        <v>39.641199999999998</v>
      </c>
      <c r="J1016">
        <v>-104.90900000000001</v>
      </c>
      <c r="K1016" t="s">
        <v>628</v>
      </c>
      <c r="L1016" t="s">
        <v>742</v>
      </c>
    </row>
    <row r="1017" spans="2:12" x14ac:dyDescent="0.25">
      <c r="B1017" t="s">
        <v>639</v>
      </c>
      <c r="C1017" t="s">
        <v>5399</v>
      </c>
      <c r="D1017" t="s">
        <v>5400</v>
      </c>
      <c r="E1017" t="s">
        <v>4762</v>
      </c>
      <c r="F1017" t="s">
        <v>2292</v>
      </c>
      <c r="G1017">
        <v>1</v>
      </c>
      <c r="H1017">
        <v>2</v>
      </c>
      <c r="I1017">
        <v>39.871299999999998</v>
      </c>
      <c r="J1017">
        <v>-105.0052</v>
      </c>
      <c r="K1017" t="s">
        <v>628</v>
      </c>
      <c r="L1017" t="s">
        <v>742</v>
      </c>
    </row>
    <row r="1018" spans="2:12" x14ac:dyDescent="0.25">
      <c r="B1018" t="s">
        <v>642</v>
      </c>
      <c r="C1018" t="s">
        <v>4423</v>
      </c>
      <c r="D1018" t="s">
        <v>4424</v>
      </c>
      <c r="E1018" t="s">
        <v>2322</v>
      </c>
      <c r="F1018" t="s">
        <v>2292</v>
      </c>
      <c r="G1018">
        <v>1</v>
      </c>
      <c r="H1018">
        <v>1</v>
      </c>
      <c r="I1018">
        <v>39.602499999999999</v>
      </c>
      <c r="J1018">
        <v>-104.97620000000001</v>
      </c>
      <c r="K1018" t="s">
        <v>628</v>
      </c>
      <c r="L1018" t="s">
        <v>742</v>
      </c>
    </row>
    <row r="1019" spans="2:12" x14ac:dyDescent="0.25">
      <c r="B1019" t="s">
        <v>669</v>
      </c>
      <c r="C1019" t="s">
        <v>5210</v>
      </c>
      <c r="D1019" t="s">
        <v>5211</v>
      </c>
      <c r="E1019" t="s">
        <v>4270</v>
      </c>
      <c r="F1019" t="s">
        <v>2292</v>
      </c>
      <c r="G1019">
        <v>1</v>
      </c>
      <c r="H1019">
        <v>7</v>
      </c>
      <c r="I1019">
        <v>39.734999999999999</v>
      </c>
      <c r="J1019">
        <v>-105.1806</v>
      </c>
      <c r="K1019" t="s">
        <v>628</v>
      </c>
      <c r="L1019" t="s">
        <v>742</v>
      </c>
    </row>
    <row r="1020" spans="2:12" x14ac:dyDescent="0.25">
      <c r="B1020" t="s">
        <v>642</v>
      </c>
      <c r="C1020" t="s">
        <v>2864</v>
      </c>
      <c r="D1020" t="s">
        <v>2865</v>
      </c>
      <c r="E1020" t="s">
        <v>1398</v>
      </c>
      <c r="F1020" t="s">
        <v>745</v>
      </c>
      <c r="G1020">
        <v>1</v>
      </c>
      <c r="H1020">
        <v>8</v>
      </c>
      <c r="I1020">
        <v>39.570279999999997</v>
      </c>
      <c r="J1020">
        <v>-104.84889</v>
      </c>
      <c r="K1020" t="s">
        <v>1398</v>
      </c>
      <c r="L1020" t="s">
        <v>742</v>
      </c>
    </row>
    <row r="1021" spans="2:12" x14ac:dyDescent="0.25">
      <c r="B1021" t="s">
        <v>655</v>
      </c>
      <c r="C1021" t="s">
        <v>923</v>
      </c>
      <c r="D1021" t="s">
        <v>924</v>
      </c>
      <c r="E1021" t="s">
        <v>925</v>
      </c>
      <c r="F1021" t="s">
        <v>745</v>
      </c>
      <c r="G1021">
        <v>1</v>
      </c>
      <c r="H1021">
        <v>1</v>
      </c>
      <c r="I1021">
        <v>39.832799999999999</v>
      </c>
      <c r="J1021">
        <v>-104.6575</v>
      </c>
      <c r="K1021" t="s">
        <v>925</v>
      </c>
      <c r="L1021" t="s">
        <v>742</v>
      </c>
    </row>
    <row r="1022" spans="2:12" x14ac:dyDescent="0.25">
      <c r="B1022" t="s">
        <v>655</v>
      </c>
      <c r="C1022" t="s">
        <v>2872</v>
      </c>
      <c r="D1022" t="s">
        <v>2873</v>
      </c>
      <c r="E1022" t="s">
        <v>2874</v>
      </c>
      <c r="F1022" t="s">
        <v>745</v>
      </c>
      <c r="G1022">
        <v>1</v>
      </c>
      <c r="H1022">
        <v>8</v>
      </c>
      <c r="I1022">
        <v>39.716670000000001</v>
      </c>
      <c r="J1022">
        <v>-104.9</v>
      </c>
      <c r="K1022" t="s">
        <v>2874</v>
      </c>
      <c r="L1022" t="s">
        <v>742</v>
      </c>
    </row>
    <row r="1023" spans="2:12" x14ac:dyDescent="0.25">
      <c r="B1023" t="s">
        <v>655</v>
      </c>
      <c r="C1023" t="s">
        <v>2731</v>
      </c>
      <c r="D1023" t="s">
        <v>2732</v>
      </c>
      <c r="E1023" t="s">
        <v>961</v>
      </c>
      <c r="F1023" t="s">
        <v>745</v>
      </c>
      <c r="G1023">
        <v>1</v>
      </c>
      <c r="H1023">
        <v>8</v>
      </c>
      <c r="I1023">
        <v>39.748899999999999</v>
      </c>
      <c r="J1023">
        <v>-104.9425</v>
      </c>
      <c r="K1023" t="s">
        <v>2733</v>
      </c>
      <c r="L1023" t="s">
        <v>742</v>
      </c>
    </row>
    <row r="1024" spans="2:12" x14ac:dyDescent="0.25">
      <c r="B1024" t="s">
        <v>642</v>
      </c>
      <c r="C1024" t="s">
        <v>2869</v>
      </c>
      <c r="D1024" t="s">
        <v>2870</v>
      </c>
      <c r="E1024" t="s">
        <v>2871</v>
      </c>
      <c r="F1024" t="s">
        <v>745</v>
      </c>
      <c r="G1024">
        <v>1</v>
      </c>
      <c r="H1024">
        <v>2</v>
      </c>
      <c r="I1024">
        <v>39.700000000000003</v>
      </c>
      <c r="J1024">
        <v>-104.75</v>
      </c>
      <c r="K1024" t="s">
        <v>2871</v>
      </c>
      <c r="L1024" t="s">
        <v>742</v>
      </c>
    </row>
    <row r="1025" spans="2:12" x14ac:dyDescent="0.25">
      <c r="B1025" t="s">
        <v>655</v>
      </c>
      <c r="C1025" t="s">
        <v>926</v>
      </c>
      <c r="D1025" t="s">
        <v>927</v>
      </c>
      <c r="E1025" t="s">
        <v>792</v>
      </c>
      <c r="F1025" t="s">
        <v>745</v>
      </c>
      <c r="G1025">
        <v>1</v>
      </c>
      <c r="H1025">
        <v>2</v>
      </c>
      <c r="I1025">
        <v>39.763300000000001</v>
      </c>
      <c r="J1025">
        <v>-104.8694</v>
      </c>
      <c r="K1025" t="s">
        <v>792</v>
      </c>
      <c r="L1025" t="s">
        <v>742</v>
      </c>
    </row>
    <row r="1026" spans="2:12" x14ac:dyDescent="0.25">
      <c r="B1026" t="s">
        <v>655</v>
      </c>
      <c r="C1026" t="s">
        <v>2264</v>
      </c>
      <c r="D1026" t="s">
        <v>2265</v>
      </c>
      <c r="E1026" t="s">
        <v>2249</v>
      </c>
      <c r="F1026" t="s">
        <v>745</v>
      </c>
      <c r="G1026">
        <v>1</v>
      </c>
      <c r="H1026">
        <v>8</v>
      </c>
      <c r="I1026">
        <v>39.729399999999998</v>
      </c>
      <c r="J1026">
        <v>-105.00830000000001</v>
      </c>
      <c r="K1026" t="s">
        <v>2249</v>
      </c>
      <c r="L1026" t="s">
        <v>742</v>
      </c>
    </row>
    <row r="1027" spans="2:12" x14ac:dyDescent="0.25">
      <c r="B1027" t="s">
        <v>655</v>
      </c>
      <c r="C1027" t="s">
        <v>5283</v>
      </c>
      <c r="D1027" t="s">
        <v>5284</v>
      </c>
      <c r="E1027" t="s">
        <v>4018</v>
      </c>
      <c r="F1027" t="s">
        <v>2292</v>
      </c>
      <c r="G1027">
        <v>1</v>
      </c>
      <c r="H1027">
        <v>2</v>
      </c>
      <c r="I1027">
        <v>39.768500000000003</v>
      </c>
      <c r="J1027">
        <v>-104.8681</v>
      </c>
      <c r="K1027" t="s">
        <v>628</v>
      </c>
      <c r="L1027" t="s">
        <v>742</v>
      </c>
    </row>
    <row r="1028" spans="2:12" x14ac:dyDescent="0.25">
      <c r="B1028" t="s">
        <v>655</v>
      </c>
      <c r="C1028" t="s">
        <v>928</v>
      </c>
      <c r="D1028" t="s">
        <v>929</v>
      </c>
      <c r="E1028" t="s">
        <v>930</v>
      </c>
      <c r="F1028" t="s">
        <v>745</v>
      </c>
      <c r="G1028">
        <v>1</v>
      </c>
      <c r="H1028">
        <v>8</v>
      </c>
      <c r="I1028">
        <v>39.75</v>
      </c>
      <c r="J1028">
        <v>-104.98333</v>
      </c>
      <c r="K1028" t="s">
        <v>930</v>
      </c>
      <c r="L1028" t="s">
        <v>742</v>
      </c>
    </row>
    <row r="1029" spans="2:12" x14ac:dyDescent="0.25">
      <c r="B1029" t="s">
        <v>644</v>
      </c>
      <c r="C1029" t="s">
        <v>3172</v>
      </c>
      <c r="D1029" t="s">
        <v>3173</v>
      </c>
      <c r="E1029" t="s">
        <v>2459</v>
      </c>
      <c r="F1029" t="s">
        <v>2292</v>
      </c>
      <c r="G1029">
        <v>2</v>
      </c>
      <c r="H1029">
        <v>67</v>
      </c>
      <c r="I1029">
        <v>37.4833</v>
      </c>
      <c r="J1029">
        <v>-103.0724</v>
      </c>
      <c r="K1029" t="s">
        <v>628</v>
      </c>
      <c r="L1029" t="s">
        <v>742</v>
      </c>
    </row>
    <row r="1030" spans="2:12" x14ac:dyDescent="0.25">
      <c r="B1030" t="s">
        <v>643</v>
      </c>
      <c r="C1030" t="s">
        <v>2998</v>
      </c>
      <c r="D1030" t="s">
        <v>2999</v>
      </c>
      <c r="E1030" t="s">
        <v>628</v>
      </c>
      <c r="F1030" t="s">
        <v>745</v>
      </c>
      <c r="G1030">
        <v>7</v>
      </c>
      <c r="H1030">
        <v>78</v>
      </c>
      <c r="I1030">
        <v>37.226900000000001</v>
      </c>
      <c r="J1030">
        <v>-107.3047</v>
      </c>
      <c r="K1030" t="s">
        <v>1031</v>
      </c>
      <c r="L1030" t="s">
        <v>742</v>
      </c>
    </row>
    <row r="1031" spans="2:12" x14ac:dyDescent="0.25">
      <c r="B1031" t="s">
        <v>655</v>
      </c>
      <c r="C1031" t="s">
        <v>5395</v>
      </c>
      <c r="D1031" t="s">
        <v>5396</v>
      </c>
      <c r="E1031" t="s">
        <v>2404</v>
      </c>
      <c r="F1031" t="s">
        <v>2292</v>
      </c>
      <c r="G1031">
        <v>1</v>
      </c>
      <c r="H1031">
        <v>1</v>
      </c>
      <c r="I1031">
        <v>39.866500000000002</v>
      </c>
      <c r="J1031">
        <v>-104.6508</v>
      </c>
      <c r="K1031" t="s">
        <v>628</v>
      </c>
      <c r="L1031" t="s">
        <v>742</v>
      </c>
    </row>
    <row r="1032" spans="2:12" x14ac:dyDescent="0.25">
      <c r="B1032" t="s">
        <v>639</v>
      </c>
      <c r="C1032" t="s">
        <v>5504</v>
      </c>
      <c r="D1032" t="s">
        <v>5505</v>
      </c>
      <c r="E1032" t="s">
        <v>5506</v>
      </c>
      <c r="F1032" t="s">
        <v>2292</v>
      </c>
      <c r="G1032">
        <v>1</v>
      </c>
      <c r="H1032">
        <v>1</v>
      </c>
      <c r="I1032">
        <v>39.945999999999998</v>
      </c>
      <c r="J1032">
        <v>-104.6088</v>
      </c>
      <c r="K1032" t="s">
        <v>628</v>
      </c>
      <c r="L1032" t="s">
        <v>742</v>
      </c>
    </row>
    <row r="1033" spans="2:12" x14ac:dyDescent="0.25">
      <c r="B1033" t="s">
        <v>639</v>
      </c>
      <c r="C1033" t="s">
        <v>5523</v>
      </c>
      <c r="D1033" t="s">
        <v>5524</v>
      </c>
      <c r="E1033" t="s">
        <v>5489</v>
      </c>
      <c r="F1033" t="s">
        <v>2292</v>
      </c>
      <c r="G1033">
        <v>1</v>
      </c>
      <c r="H1033">
        <v>1</v>
      </c>
      <c r="I1033">
        <v>39.9666</v>
      </c>
      <c r="J1033">
        <v>-104.607</v>
      </c>
      <c r="K1033" t="s">
        <v>628</v>
      </c>
      <c r="L1033" t="s">
        <v>742</v>
      </c>
    </row>
    <row r="1034" spans="2:12" x14ac:dyDescent="0.25">
      <c r="B1034" t="s">
        <v>698</v>
      </c>
      <c r="C1034" t="s">
        <v>4934</v>
      </c>
      <c r="D1034" t="s">
        <v>4935</v>
      </c>
      <c r="E1034" t="s">
        <v>2327</v>
      </c>
      <c r="F1034" t="s">
        <v>2292</v>
      </c>
      <c r="G1034">
        <v>5</v>
      </c>
      <c r="H1034">
        <v>36</v>
      </c>
      <c r="I1034">
        <v>39.630200000000002</v>
      </c>
      <c r="J1034">
        <v>-106.0433</v>
      </c>
      <c r="K1034" t="s">
        <v>628</v>
      </c>
      <c r="L1034" t="s">
        <v>742</v>
      </c>
    </row>
    <row r="1035" spans="2:12" x14ac:dyDescent="0.25">
      <c r="B1035" t="s">
        <v>698</v>
      </c>
      <c r="C1035" t="s">
        <v>4928</v>
      </c>
      <c r="D1035" t="s">
        <v>4929</v>
      </c>
      <c r="E1035" t="s">
        <v>4523</v>
      </c>
      <c r="F1035" t="s">
        <v>2292</v>
      </c>
      <c r="G1035">
        <v>5</v>
      </c>
      <c r="H1035">
        <v>36</v>
      </c>
      <c r="I1035">
        <v>39.627699999999997</v>
      </c>
      <c r="J1035">
        <v>-106.0492</v>
      </c>
      <c r="K1035" t="s">
        <v>628</v>
      </c>
      <c r="L1035" t="s">
        <v>742</v>
      </c>
    </row>
    <row r="1036" spans="2:12" x14ac:dyDescent="0.25">
      <c r="B1036" t="s">
        <v>698</v>
      </c>
      <c r="C1036" t="s">
        <v>4951</v>
      </c>
      <c r="D1036" t="s">
        <v>4952</v>
      </c>
      <c r="E1036" t="s">
        <v>2425</v>
      </c>
      <c r="F1036" t="s">
        <v>2292</v>
      </c>
      <c r="G1036">
        <v>5</v>
      </c>
      <c r="H1036">
        <v>36</v>
      </c>
      <c r="I1036">
        <v>39.639499999999998</v>
      </c>
      <c r="J1036">
        <v>-106.0386</v>
      </c>
      <c r="K1036" t="s">
        <v>628</v>
      </c>
      <c r="L1036" t="s">
        <v>742</v>
      </c>
    </row>
    <row r="1037" spans="2:12" x14ac:dyDescent="0.25">
      <c r="B1037" t="s">
        <v>698</v>
      </c>
      <c r="C1037" t="s">
        <v>934</v>
      </c>
      <c r="D1037" t="s">
        <v>935</v>
      </c>
      <c r="E1037" t="s">
        <v>759</v>
      </c>
      <c r="F1037" t="s">
        <v>745</v>
      </c>
      <c r="G1037">
        <v>5</v>
      </c>
      <c r="H1037">
        <v>36</v>
      </c>
      <c r="I1037">
        <v>39.626100000000001</v>
      </c>
      <c r="J1037">
        <v>-106.03530000000001</v>
      </c>
      <c r="K1037" t="s">
        <v>890</v>
      </c>
      <c r="L1037" t="s">
        <v>742</v>
      </c>
    </row>
    <row r="1038" spans="2:12" x14ac:dyDescent="0.25">
      <c r="B1038" t="s">
        <v>698</v>
      </c>
      <c r="C1038" t="s">
        <v>4847</v>
      </c>
      <c r="D1038" t="s">
        <v>4848</v>
      </c>
      <c r="E1038" t="s">
        <v>2327</v>
      </c>
      <c r="F1038" t="s">
        <v>2292</v>
      </c>
      <c r="G1038">
        <v>5</v>
      </c>
      <c r="H1038">
        <v>36</v>
      </c>
      <c r="I1038">
        <v>39.597000000000001</v>
      </c>
      <c r="J1038">
        <v>-106.00709999999999</v>
      </c>
      <c r="K1038" t="s">
        <v>628</v>
      </c>
      <c r="L1038" t="s">
        <v>742</v>
      </c>
    </row>
    <row r="1039" spans="2:12" x14ac:dyDescent="0.25">
      <c r="B1039" t="s">
        <v>698</v>
      </c>
      <c r="C1039" t="s">
        <v>4841</v>
      </c>
      <c r="D1039" t="s">
        <v>4842</v>
      </c>
      <c r="E1039" t="s">
        <v>3214</v>
      </c>
      <c r="F1039" t="s">
        <v>2292</v>
      </c>
      <c r="G1039">
        <v>5</v>
      </c>
      <c r="H1039">
        <v>36</v>
      </c>
      <c r="I1039">
        <v>39.592399999999998</v>
      </c>
      <c r="J1039">
        <v>-106.00449999999999</v>
      </c>
      <c r="K1039" t="s">
        <v>628</v>
      </c>
      <c r="L1039" t="s">
        <v>742</v>
      </c>
    </row>
    <row r="1040" spans="2:12" x14ac:dyDescent="0.25">
      <c r="B1040" t="s">
        <v>628</v>
      </c>
      <c r="C1040" t="s">
        <v>8883</v>
      </c>
      <c r="D1040" t="s">
        <v>8884</v>
      </c>
      <c r="E1040" t="s">
        <v>8049</v>
      </c>
      <c r="F1040" t="s">
        <v>2484</v>
      </c>
      <c r="G1040">
        <v>0</v>
      </c>
      <c r="H1040">
        <v>43</v>
      </c>
      <c r="I1040">
        <v>40.238900000000001</v>
      </c>
      <c r="J1040">
        <v>-109.012</v>
      </c>
      <c r="K1040" t="s">
        <v>628</v>
      </c>
      <c r="L1040" t="s">
        <v>742</v>
      </c>
    </row>
    <row r="1041" spans="2:12" x14ac:dyDescent="0.25">
      <c r="B1041" t="s">
        <v>628</v>
      </c>
      <c r="C1041" t="s">
        <v>9039</v>
      </c>
      <c r="D1041" t="s">
        <v>9040</v>
      </c>
      <c r="E1041" t="s">
        <v>8049</v>
      </c>
      <c r="F1041" t="s">
        <v>2484</v>
      </c>
      <c r="G1041">
        <v>0</v>
      </c>
      <c r="H1041">
        <v>43</v>
      </c>
      <c r="I1041">
        <v>40.248600000000003</v>
      </c>
      <c r="J1041">
        <v>-108.9802</v>
      </c>
      <c r="K1041" t="s">
        <v>628</v>
      </c>
      <c r="L1041" t="s">
        <v>742</v>
      </c>
    </row>
    <row r="1042" spans="2:12" x14ac:dyDescent="0.25">
      <c r="B1042" t="s">
        <v>680</v>
      </c>
      <c r="C1042" t="s">
        <v>2891</v>
      </c>
      <c r="D1042" t="s">
        <v>2892</v>
      </c>
      <c r="E1042" t="s">
        <v>1712</v>
      </c>
      <c r="F1042" t="s">
        <v>745</v>
      </c>
      <c r="G1042">
        <v>6</v>
      </c>
      <c r="H1042">
        <v>43</v>
      </c>
      <c r="I1042">
        <v>40.244599999999998</v>
      </c>
      <c r="J1042">
        <v>-108.96769999999999</v>
      </c>
      <c r="K1042" t="s">
        <v>1712</v>
      </c>
      <c r="L1042" t="s">
        <v>742</v>
      </c>
    </row>
    <row r="1043" spans="2:12" x14ac:dyDescent="0.25">
      <c r="B1043" t="s">
        <v>680</v>
      </c>
      <c r="C1043" t="s">
        <v>6207</v>
      </c>
      <c r="D1043" t="s">
        <v>6208</v>
      </c>
      <c r="E1043" t="s">
        <v>628</v>
      </c>
      <c r="F1043" t="s">
        <v>745</v>
      </c>
      <c r="G1043">
        <v>6</v>
      </c>
      <c r="H1043">
        <v>55</v>
      </c>
      <c r="I1043">
        <v>40.508600000000001</v>
      </c>
      <c r="J1043">
        <v>-108.9106</v>
      </c>
      <c r="K1043" t="s">
        <v>1398</v>
      </c>
      <c r="L1043" t="s">
        <v>742</v>
      </c>
    </row>
    <row r="1044" spans="2:12" x14ac:dyDescent="0.25">
      <c r="B1044" t="s">
        <v>680</v>
      </c>
      <c r="C1044" t="s">
        <v>1139</v>
      </c>
      <c r="D1044" t="s">
        <v>1140</v>
      </c>
      <c r="E1044" t="s">
        <v>1142</v>
      </c>
      <c r="F1044" t="s">
        <v>745</v>
      </c>
      <c r="G1044">
        <v>6</v>
      </c>
      <c r="H1044">
        <v>43</v>
      </c>
      <c r="I1044">
        <v>40.244100000000003</v>
      </c>
      <c r="J1044">
        <v>-108.9726</v>
      </c>
      <c r="K1044" t="s">
        <v>1141</v>
      </c>
      <c r="L1044" t="s">
        <v>742</v>
      </c>
    </row>
    <row r="1045" spans="2:12" x14ac:dyDescent="0.25">
      <c r="B1045" t="s">
        <v>680</v>
      </c>
      <c r="C1045" t="s">
        <v>936</v>
      </c>
      <c r="D1045" t="s">
        <v>937</v>
      </c>
      <c r="E1045" t="s">
        <v>938</v>
      </c>
      <c r="F1045" t="s">
        <v>745</v>
      </c>
      <c r="G1045">
        <v>6</v>
      </c>
      <c r="H1045">
        <v>43</v>
      </c>
      <c r="I1045">
        <v>40.244100000000003</v>
      </c>
      <c r="J1045">
        <v>-108.9726</v>
      </c>
      <c r="K1045" t="s">
        <v>938</v>
      </c>
      <c r="L1045" t="s">
        <v>742</v>
      </c>
    </row>
    <row r="1046" spans="2:12" x14ac:dyDescent="0.25">
      <c r="B1046" t="s">
        <v>628</v>
      </c>
      <c r="C1046" t="s">
        <v>2631</v>
      </c>
      <c r="D1046" t="s">
        <v>2632</v>
      </c>
      <c r="E1046" t="s">
        <v>1050</v>
      </c>
      <c r="F1046" t="s">
        <v>745</v>
      </c>
      <c r="G1046">
        <v>0</v>
      </c>
      <c r="H1046">
        <v>0</v>
      </c>
      <c r="I1046">
        <v>0</v>
      </c>
      <c r="J1046">
        <v>0</v>
      </c>
      <c r="K1046" t="s">
        <v>2609</v>
      </c>
      <c r="L1046" t="s">
        <v>742</v>
      </c>
    </row>
    <row r="1047" spans="2:12" x14ac:dyDescent="0.25">
      <c r="B1047" t="s">
        <v>628</v>
      </c>
      <c r="C1047" t="s">
        <v>9068</v>
      </c>
      <c r="D1047" t="s">
        <v>9069</v>
      </c>
      <c r="E1047" t="s">
        <v>8049</v>
      </c>
      <c r="F1047" t="s">
        <v>2484</v>
      </c>
      <c r="G1047">
        <v>0</v>
      </c>
      <c r="H1047">
        <v>8</v>
      </c>
      <c r="I1047">
        <v>38.931399999999996</v>
      </c>
      <c r="J1047">
        <v>-105.1307</v>
      </c>
      <c r="K1047" t="s">
        <v>628</v>
      </c>
      <c r="L1047" t="s">
        <v>742</v>
      </c>
    </row>
    <row r="1048" spans="2:12" x14ac:dyDescent="0.25">
      <c r="B1048" t="s">
        <v>699</v>
      </c>
      <c r="C1048" t="s">
        <v>4035</v>
      </c>
      <c r="D1048" t="s">
        <v>4036</v>
      </c>
      <c r="E1048" t="s">
        <v>2992</v>
      </c>
      <c r="F1048" t="s">
        <v>2292</v>
      </c>
      <c r="G1048">
        <v>1</v>
      </c>
      <c r="H1048">
        <v>23</v>
      </c>
      <c r="I1048">
        <v>38.952599999999997</v>
      </c>
      <c r="J1048">
        <v>-105.20099999999999</v>
      </c>
      <c r="K1048" t="s">
        <v>628</v>
      </c>
      <c r="L1048" t="s">
        <v>742</v>
      </c>
    </row>
    <row r="1049" spans="2:12" x14ac:dyDescent="0.25">
      <c r="B1049" t="s">
        <v>699</v>
      </c>
      <c r="C1049" t="s">
        <v>2807</v>
      </c>
      <c r="D1049" t="s">
        <v>2808</v>
      </c>
      <c r="E1049" t="s">
        <v>2751</v>
      </c>
      <c r="F1049" t="s">
        <v>745</v>
      </c>
      <c r="G1049">
        <v>1</v>
      </c>
      <c r="H1049">
        <v>23</v>
      </c>
      <c r="I1049">
        <v>38.960799999999999</v>
      </c>
      <c r="J1049">
        <v>-105.2158</v>
      </c>
      <c r="K1049" t="s">
        <v>2751</v>
      </c>
      <c r="L1049" t="s">
        <v>742</v>
      </c>
    </row>
    <row r="1050" spans="2:12" x14ac:dyDescent="0.25">
      <c r="B1050" t="s">
        <v>674</v>
      </c>
      <c r="C1050" t="s">
        <v>6239</v>
      </c>
      <c r="D1050" t="s">
        <v>6240</v>
      </c>
      <c r="E1050" t="s">
        <v>3844</v>
      </c>
      <c r="F1050" t="s">
        <v>2292</v>
      </c>
      <c r="G1050">
        <v>1</v>
      </c>
      <c r="H1050">
        <v>3</v>
      </c>
      <c r="I1050">
        <v>40.552500000000002</v>
      </c>
      <c r="J1050">
        <v>-105.14749999999999</v>
      </c>
      <c r="K1050" t="s">
        <v>628</v>
      </c>
      <c r="L1050" t="s">
        <v>742</v>
      </c>
    </row>
    <row r="1051" spans="2:12" x14ac:dyDescent="0.25">
      <c r="B1051" t="s">
        <v>675</v>
      </c>
      <c r="C1051" t="s">
        <v>939</v>
      </c>
      <c r="D1051" t="s">
        <v>940</v>
      </c>
      <c r="E1051" t="s">
        <v>941</v>
      </c>
      <c r="F1051" t="s">
        <v>745</v>
      </c>
      <c r="G1051">
        <v>2</v>
      </c>
      <c r="H1051">
        <v>19</v>
      </c>
      <c r="I1051">
        <v>37.383330000000001</v>
      </c>
      <c r="J1051">
        <v>-103.88333</v>
      </c>
      <c r="K1051" t="s">
        <v>628</v>
      </c>
      <c r="L1051" t="s">
        <v>742</v>
      </c>
    </row>
    <row r="1052" spans="2:12" x14ac:dyDescent="0.25">
      <c r="B1052" t="s">
        <v>681</v>
      </c>
      <c r="C1052" t="s">
        <v>942</v>
      </c>
      <c r="D1052" t="s">
        <v>656</v>
      </c>
      <c r="E1052" t="s">
        <v>943</v>
      </c>
      <c r="F1052" t="s">
        <v>745</v>
      </c>
      <c r="G1052">
        <v>7</v>
      </c>
      <c r="H1052">
        <v>71</v>
      </c>
      <c r="I1052">
        <v>37.475279999999998</v>
      </c>
      <c r="J1052">
        <v>-108.4975</v>
      </c>
      <c r="K1052" t="s">
        <v>943</v>
      </c>
      <c r="L1052" t="s">
        <v>742</v>
      </c>
    </row>
    <row r="1053" spans="2:12" x14ac:dyDescent="0.25">
      <c r="B1053" t="s">
        <v>681</v>
      </c>
      <c r="C1053" t="s">
        <v>3168</v>
      </c>
      <c r="D1053" t="s">
        <v>3169</v>
      </c>
      <c r="E1053" t="s">
        <v>2431</v>
      </c>
      <c r="F1053" t="s">
        <v>2292</v>
      </c>
      <c r="G1053">
        <v>7</v>
      </c>
      <c r="H1053">
        <v>71</v>
      </c>
      <c r="I1053">
        <v>37.476100000000002</v>
      </c>
      <c r="J1053">
        <v>-108.4873</v>
      </c>
      <c r="K1053" t="s">
        <v>628</v>
      </c>
      <c r="L1053" t="s">
        <v>742</v>
      </c>
    </row>
    <row r="1054" spans="2:12" x14ac:dyDescent="0.25">
      <c r="B1054" t="s">
        <v>681</v>
      </c>
      <c r="C1054" t="s">
        <v>3166</v>
      </c>
      <c r="D1054" t="s">
        <v>3167</v>
      </c>
      <c r="E1054" t="s">
        <v>3159</v>
      </c>
      <c r="F1054" t="s">
        <v>2292</v>
      </c>
      <c r="G1054">
        <v>7</v>
      </c>
      <c r="H1054">
        <v>71</v>
      </c>
      <c r="I1054">
        <v>37.472000000000001</v>
      </c>
      <c r="J1054">
        <v>-108.5442</v>
      </c>
      <c r="K1054" t="s">
        <v>628</v>
      </c>
      <c r="L1054" t="s">
        <v>742</v>
      </c>
    </row>
    <row r="1055" spans="2:12" x14ac:dyDescent="0.25">
      <c r="B1055" t="s">
        <v>681</v>
      </c>
      <c r="C1055" t="s">
        <v>3153</v>
      </c>
      <c r="D1055" t="s">
        <v>3154</v>
      </c>
      <c r="E1055" t="s">
        <v>2751</v>
      </c>
      <c r="F1055" t="s">
        <v>2292</v>
      </c>
      <c r="G1055">
        <v>7</v>
      </c>
      <c r="H1055">
        <v>32</v>
      </c>
      <c r="I1055">
        <v>37.421799999999998</v>
      </c>
      <c r="J1055">
        <v>-108.52370000000001</v>
      </c>
      <c r="K1055" t="s">
        <v>628</v>
      </c>
      <c r="L1055" t="s">
        <v>742</v>
      </c>
    </row>
    <row r="1056" spans="2:12" x14ac:dyDescent="0.25">
      <c r="B1056" t="s">
        <v>681</v>
      </c>
      <c r="C1056" t="s">
        <v>3177</v>
      </c>
      <c r="D1056" t="s">
        <v>3178</v>
      </c>
      <c r="E1056" t="s">
        <v>1712</v>
      </c>
      <c r="F1056" t="s">
        <v>2292</v>
      </c>
      <c r="G1056">
        <v>7</v>
      </c>
      <c r="H1056">
        <v>71</v>
      </c>
      <c r="I1056">
        <v>37.488399999999999</v>
      </c>
      <c r="J1056">
        <v>-108.4177</v>
      </c>
      <c r="K1056" t="s">
        <v>628</v>
      </c>
      <c r="L1056" t="s">
        <v>742</v>
      </c>
    </row>
    <row r="1057" spans="2:12" x14ac:dyDescent="0.25">
      <c r="B1057" t="s">
        <v>681</v>
      </c>
      <c r="C1057" t="s">
        <v>3126</v>
      </c>
      <c r="D1057" t="s">
        <v>3127</v>
      </c>
      <c r="E1057" t="s">
        <v>2448</v>
      </c>
      <c r="F1057" t="s">
        <v>2292</v>
      </c>
      <c r="G1057">
        <v>7</v>
      </c>
      <c r="H1057">
        <v>32</v>
      </c>
      <c r="I1057">
        <v>37.393000000000001</v>
      </c>
      <c r="J1057">
        <v>-108.5172</v>
      </c>
      <c r="K1057" t="s">
        <v>628</v>
      </c>
      <c r="L1057" t="s">
        <v>742</v>
      </c>
    </row>
    <row r="1058" spans="2:12" x14ac:dyDescent="0.25">
      <c r="B1058" t="s">
        <v>681</v>
      </c>
      <c r="C1058" t="s">
        <v>3164</v>
      </c>
      <c r="D1058" t="s">
        <v>3165</v>
      </c>
      <c r="E1058" t="s">
        <v>3048</v>
      </c>
      <c r="F1058" t="s">
        <v>2292</v>
      </c>
      <c r="G1058">
        <v>7</v>
      </c>
      <c r="H1058">
        <v>32</v>
      </c>
      <c r="I1058">
        <v>37.466099999999997</v>
      </c>
      <c r="J1058">
        <v>-108.61</v>
      </c>
      <c r="K1058" t="s">
        <v>628</v>
      </c>
      <c r="L1058" t="s">
        <v>742</v>
      </c>
    </row>
    <row r="1059" spans="2:12" x14ac:dyDescent="0.25">
      <c r="B1059" t="s">
        <v>694</v>
      </c>
      <c r="C1059" t="s">
        <v>3441</v>
      </c>
      <c r="D1059" t="s">
        <v>3442</v>
      </c>
      <c r="E1059" t="s">
        <v>2504</v>
      </c>
      <c r="F1059" t="s">
        <v>2292</v>
      </c>
      <c r="G1059">
        <v>4</v>
      </c>
      <c r="H1059">
        <v>28</v>
      </c>
      <c r="I1059">
        <v>38.170299999999997</v>
      </c>
      <c r="J1059">
        <v>-106.65689999999999</v>
      </c>
      <c r="K1059" t="s">
        <v>628</v>
      </c>
      <c r="L1059" t="s">
        <v>742</v>
      </c>
    </row>
    <row r="1060" spans="2:12" x14ac:dyDescent="0.25">
      <c r="B1060" t="s">
        <v>656</v>
      </c>
      <c r="C1060" t="s">
        <v>2331</v>
      </c>
      <c r="D1060" t="s">
        <v>2332</v>
      </c>
      <c r="E1060" t="s">
        <v>2333</v>
      </c>
      <c r="F1060" t="s">
        <v>745</v>
      </c>
      <c r="G1060">
        <v>7</v>
      </c>
      <c r="H1060">
        <v>32</v>
      </c>
      <c r="I1060">
        <v>37.767200000000003</v>
      </c>
      <c r="J1060">
        <v>-108.9119</v>
      </c>
      <c r="K1060" t="s">
        <v>2333</v>
      </c>
      <c r="L1060" t="s">
        <v>742</v>
      </c>
    </row>
    <row r="1061" spans="2:12" x14ac:dyDescent="0.25">
      <c r="B1061" t="s">
        <v>656</v>
      </c>
      <c r="C1061" t="s">
        <v>3215</v>
      </c>
      <c r="D1061" t="s">
        <v>3216</v>
      </c>
      <c r="E1061" t="s">
        <v>1712</v>
      </c>
      <c r="F1061" t="s">
        <v>2292</v>
      </c>
      <c r="G1061">
        <v>7</v>
      </c>
      <c r="H1061">
        <v>32</v>
      </c>
      <c r="I1061">
        <v>37.600900000000003</v>
      </c>
      <c r="J1061">
        <v>-108.99509999999999</v>
      </c>
      <c r="K1061" t="s">
        <v>628</v>
      </c>
      <c r="L1061" t="s">
        <v>742</v>
      </c>
    </row>
    <row r="1062" spans="2:12" x14ac:dyDescent="0.25">
      <c r="B1062" t="s">
        <v>656</v>
      </c>
      <c r="C1062" t="s">
        <v>3299</v>
      </c>
      <c r="D1062" t="s">
        <v>3300</v>
      </c>
      <c r="E1062" t="s">
        <v>2425</v>
      </c>
      <c r="F1062" t="s">
        <v>2292</v>
      </c>
      <c r="G1062">
        <v>7</v>
      </c>
      <c r="H1062">
        <v>32</v>
      </c>
      <c r="I1062">
        <v>37.8078</v>
      </c>
      <c r="J1062">
        <v>-109.01260000000001</v>
      </c>
      <c r="K1062" t="s">
        <v>628</v>
      </c>
      <c r="L1062" t="s">
        <v>742</v>
      </c>
    </row>
    <row r="1063" spans="2:12" x14ac:dyDescent="0.25">
      <c r="B1063" t="s">
        <v>656</v>
      </c>
      <c r="C1063" t="s">
        <v>3253</v>
      </c>
      <c r="D1063" t="s">
        <v>3254</v>
      </c>
      <c r="E1063" t="s">
        <v>2425</v>
      </c>
      <c r="F1063" t="s">
        <v>2292</v>
      </c>
      <c r="G1063">
        <v>7</v>
      </c>
      <c r="H1063">
        <v>32</v>
      </c>
      <c r="I1063">
        <v>37.683900000000001</v>
      </c>
      <c r="J1063">
        <v>-108.82340000000001</v>
      </c>
      <c r="K1063" t="s">
        <v>628</v>
      </c>
      <c r="L1063" t="s">
        <v>742</v>
      </c>
    </row>
    <row r="1064" spans="2:12" x14ac:dyDescent="0.25">
      <c r="B1064" t="s">
        <v>628</v>
      </c>
      <c r="C1064" t="s">
        <v>2217</v>
      </c>
      <c r="D1064" t="s">
        <v>2218</v>
      </c>
      <c r="E1064" t="s">
        <v>2214</v>
      </c>
      <c r="F1064" t="s">
        <v>2211</v>
      </c>
      <c r="G1064">
        <v>7</v>
      </c>
      <c r="H1064">
        <v>32</v>
      </c>
      <c r="I1064">
        <v>37.726500999999999</v>
      </c>
      <c r="J1064">
        <v>-108.954002</v>
      </c>
      <c r="K1064" t="s">
        <v>2214</v>
      </c>
      <c r="L1064" t="s">
        <v>742</v>
      </c>
    </row>
    <row r="1065" spans="2:12" x14ac:dyDescent="0.25">
      <c r="B1065" t="s">
        <v>658</v>
      </c>
      <c r="C1065" t="s">
        <v>4922</v>
      </c>
      <c r="D1065" t="s">
        <v>4923</v>
      </c>
      <c r="E1065" t="s">
        <v>628</v>
      </c>
      <c r="F1065" t="s">
        <v>745</v>
      </c>
      <c r="G1065">
        <v>5</v>
      </c>
      <c r="H1065">
        <v>37</v>
      </c>
      <c r="I1065">
        <v>39.626899999999999</v>
      </c>
      <c r="J1065">
        <v>-106.4517</v>
      </c>
      <c r="K1065" t="s">
        <v>1226</v>
      </c>
      <c r="L1065" t="s">
        <v>742</v>
      </c>
    </row>
    <row r="1066" spans="2:12" x14ac:dyDescent="0.25">
      <c r="B1066" t="s">
        <v>665</v>
      </c>
      <c r="C1066" t="s">
        <v>3619</v>
      </c>
      <c r="D1066" t="s">
        <v>3620</v>
      </c>
      <c r="E1066" t="s">
        <v>2504</v>
      </c>
      <c r="F1066" t="s">
        <v>2292</v>
      </c>
      <c r="G1066">
        <v>4</v>
      </c>
      <c r="H1066">
        <v>28</v>
      </c>
      <c r="I1066">
        <v>38.424900000000001</v>
      </c>
      <c r="J1066">
        <v>-106.61920000000001</v>
      </c>
      <c r="K1066" t="s">
        <v>628</v>
      </c>
      <c r="L1066" t="s">
        <v>742</v>
      </c>
    </row>
    <row r="1067" spans="2:12" x14ac:dyDescent="0.25">
      <c r="B1067" t="s">
        <v>691</v>
      </c>
      <c r="C1067" t="s">
        <v>5445</v>
      </c>
      <c r="D1067" t="s">
        <v>5446</v>
      </c>
      <c r="E1067" t="s">
        <v>628</v>
      </c>
      <c r="F1067" t="s">
        <v>745</v>
      </c>
      <c r="G1067">
        <v>6</v>
      </c>
      <c r="H1067">
        <v>43</v>
      </c>
      <c r="I1067">
        <v>39.915300000000002</v>
      </c>
      <c r="J1067">
        <v>-108.8875</v>
      </c>
      <c r="K1067" t="s">
        <v>1398</v>
      </c>
      <c r="L1067" t="s">
        <v>742</v>
      </c>
    </row>
    <row r="1068" spans="2:12" x14ac:dyDescent="0.25">
      <c r="B1068" t="s">
        <v>674</v>
      </c>
      <c r="C1068" t="s">
        <v>6177</v>
      </c>
      <c r="D1068" t="s">
        <v>6178</v>
      </c>
      <c r="E1068" t="s">
        <v>2302</v>
      </c>
      <c r="F1068" t="s">
        <v>2292</v>
      </c>
      <c r="G1068">
        <v>1</v>
      </c>
      <c r="H1068">
        <v>4</v>
      </c>
      <c r="I1068">
        <v>40.47</v>
      </c>
      <c r="J1068">
        <v>-105.3092</v>
      </c>
      <c r="K1068" t="s">
        <v>628</v>
      </c>
      <c r="L1068" t="s">
        <v>742</v>
      </c>
    </row>
    <row r="1069" spans="2:12" x14ac:dyDescent="0.25">
      <c r="B1069" t="s">
        <v>628</v>
      </c>
      <c r="C1069" t="s">
        <v>8696</v>
      </c>
      <c r="D1069" t="s">
        <v>8697</v>
      </c>
      <c r="E1069" t="s">
        <v>8049</v>
      </c>
      <c r="F1069" t="s">
        <v>2484</v>
      </c>
      <c r="G1069">
        <v>0</v>
      </c>
      <c r="H1069">
        <v>4</v>
      </c>
      <c r="I1069">
        <v>40.4069</v>
      </c>
      <c r="J1069">
        <v>-105.4063</v>
      </c>
      <c r="K1069" t="s">
        <v>628</v>
      </c>
      <c r="L1069" t="s">
        <v>742</v>
      </c>
    </row>
    <row r="1070" spans="2:12" x14ac:dyDescent="0.25">
      <c r="B1070" t="s">
        <v>674</v>
      </c>
      <c r="C1070" t="s">
        <v>6043</v>
      </c>
      <c r="D1070" t="s">
        <v>6044</v>
      </c>
      <c r="E1070" t="s">
        <v>1398</v>
      </c>
      <c r="F1070" t="s">
        <v>2292</v>
      </c>
      <c r="G1070">
        <v>1</v>
      </c>
      <c r="H1070">
        <v>4</v>
      </c>
      <c r="I1070">
        <v>40.374000000000002</v>
      </c>
      <c r="J1070">
        <v>-105.2889</v>
      </c>
      <c r="K1070" t="s">
        <v>628</v>
      </c>
      <c r="L1070" t="s">
        <v>742</v>
      </c>
    </row>
    <row r="1071" spans="2:12" x14ac:dyDescent="0.25">
      <c r="B1071" t="s">
        <v>674</v>
      </c>
      <c r="C1071" t="s">
        <v>6169</v>
      </c>
      <c r="D1071" t="s">
        <v>6170</v>
      </c>
      <c r="E1071" t="s">
        <v>2459</v>
      </c>
      <c r="F1071" t="s">
        <v>2292</v>
      </c>
      <c r="G1071">
        <v>1</v>
      </c>
      <c r="H1071">
        <v>4</v>
      </c>
      <c r="I1071">
        <v>40.4574</v>
      </c>
      <c r="J1071">
        <v>-105.42440000000001</v>
      </c>
      <c r="K1071" t="s">
        <v>628</v>
      </c>
      <c r="L1071" t="s">
        <v>742</v>
      </c>
    </row>
    <row r="1072" spans="2:12" x14ac:dyDescent="0.25">
      <c r="B1072" t="s">
        <v>674</v>
      </c>
      <c r="C1072" t="s">
        <v>6365</v>
      </c>
      <c r="D1072" t="s">
        <v>6366</v>
      </c>
      <c r="E1072" t="s">
        <v>5489</v>
      </c>
      <c r="F1072" t="s">
        <v>2292</v>
      </c>
      <c r="G1072">
        <v>1</v>
      </c>
      <c r="H1072">
        <v>3</v>
      </c>
      <c r="I1072">
        <v>40.630600000000001</v>
      </c>
      <c r="J1072">
        <v>-105.09529999999999</v>
      </c>
      <c r="K1072" t="s">
        <v>628</v>
      </c>
      <c r="L1072" t="s">
        <v>742</v>
      </c>
    </row>
    <row r="1073" spans="2:12" x14ac:dyDescent="0.25">
      <c r="B1073" t="s">
        <v>693</v>
      </c>
      <c r="C1073" t="s">
        <v>1991</v>
      </c>
      <c r="D1073" t="s">
        <v>1992</v>
      </c>
      <c r="E1073" t="s">
        <v>628</v>
      </c>
      <c r="F1073" t="s">
        <v>1979</v>
      </c>
      <c r="G1073">
        <v>6</v>
      </c>
      <c r="H1073">
        <v>58</v>
      </c>
      <c r="I1073">
        <v>40.533304000000001</v>
      </c>
      <c r="J1073">
        <v>-106.783939</v>
      </c>
      <c r="K1073" t="s">
        <v>628</v>
      </c>
      <c r="L1073" t="s">
        <v>742</v>
      </c>
    </row>
    <row r="1074" spans="2:12" x14ac:dyDescent="0.25">
      <c r="B1074" t="s">
        <v>66</v>
      </c>
      <c r="C1074" t="s">
        <v>1993</v>
      </c>
      <c r="D1074" t="s">
        <v>1992</v>
      </c>
      <c r="E1074" t="s">
        <v>1990</v>
      </c>
      <c r="F1074" t="s">
        <v>1979</v>
      </c>
      <c r="G1074">
        <v>6</v>
      </c>
      <c r="H1074">
        <v>58</v>
      </c>
      <c r="I1074">
        <v>40.533299999999997</v>
      </c>
      <c r="J1074">
        <v>-106.7833</v>
      </c>
      <c r="K1074" t="s">
        <v>1990</v>
      </c>
      <c r="L1074" t="s">
        <v>742</v>
      </c>
    </row>
    <row r="1075" spans="2:12" x14ac:dyDescent="0.25">
      <c r="B1075" t="s">
        <v>693</v>
      </c>
      <c r="C1075" t="s">
        <v>6224</v>
      </c>
      <c r="D1075" t="s">
        <v>6225</v>
      </c>
      <c r="E1075" t="s">
        <v>628</v>
      </c>
      <c r="F1075" t="s">
        <v>745</v>
      </c>
      <c r="G1075">
        <v>6</v>
      </c>
      <c r="H1075">
        <v>58</v>
      </c>
      <c r="I1075">
        <v>40.534999999999997</v>
      </c>
      <c r="J1075">
        <v>-106.7808</v>
      </c>
      <c r="K1075" t="s">
        <v>1226</v>
      </c>
      <c r="L1075" t="s">
        <v>742</v>
      </c>
    </row>
    <row r="1076" spans="2:12" x14ac:dyDescent="0.25">
      <c r="B1076" t="s">
        <v>628</v>
      </c>
      <c r="C1076" t="s">
        <v>2656</v>
      </c>
      <c r="D1076" t="s">
        <v>2657</v>
      </c>
      <c r="E1076" t="s">
        <v>2638</v>
      </c>
      <c r="F1076" t="s">
        <v>745</v>
      </c>
      <c r="G1076">
        <v>0</v>
      </c>
      <c r="H1076">
        <v>0</v>
      </c>
      <c r="I1076">
        <v>0</v>
      </c>
      <c r="J1076">
        <v>0</v>
      </c>
      <c r="K1076" t="s">
        <v>2638</v>
      </c>
      <c r="L1076" t="s">
        <v>742</v>
      </c>
    </row>
    <row r="1077" spans="2:12" x14ac:dyDescent="0.25">
      <c r="B1077" t="s">
        <v>672</v>
      </c>
      <c r="C1077" t="s">
        <v>947</v>
      </c>
      <c r="D1077" t="s">
        <v>948</v>
      </c>
      <c r="E1077" t="s">
        <v>949</v>
      </c>
      <c r="F1077" t="s">
        <v>745</v>
      </c>
      <c r="G1077">
        <v>7</v>
      </c>
      <c r="H1077">
        <v>30</v>
      </c>
      <c r="I1077">
        <v>37.283329999999999</v>
      </c>
      <c r="J1077">
        <v>-107.88333</v>
      </c>
      <c r="K1077" t="s">
        <v>949</v>
      </c>
      <c r="L1077" t="s">
        <v>742</v>
      </c>
    </row>
    <row r="1078" spans="2:12" x14ac:dyDescent="0.25">
      <c r="B1078" t="s">
        <v>672</v>
      </c>
      <c r="C1078" t="s">
        <v>3043</v>
      </c>
      <c r="D1078" t="s">
        <v>3044</v>
      </c>
      <c r="E1078" t="s">
        <v>2327</v>
      </c>
      <c r="F1078" t="s">
        <v>2292</v>
      </c>
      <c r="G1078">
        <v>7</v>
      </c>
      <c r="H1078">
        <v>30</v>
      </c>
      <c r="I1078">
        <v>37.273600000000002</v>
      </c>
      <c r="J1078">
        <v>-107.8749</v>
      </c>
      <c r="K1078" t="s">
        <v>628</v>
      </c>
      <c r="L1078" t="s">
        <v>742</v>
      </c>
    </row>
    <row r="1079" spans="2:12" x14ac:dyDescent="0.25">
      <c r="B1079" t="s">
        <v>628</v>
      </c>
      <c r="C1079" t="s">
        <v>8068</v>
      </c>
      <c r="D1079" t="s">
        <v>8069</v>
      </c>
      <c r="E1079" t="s">
        <v>8070</v>
      </c>
      <c r="F1079" t="s">
        <v>2292</v>
      </c>
      <c r="G1079">
        <v>7</v>
      </c>
      <c r="H1079">
        <v>30</v>
      </c>
      <c r="I1079">
        <v>37.2864</v>
      </c>
      <c r="J1079">
        <v>-107.867</v>
      </c>
      <c r="K1079" t="s">
        <v>628</v>
      </c>
      <c r="L1079" t="s">
        <v>742</v>
      </c>
    </row>
    <row r="1080" spans="2:12" x14ac:dyDescent="0.25">
      <c r="B1080" t="s">
        <v>672</v>
      </c>
      <c r="C1080" t="s">
        <v>3049</v>
      </c>
      <c r="D1080" t="s">
        <v>3050</v>
      </c>
      <c r="E1080" t="s">
        <v>3042</v>
      </c>
      <c r="F1080" t="s">
        <v>2292</v>
      </c>
      <c r="G1080">
        <v>7</v>
      </c>
      <c r="H1080">
        <v>30</v>
      </c>
      <c r="I1080">
        <v>37.2911</v>
      </c>
      <c r="J1080">
        <v>-107.8747</v>
      </c>
      <c r="K1080" t="s">
        <v>628</v>
      </c>
      <c r="L1080" t="s">
        <v>742</v>
      </c>
    </row>
    <row r="1081" spans="2:12" x14ac:dyDescent="0.25">
      <c r="B1081" t="s">
        <v>672</v>
      </c>
      <c r="C1081" t="s">
        <v>3051</v>
      </c>
      <c r="D1081" t="s">
        <v>3052</v>
      </c>
      <c r="E1081" t="s">
        <v>2504</v>
      </c>
      <c r="F1081" t="s">
        <v>2292</v>
      </c>
      <c r="G1081">
        <v>7</v>
      </c>
      <c r="H1081">
        <v>30</v>
      </c>
      <c r="I1081">
        <v>37.295200000000001</v>
      </c>
      <c r="J1081">
        <v>-107.866</v>
      </c>
      <c r="K1081" t="s">
        <v>628</v>
      </c>
      <c r="L1081" t="s">
        <v>742</v>
      </c>
    </row>
    <row r="1082" spans="2:12" x14ac:dyDescent="0.25">
      <c r="B1082" t="s">
        <v>672</v>
      </c>
      <c r="C1082" t="s">
        <v>3046</v>
      </c>
      <c r="D1082" t="s">
        <v>3047</v>
      </c>
      <c r="E1082" t="s">
        <v>3048</v>
      </c>
      <c r="F1082" t="s">
        <v>2292</v>
      </c>
      <c r="G1082">
        <v>7</v>
      </c>
      <c r="H1082">
        <v>30</v>
      </c>
      <c r="I1082">
        <v>37.284500000000001</v>
      </c>
      <c r="J1082">
        <v>-107.8875</v>
      </c>
      <c r="K1082" t="s">
        <v>628</v>
      </c>
      <c r="L1082" t="s">
        <v>742</v>
      </c>
    </row>
    <row r="1083" spans="2:12" x14ac:dyDescent="0.25">
      <c r="B1083" t="s">
        <v>672</v>
      </c>
      <c r="C1083" t="s">
        <v>3040</v>
      </c>
      <c r="D1083" t="s">
        <v>3041</v>
      </c>
      <c r="E1083" t="s">
        <v>3042</v>
      </c>
      <c r="F1083" t="s">
        <v>2292</v>
      </c>
      <c r="G1083">
        <v>7</v>
      </c>
      <c r="H1083">
        <v>30</v>
      </c>
      <c r="I1083">
        <v>37.2712</v>
      </c>
      <c r="J1083">
        <v>-107.87560000000001</v>
      </c>
      <c r="K1083" t="s">
        <v>628</v>
      </c>
      <c r="L1083" t="s">
        <v>742</v>
      </c>
    </row>
    <row r="1084" spans="2:12" x14ac:dyDescent="0.25">
      <c r="B1084" t="s">
        <v>672</v>
      </c>
      <c r="C1084" t="s">
        <v>6601</v>
      </c>
      <c r="D1084" t="s">
        <v>6602</v>
      </c>
      <c r="E1084" t="s">
        <v>2751</v>
      </c>
      <c r="F1084" t="s">
        <v>6505</v>
      </c>
      <c r="G1084">
        <v>7</v>
      </c>
      <c r="H1084">
        <v>30</v>
      </c>
      <c r="I1084">
        <v>37.2714</v>
      </c>
      <c r="J1084">
        <v>-107.8904</v>
      </c>
      <c r="K1084" t="s">
        <v>628</v>
      </c>
      <c r="L1084" t="s">
        <v>742</v>
      </c>
    </row>
    <row r="1085" spans="2:12" x14ac:dyDescent="0.25">
      <c r="B1085" t="s">
        <v>672</v>
      </c>
      <c r="C1085" t="s">
        <v>3142</v>
      </c>
      <c r="D1085" t="s">
        <v>3143</v>
      </c>
      <c r="E1085" t="s">
        <v>1712</v>
      </c>
      <c r="F1085" t="s">
        <v>2292</v>
      </c>
      <c r="G1085">
        <v>7</v>
      </c>
      <c r="H1085">
        <v>30</v>
      </c>
      <c r="I1085">
        <v>37.412300000000002</v>
      </c>
      <c r="J1085">
        <v>-107.8284</v>
      </c>
      <c r="K1085" t="s">
        <v>628</v>
      </c>
      <c r="L1085" t="s">
        <v>742</v>
      </c>
    </row>
    <row r="1086" spans="2:12" x14ac:dyDescent="0.25">
      <c r="B1086" t="s">
        <v>628</v>
      </c>
      <c r="C1086" t="s">
        <v>8377</v>
      </c>
      <c r="D1086" t="s">
        <v>8378</v>
      </c>
      <c r="E1086" t="s">
        <v>8049</v>
      </c>
      <c r="F1086" t="s">
        <v>2484</v>
      </c>
      <c r="G1086">
        <v>0</v>
      </c>
      <c r="H1086">
        <v>30</v>
      </c>
      <c r="I1086">
        <v>37.099899999999998</v>
      </c>
      <c r="J1086">
        <v>-107.85939999999999</v>
      </c>
      <c r="K1086" t="s">
        <v>628</v>
      </c>
      <c r="L1086" t="s">
        <v>742</v>
      </c>
    </row>
    <row r="1087" spans="2:12" x14ac:dyDescent="0.25">
      <c r="B1087" t="s">
        <v>672</v>
      </c>
      <c r="C1087" t="s">
        <v>3058</v>
      </c>
      <c r="D1087" t="s">
        <v>3059</v>
      </c>
      <c r="E1087" t="s">
        <v>3048</v>
      </c>
      <c r="F1087" t="s">
        <v>2292</v>
      </c>
      <c r="G1087">
        <v>7</v>
      </c>
      <c r="H1087">
        <v>30</v>
      </c>
      <c r="I1087">
        <v>37.302999999999997</v>
      </c>
      <c r="J1087">
        <v>-107.87139999999999</v>
      </c>
      <c r="K1087" t="s">
        <v>628</v>
      </c>
      <c r="L1087" t="s">
        <v>742</v>
      </c>
    </row>
    <row r="1088" spans="2:12" x14ac:dyDescent="0.25">
      <c r="B1088" t="s">
        <v>628</v>
      </c>
      <c r="C1088" t="s">
        <v>8913</v>
      </c>
      <c r="D1088" t="s">
        <v>8914</v>
      </c>
      <c r="E1088" t="s">
        <v>8049</v>
      </c>
      <c r="F1088" t="s">
        <v>2484</v>
      </c>
      <c r="G1088">
        <v>0</v>
      </c>
      <c r="H1088">
        <v>30</v>
      </c>
      <c r="I1088">
        <v>37.246200000000002</v>
      </c>
      <c r="J1088">
        <v>-107.8766</v>
      </c>
      <c r="K1088" t="s">
        <v>628</v>
      </c>
      <c r="L1088" t="s">
        <v>742</v>
      </c>
    </row>
    <row r="1089" spans="2:12" x14ac:dyDescent="0.25">
      <c r="B1089" t="s">
        <v>672</v>
      </c>
      <c r="C1089" t="s">
        <v>3055</v>
      </c>
      <c r="D1089" t="s">
        <v>3056</v>
      </c>
      <c r="E1089" t="s">
        <v>3057</v>
      </c>
      <c r="F1089" t="s">
        <v>2292</v>
      </c>
      <c r="G1089">
        <v>7</v>
      </c>
      <c r="H1089">
        <v>30</v>
      </c>
      <c r="I1089">
        <v>37.302900000000001</v>
      </c>
      <c r="J1089">
        <v>-107.8386</v>
      </c>
      <c r="K1089" t="s">
        <v>628</v>
      </c>
      <c r="L1089" t="s">
        <v>742</v>
      </c>
    </row>
    <row r="1090" spans="2:12" x14ac:dyDescent="0.25">
      <c r="B1090" t="s">
        <v>672</v>
      </c>
      <c r="C1090" t="s">
        <v>3065</v>
      </c>
      <c r="D1090" t="s">
        <v>3066</v>
      </c>
      <c r="E1090" t="s">
        <v>3067</v>
      </c>
      <c r="F1090" t="s">
        <v>2292</v>
      </c>
      <c r="G1090">
        <v>7</v>
      </c>
      <c r="H1090">
        <v>30</v>
      </c>
      <c r="I1090">
        <v>37.308999999999997</v>
      </c>
      <c r="J1090">
        <v>-107.8052</v>
      </c>
      <c r="K1090" t="s">
        <v>628</v>
      </c>
      <c r="L1090" t="s">
        <v>742</v>
      </c>
    </row>
    <row r="1091" spans="2:12" x14ac:dyDescent="0.25">
      <c r="B1091" t="s">
        <v>672</v>
      </c>
      <c r="C1091" t="s">
        <v>3023</v>
      </c>
      <c r="D1091" t="s">
        <v>3024</v>
      </c>
      <c r="E1091" t="s">
        <v>3025</v>
      </c>
      <c r="F1091" t="s">
        <v>2292</v>
      </c>
      <c r="G1091">
        <v>7</v>
      </c>
      <c r="H1091">
        <v>30</v>
      </c>
      <c r="I1091">
        <v>37.254199999999997</v>
      </c>
      <c r="J1091">
        <v>-107.95229999999999</v>
      </c>
      <c r="K1091" t="s">
        <v>628</v>
      </c>
      <c r="L1091" t="s">
        <v>742</v>
      </c>
    </row>
    <row r="1092" spans="2:12" x14ac:dyDescent="0.25">
      <c r="B1092" t="s">
        <v>672</v>
      </c>
      <c r="C1092" t="s">
        <v>3019</v>
      </c>
      <c r="D1092" t="s">
        <v>3020</v>
      </c>
      <c r="E1092" t="s">
        <v>2751</v>
      </c>
      <c r="F1092" t="s">
        <v>2292</v>
      </c>
      <c r="G1092">
        <v>7</v>
      </c>
      <c r="H1092">
        <v>30</v>
      </c>
      <c r="I1092">
        <v>37.252600000000001</v>
      </c>
      <c r="J1092">
        <v>-107.9456</v>
      </c>
      <c r="K1092" t="s">
        <v>628</v>
      </c>
      <c r="L1092" t="s">
        <v>742</v>
      </c>
    </row>
    <row r="1093" spans="2:12" x14ac:dyDescent="0.25">
      <c r="B1093" t="s">
        <v>672</v>
      </c>
      <c r="C1093" t="s">
        <v>3026</v>
      </c>
      <c r="D1093" t="s">
        <v>3027</v>
      </c>
      <c r="E1093" t="s">
        <v>2327</v>
      </c>
      <c r="F1093" t="s">
        <v>2292</v>
      </c>
      <c r="G1093">
        <v>7</v>
      </c>
      <c r="H1093">
        <v>30</v>
      </c>
      <c r="I1093">
        <v>37.258400000000002</v>
      </c>
      <c r="J1093">
        <v>-107.79300000000001</v>
      </c>
      <c r="K1093" t="s">
        <v>628</v>
      </c>
      <c r="L1093" t="s">
        <v>742</v>
      </c>
    </row>
    <row r="1094" spans="2:12" x14ac:dyDescent="0.25">
      <c r="B1094" t="s">
        <v>672</v>
      </c>
      <c r="C1094" t="s">
        <v>3030</v>
      </c>
      <c r="D1094" t="s">
        <v>3031</v>
      </c>
      <c r="E1094" t="s">
        <v>3032</v>
      </c>
      <c r="F1094" t="s">
        <v>2292</v>
      </c>
      <c r="G1094">
        <v>7</v>
      </c>
      <c r="H1094">
        <v>30</v>
      </c>
      <c r="I1094">
        <v>37.264800000000001</v>
      </c>
      <c r="J1094">
        <v>-107.9832</v>
      </c>
      <c r="K1094" t="s">
        <v>628</v>
      </c>
      <c r="L1094" t="s">
        <v>742</v>
      </c>
    </row>
    <row r="1095" spans="2:12" x14ac:dyDescent="0.25">
      <c r="B1095" t="s">
        <v>672</v>
      </c>
      <c r="C1095" t="s">
        <v>3073</v>
      </c>
      <c r="D1095" t="s">
        <v>3074</v>
      </c>
      <c r="E1095" t="s">
        <v>3075</v>
      </c>
      <c r="F1095" t="s">
        <v>2292</v>
      </c>
      <c r="G1095">
        <v>7</v>
      </c>
      <c r="H1095">
        <v>30</v>
      </c>
      <c r="I1095">
        <v>37.315399999999997</v>
      </c>
      <c r="J1095">
        <v>-107.7731</v>
      </c>
      <c r="K1095" t="s">
        <v>628</v>
      </c>
      <c r="L1095" t="s">
        <v>742</v>
      </c>
    </row>
    <row r="1096" spans="2:12" x14ac:dyDescent="0.25">
      <c r="B1096" t="s">
        <v>672</v>
      </c>
      <c r="C1096" t="s">
        <v>2977</v>
      </c>
      <c r="D1096" t="s">
        <v>2978</v>
      </c>
      <c r="E1096" t="s">
        <v>2945</v>
      </c>
      <c r="F1096" t="s">
        <v>2292</v>
      </c>
      <c r="G1096">
        <v>7</v>
      </c>
      <c r="H1096">
        <v>30</v>
      </c>
      <c r="I1096">
        <v>37.210900000000002</v>
      </c>
      <c r="J1096">
        <v>-107.8008</v>
      </c>
      <c r="K1096" t="s">
        <v>628</v>
      </c>
      <c r="L1096" t="s">
        <v>742</v>
      </c>
    </row>
    <row r="1097" spans="2:12" x14ac:dyDescent="0.25">
      <c r="B1097" t="s">
        <v>672</v>
      </c>
      <c r="C1097" t="s">
        <v>2973</v>
      </c>
      <c r="D1097" t="s">
        <v>2974</v>
      </c>
      <c r="E1097" t="s">
        <v>2738</v>
      </c>
      <c r="F1097" t="s">
        <v>2292</v>
      </c>
      <c r="G1097">
        <v>7</v>
      </c>
      <c r="H1097">
        <v>30</v>
      </c>
      <c r="I1097">
        <v>37.204599999999999</v>
      </c>
      <c r="J1097">
        <v>-107.8021</v>
      </c>
      <c r="K1097" t="s">
        <v>628</v>
      </c>
      <c r="L1097" t="s">
        <v>742</v>
      </c>
    </row>
    <row r="1098" spans="2:12" x14ac:dyDescent="0.25">
      <c r="B1098" t="s">
        <v>672</v>
      </c>
      <c r="C1098" t="s">
        <v>3038</v>
      </c>
      <c r="D1098" t="s">
        <v>3039</v>
      </c>
      <c r="E1098" t="s">
        <v>2961</v>
      </c>
      <c r="F1098" t="s">
        <v>2292</v>
      </c>
      <c r="G1098">
        <v>7</v>
      </c>
      <c r="H1098">
        <v>30</v>
      </c>
      <c r="I1098">
        <v>37.270699999999998</v>
      </c>
      <c r="J1098">
        <v>-107.7516</v>
      </c>
      <c r="K1098" t="s">
        <v>628</v>
      </c>
      <c r="L1098" t="s">
        <v>742</v>
      </c>
    </row>
    <row r="1099" spans="2:12" x14ac:dyDescent="0.25">
      <c r="B1099" t="s">
        <v>672</v>
      </c>
      <c r="C1099" t="s">
        <v>3122</v>
      </c>
      <c r="D1099" t="s">
        <v>3123</v>
      </c>
      <c r="E1099" t="s">
        <v>2459</v>
      </c>
      <c r="F1099" t="s">
        <v>2292</v>
      </c>
      <c r="G1099">
        <v>7</v>
      </c>
      <c r="H1099">
        <v>30</v>
      </c>
      <c r="I1099">
        <v>37.387500000000003</v>
      </c>
      <c r="J1099">
        <v>-107.8455</v>
      </c>
      <c r="K1099" t="s">
        <v>628</v>
      </c>
      <c r="L1099" t="s">
        <v>742</v>
      </c>
    </row>
    <row r="1100" spans="2:12" x14ac:dyDescent="0.25">
      <c r="B1100" t="s">
        <v>672</v>
      </c>
      <c r="C1100" t="s">
        <v>6603</v>
      </c>
      <c r="D1100" t="s">
        <v>6604</v>
      </c>
      <c r="E1100" t="s">
        <v>2733</v>
      </c>
      <c r="F1100" t="s">
        <v>6505</v>
      </c>
      <c r="G1100">
        <v>7</v>
      </c>
      <c r="H1100">
        <v>30</v>
      </c>
      <c r="I1100">
        <v>37.262</v>
      </c>
      <c r="J1100">
        <v>-107.99509999999999</v>
      </c>
      <c r="K1100" t="s">
        <v>628</v>
      </c>
      <c r="L1100" t="s">
        <v>742</v>
      </c>
    </row>
    <row r="1101" spans="2:12" x14ac:dyDescent="0.25">
      <c r="B1101" t="s">
        <v>672</v>
      </c>
      <c r="C1101" t="s">
        <v>2975</v>
      </c>
      <c r="D1101" t="s">
        <v>2976</v>
      </c>
      <c r="E1101" t="s">
        <v>1990</v>
      </c>
      <c r="F1101" t="s">
        <v>2292</v>
      </c>
      <c r="G1101">
        <v>7</v>
      </c>
      <c r="H1101">
        <v>30</v>
      </c>
      <c r="I1101">
        <v>37.208500000000001</v>
      </c>
      <c r="J1101">
        <v>-107.72750000000001</v>
      </c>
      <c r="K1101" t="s">
        <v>628</v>
      </c>
      <c r="L1101" t="s">
        <v>742</v>
      </c>
    </row>
    <row r="1102" spans="2:12" x14ac:dyDescent="0.25">
      <c r="B1102" t="s">
        <v>672</v>
      </c>
      <c r="C1102" t="s">
        <v>2983</v>
      </c>
      <c r="D1102" t="s">
        <v>2984</v>
      </c>
      <c r="E1102" t="s">
        <v>2961</v>
      </c>
      <c r="F1102" t="s">
        <v>2292</v>
      </c>
      <c r="G1102">
        <v>7</v>
      </c>
      <c r="H1102">
        <v>30</v>
      </c>
      <c r="I1102">
        <v>37.215299999999999</v>
      </c>
      <c r="J1102">
        <v>-107.7346</v>
      </c>
      <c r="K1102" t="s">
        <v>628</v>
      </c>
      <c r="L1102" t="s">
        <v>742</v>
      </c>
    </row>
    <row r="1103" spans="2:12" x14ac:dyDescent="0.25">
      <c r="B1103" t="s">
        <v>672</v>
      </c>
      <c r="C1103" t="s">
        <v>3133</v>
      </c>
      <c r="D1103" t="s">
        <v>3134</v>
      </c>
      <c r="E1103" t="s">
        <v>3057</v>
      </c>
      <c r="F1103" t="s">
        <v>2292</v>
      </c>
      <c r="G1103">
        <v>7</v>
      </c>
      <c r="H1103">
        <v>30</v>
      </c>
      <c r="I1103">
        <v>37.401600000000002</v>
      </c>
      <c r="J1103">
        <v>-107.83329999999999</v>
      </c>
      <c r="K1103" t="s">
        <v>628</v>
      </c>
      <c r="L1103" t="s">
        <v>742</v>
      </c>
    </row>
    <row r="1104" spans="2:12" x14ac:dyDescent="0.25">
      <c r="B1104" t="s">
        <v>672</v>
      </c>
      <c r="C1104" t="s">
        <v>2809</v>
      </c>
      <c r="D1104" t="s">
        <v>2810</v>
      </c>
      <c r="E1104" t="s">
        <v>2296</v>
      </c>
      <c r="F1104" t="s">
        <v>745</v>
      </c>
      <c r="G1104">
        <v>7</v>
      </c>
      <c r="H1104">
        <v>30</v>
      </c>
      <c r="I1104">
        <v>37.143059999999998</v>
      </c>
      <c r="J1104">
        <v>-107.76027999999999</v>
      </c>
      <c r="K1104" t="s">
        <v>2230</v>
      </c>
      <c r="L1104" t="s">
        <v>742</v>
      </c>
    </row>
    <row r="1105" spans="2:12" x14ac:dyDescent="0.25">
      <c r="B1105" t="s">
        <v>672</v>
      </c>
      <c r="C1105" t="s">
        <v>950</v>
      </c>
      <c r="D1105" t="s">
        <v>951</v>
      </c>
      <c r="E1105" t="s">
        <v>952</v>
      </c>
      <c r="F1105" t="s">
        <v>745</v>
      </c>
      <c r="G1105">
        <v>7</v>
      </c>
      <c r="H1105">
        <v>30</v>
      </c>
      <c r="I1105">
        <v>37.2911</v>
      </c>
      <c r="J1105">
        <v>-107.8563</v>
      </c>
      <c r="K1105" t="s">
        <v>952</v>
      </c>
      <c r="L1105" t="s">
        <v>742</v>
      </c>
    </row>
    <row r="1106" spans="2:12" x14ac:dyDescent="0.25">
      <c r="B1106" t="s">
        <v>670</v>
      </c>
      <c r="C1106" t="s">
        <v>953</v>
      </c>
      <c r="D1106" t="s">
        <v>954</v>
      </c>
      <c r="E1106" t="s">
        <v>955</v>
      </c>
      <c r="F1106" t="s">
        <v>745</v>
      </c>
      <c r="G1106">
        <v>2</v>
      </c>
      <c r="H1106">
        <v>67</v>
      </c>
      <c r="I1106">
        <v>38.475900000000003</v>
      </c>
      <c r="J1106">
        <v>-102.777</v>
      </c>
      <c r="K1106" t="s">
        <v>955</v>
      </c>
      <c r="L1106" t="s">
        <v>742</v>
      </c>
    </row>
    <row r="1107" spans="2:12" x14ac:dyDescent="0.25">
      <c r="B1107" t="s">
        <v>670</v>
      </c>
      <c r="C1107" t="s">
        <v>3694</v>
      </c>
      <c r="D1107" t="s">
        <v>3695</v>
      </c>
      <c r="E1107" t="s">
        <v>2961</v>
      </c>
      <c r="F1107" t="s">
        <v>2292</v>
      </c>
      <c r="G1107">
        <v>2</v>
      </c>
      <c r="H1107">
        <v>67</v>
      </c>
      <c r="I1107">
        <v>38.4846</v>
      </c>
      <c r="J1107">
        <v>-102.77889999999999</v>
      </c>
      <c r="K1107" t="s">
        <v>628</v>
      </c>
      <c r="L1107" t="s">
        <v>742</v>
      </c>
    </row>
    <row r="1108" spans="2:12" x14ac:dyDescent="0.25">
      <c r="B1108" t="s">
        <v>670</v>
      </c>
      <c r="C1108" t="s">
        <v>3686</v>
      </c>
      <c r="D1108" t="s">
        <v>3687</v>
      </c>
      <c r="E1108" t="s">
        <v>2327</v>
      </c>
      <c r="F1108" t="s">
        <v>2292</v>
      </c>
      <c r="G1108">
        <v>2</v>
      </c>
      <c r="H1108">
        <v>67</v>
      </c>
      <c r="I1108">
        <v>38.479700000000001</v>
      </c>
      <c r="J1108">
        <v>-102.7735</v>
      </c>
      <c r="K1108" t="s">
        <v>628</v>
      </c>
      <c r="L1108" t="s">
        <v>742</v>
      </c>
    </row>
    <row r="1109" spans="2:12" x14ac:dyDescent="0.25">
      <c r="B1109" t="s">
        <v>670</v>
      </c>
      <c r="C1109" t="s">
        <v>3696</v>
      </c>
      <c r="D1109" t="s">
        <v>3697</v>
      </c>
      <c r="E1109" t="s">
        <v>2813</v>
      </c>
      <c r="F1109" t="s">
        <v>2292</v>
      </c>
      <c r="G1109">
        <v>2</v>
      </c>
      <c r="H1109">
        <v>67</v>
      </c>
      <c r="I1109">
        <v>38.4846</v>
      </c>
      <c r="J1109">
        <v>-102.7764</v>
      </c>
      <c r="K1109" t="s">
        <v>628</v>
      </c>
      <c r="L1109" t="s">
        <v>742</v>
      </c>
    </row>
    <row r="1110" spans="2:12" x14ac:dyDescent="0.25">
      <c r="B1110" t="s">
        <v>670</v>
      </c>
      <c r="C1110" t="s">
        <v>3629</v>
      </c>
      <c r="D1110" t="s">
        <v>3630</v>
      </c>
      <c r="E1110" t="s">
        <v>1398</v>
      </c>
      <c r="F1110" t="s">
        <v>2292</v>
      </c>
      <c r="G1110">
        <v>2</v>
      </c>
      <c r="H1110">
        <v>67</v>
      </c>
      <c r="I1110">
        <v>38.433100000000003</v>
      </c>
      <c r="J1110">
        <v>-102.5544</v>
      </c>
      <c r="K1110" t="s">
        <v>628</v>
      </c>
      <c r="L1110" t="s">
        <v>742</v>
      </c>
    </row>
    <row r="1111" spans="2:12" x14ac:dyDescent="0.25">
      <c r="B1111" t="s">
        <v>670</v>
      </c>
      <c r="C1111" t="s">
        <v>3506</v>
      </c>
      <c r="D1111" t="s">
        <v>3507</v>
      </c>
      <c r="E1111" t="s">
        <v>2504</v>
      </c>
      <c r="F1111" t="s">
        <v>2292</v>
      </c>
      <c r="G1111">
        <v>2</v>
      </c>
      <c r="H1111">
        <v>67</v>
      </c>
      <c r="I1111">
        <v>38.281599999999997</v>
      </c>
      <c r="J1111">
        <v>-102.7941</v>
      </c>
      <c r="K1111" t="s">
        <v>628</v>
      </c>
      <c r="L1111" t="s">
        <v>742</v>
      </c>
    </row>
    <row r="1112" spans="2:12" x14ac:dyDescent="0.25">
      <c r="B1112" t="s">
        <v>670</v>
      </c>
      <c r="C1112" t="s">
        <v>2838</v>
      </c>
      <c r="D1112" t="s">
        <v>2839</v>
      </c>
      <c r="E1112" t="s">
        <v>2824</v>
      </c>
      <c r="F1112" t="s">
        <v>745</v>
      </c>
      <c r="G1112">
        <v>2</v>
      </c>
      <c r="H1112">
        <v>67</v>
      </c>
      <c r="I1112">
        <v>38.5443</v>
      </c>
      <c r="J1112">
        <v>-102.5025</v>
      </c>
      <c r="K1112" t="s">
        <v>2824</v>
      </c>
      <c r="L1112" t="s">
        <v>742</v>
      </c>
    </row>
    <row r="1113" spans="2:12" x14ac:dyDescent="0.25">
      <c r="B1113" t="s">
        <v>670</v>
      </c>
      <c r="C1113" t="s">
        <v>3504</v>
      </c>
      <c r="D1113" t="s">
        <v>3505</v>
      </c>
      <c r="E1113" t="s">
        <v>2751</v>
      </c>
      <c r="F1113" t="s">
        <v>2292</v>
      </c>
      <c r="G1113">
        <v>2</v>
      </c>
      <c r="H1113">
        <v>67</v>
      </c>
      <c r="I1113">
        <v>38.279899999999998</v>
      </c>
      <c r="J1113">
        <v>-102.95010000000001</v>
      </c>
      <c r="K1113" t="s">
        <v>628</v>
      </c>
      <c r="L1113" t="s">
        <v>742</v>
      </c>
    </row>
    <row r="1114" spans="2:12" x14ac:dyDescent="0.25">
      <c r="B1114" t="s">
        <v>658</v>
      </c>
      <c r="C1114" t="s">
        <v>5012</v>
      </c>
      <c r="D1114" t="s">
        <v>5013</v>
      </c>
      <c r="E1114" t="s">
        <v>2481</v>
      </c>
      <c r="F1114" t="s">
        <v>2292</v>
      </c>
      <c r="G1114">
        <v>5</v>
      </c>
      <c r="H1114">
        <v>37</v>
      </c>
      <c r="I1114">
        <v>39.657400000000003</v>
      </c>
      <c r="J1114">
        <v>-106.8189</v>
      </c>
      <c r="K1114" t="s">
        <v>628</v>
      </c>
      <c r="L1114" t="s">
        <v>742</v>
      </c>
    </row>
    <row r="1115" spans="2:12" x14ac:dyDescent="0.25">
      <c r="B1115" t="s">
        <v>658</v>
      </c>
      <c r="C1115" t="s">
        <v>4969</v>
      </c>
      <c r="D1115" t="s">
        <v>4970</v>
      </c>
      <c r="E1115" t="s">
        <v>3399</v>
      </c>
      <c r="F1115" t="s">
        <v>2292</v>
      </c>
      <c r="G1115">
        <v>5</v>
      </c>
      <c r="H1115">
        <v>37</v>
      </c>
      <c r="I1115">
        <v>39.641500000000001</v>
      </c>
      <c r="J1115">
        <v>-106.81959999999999</v>
      </c>
      <c r="K1115" t="s">
        <v>628</v>
      </c>
      <c r="L1115" t="s">
        <v>742</v>
      </c>
    </row>
    <row r="1116" spans="2:12" x14ac:dyDescent="0.25">
      <c r="B1116" t="s">
        <v>658</v>
      </c>
      <c r="C1116" t="s">
        <v>2860</v>
      </c>
      <c r="D1116" t="s">
        <v>2861</v>
      </c>
      <c r="E1116" t="s">
        <v>2813</v>
      </c>
      <c r="F1116" t="s">
        <v>745</v>
      </c>
      <c r="G1116">
        <v>5</v>
      </c>
      <c r="H1116">
        <v>37</v>
      </c>
      <c r="I1116">
        <v>39.482700000000001</v>
      </c>
      <c r="J1116">
        <v>-106.7337</v>
      </c>
      <c r="K1116" t="s">
        <v>2813</v>
      </c>
      <c r="L1116" t="s">
        <v>742</v>
      </c>
    </row>
    <row r="1117" spans="2:12" x14ac:dyDescent="0.25">
      <c r="B1117" t="s">
        <v>658</v>
      </c>
      <c r="C1117" t="s">
        <v>4865</v>
      </c>
      <c r="D1117" t="s">
        <v>4866</v>
      </c>
      <c r="E1117" t="s">
        <v>3197</v>
      </c>
      <c r="F1117" t="s">
        <v>2292</v>
      </c>
      <c r="G1117">
        <v>5</v>
      </c>
      <c r="H1117">
        <v>37</v>
      </c>
      <c r="I1117">
        <v>39.604399999999998</v>
      </c>
      <c r="J1117">
        <v>-106.7638</v>
      </c>
      <c r="K1117" t="s">
        <v>628</v>
      </c>
      <c r="L1117" t="s">
        <v>742</v>
      </c>
    </row>
    <row r="1118" spans="2:12" x14ac:dyDescent="0.25">
      <c r="B1118" t="s">
        <v>658</v>
      </c>
      <c r="C1118" t="s">
        <v>956</v>
      </c>
      <c r="D1118" t="s">
        <v>957</v>
      </c>
      <c r="E1118" t="s">
        <v>958</v>
      </c>
      <c r="F1118" t="s">
        <v>745</v>
      </c>
      <c r="G1118">
        <v>5</v>
      </c>
      <c r="H1118">
        <v>37</v>
      </c>
      <c r="I1118">
        <v>39.65</v>
      </c>
      <c r="J1118">
        <v>-106.91667</v>
      </c>
      <c r="K1118" t="s">
        <v>958</v>
      </c>
      <c r="L1118" t="s">
        <v>742</v>
      </c>
    </row>
    <row r="1119" spans="2:12" x14ac:dyDescent="0.25">
      <c r="B1119" t="s">
        <v>675</v>
      </c>
      <c r="C1119" t="s">
        <v>3080</v>
      </c>
      <c r="D1119" t="s">
        <v>3081</v>
      </c>
      <c r="E1119" t="s">
        <v>2330</v>
      </c>
      <c r="F1119" t="s">
        <v>2292</v>
      </c>
      <c r="G1119">
        <v>2</v>
      </c>
      <c r="H1119">
        <v>19</v>
      </c>
      <c r="I1119">
        <v>37.333300000000001</v>
      </c>
      <c r="J1119">
        <v>-104.2783</v>
      </c>
      <c r="K1119" t="s">
        <v>628</v>
      </c>
      <c r="L1119" t="s">
        <v>742</v>
      </c>
    </row>
    <row r="1120" spans="2:12" x14ac:dyDescent="0.25">
      <c r="B1120" t="s">
        <v>628</v>
      </c>
      <c r="C1120" t="s">
        <v>2342</v>
      </c>
      <c r="D1120" t="s">
        <v>2343</v>
      </c>
      <c r="E1120" t="s">
        <v>2302</v>
      </c>
      <c r="F1120" t="s">
        <v>2211</v>
      </c>
      <c r="G1120">
        <v>1</v>
      </c>
      <c r="H1120">
        <v>1</v>
      </c>
      <c r="I1120">
        <v>39.785702000000001</v>
      </c>
      <c r="J1120">
        <v>-103.797997</v>
      </c>
      <c r="K1120" t="s">
        <v>2302</v>
      </c>
      <c r="L1120" t="s">
        <v>742</v>
      </c>
    </row>
    <row r="1121" spans="2:12" x14ac:dyDescent="0.25">
      <c r="B1121" t="s">
        <v>659</v>
      </c>
      <c r="C1121" t="s">
        <v>963</v>
      </c>
      <c r="D1121" t="s">
        <v>964</v>
      </c>
      <c r="E1121" t="s">
        <v>965</v>
      </c>
      <c r="F1121" t="s">
        <v>745</v>
      </c>
      <c r="G1121">
        <v>1</v>
      </c>
      <c r="H1121">
        <v>1</v>
      </c>
      <c r="I1121">
        <v>39.083329999999997</v>
      </c>
      <c r="J1121">
        <v>-104.55</v>
      </c>
      <c r="K1121" t="s">
        <v>628</v>
      </c>
      <c r="L1121" t="s">
        <v>742</v>
      </c>
    </row>
    <row r="1122" spans="2:12" x14ac:dyDescent="0.25">
      <c r="B1122" t="s">
        <v>659</v>
      </c>
      <c r="C1122" t="s">
        <v>959</v>
      </c>
      <c r="D1122" t="s">
        <v>960</v>
      </c>
      <c r="E1122" t="s">
        <v>962</v>
      </c>
      <c r="F1122" t="s">
        <v>745</v>
      </c>
      <c r="G1122">
        <v>1</v>
      </c>
      <c r="H1122">
        <v>1</v>
      </c>
      <c r="I1122">
        <v>39.109099999999998</v>
      </c>
      <c r="J1122">
        <v>-104.5997</v>
      </c>
      <c r="K1122" t="s">
        <v>961</v>
      </c>
      <c r="L1122" t="s">
        <v>742</v>
      </c>
    </row>
    <row r="1123" spans="2:12" x14ac:dyDescent="0.25">
      <c r="B1123" t="s">
        <v>659</v>
      </c>
      <c r="C1123" t="s">
        <v>966</v>
      </c>
      <c r="D1123" t="s">
        <v>967</v>
      </c>
      <c r="E1123" t="s">
        <v>965</v>
      </c>
      <c r="F1123" t="s">
        <v>745</v>
      </c>
      <c r="G1123">
        <v>2</v>
      </c>
      <c r="H1123">
        <v>10</v>
      </c>
      <c r="I1123">
        <v>39.033329999999999</v>
      </c>
      <c r="J1123">
        <v>-104.66667</v>
      </c>
      <c r="K1123" t="s">
        <v>628</v>
      </c>
      <c r="L1123" t="s">
        <v>742</v>
      </c>
    </row>
    <row r="1124" spans="2:12" x14ac:dyDescent="0.25">
      <c r="B1124" t="s">
        <v>701</v>
      </c>
      <c r="C1124" t="s">
        <v>6219</v>
      </c>
      <c r="D1124" t="s">
        <v>6220</v>
      </c>
      <c r="E1124" t="s">
        <v>6221</v>
      </c>
      <c r="F1124" t="s">
        <v>2292</v>
      </c>
      <c r="G1124">
        <v>1</v>
      </c>
      <c r="H1124">
        <v>3</v>
      </c>
      <c r="I1124">
        <v>40.527900000000002</v>
      </c>
      <c r="J1124">
        <v>-104.7141</v>
      </c>
      <c r="K1124" t="s">
        <v>628</v>
      </c>
      <c r="L1124" t="s">
        <v>742</v>
      </c>
    </row>
    <row r="1125" spans="2:12" x14ac:dyDescent="0.25">
      <c r="B1125" t="s">
        <v>628</v>
      </c>
      <c r="C1125">
        <v>104</v>
      </c>
      <c r="D1125" t="s">
        <v>6489</v>
      </c>
      <c r="E1125" t="s">
        <v>2663</v>
      </c>
      <c r="F1125" t="s">
        <v>6486</v>
      </c>
      <c r="G1125">
        <v>1</v>
      </c>
      <c r="H1125">
        <v>3</v>
      </c>
      <c r="I1125">
        <v>40.576438000000003</v>
      </c>
      <c r="J1125">
        <v>-104.77039000000001</v>
      </c>
      <c r="K1125" t="s">
        <v>2663</v>
      </c>
      <c r="L1125" t="s">
        <v>742</v>
      </c>
    </row>
    <row r="1126" spans="2:12" x14ac:dyDescent="0.25">
      <c r="B1126" t="s">
        <v>701</v>
      </c>
      <c r="C1126" t="s">
        <v>6222</v>
      </c>
      <c r="D1126" t="s">
        <v>6223</v>
      </c>
      <c r="E1126" t="s">
        <v>3006</v>
      </c>
      <c r="F1126" t="s">
        <v>2292</v>
      </c>
      <c r="G1126">
        <v>1</v>
      </c>
      <c r="H1126">
        <v>3</v>
      </c>
      <c r="I1126">
        <v>40.5291</v>
      </c>
      <c r="J1126">
        <v>-104.71420000000001</v>
      </c>
      <c r="K1126" t="s">
        <v>628</v>
      </c>
      <c r="L1126" t="s">
        <v>742</v>
      </c>
    </row>
    <row r="1127" spans="2:12" x14ac:dyDescent="0.25">
      <c r="B1127" t="s">
        <v>701</v>
      </c>
      <c r="C1127" t="s">
        <v>5761</v>
      </c>
      <c r="D1127" t="s">
        <v>5762</v>
      </c>
      <c r="E1127" t="s">
        <v>2425</v>
      </c>
      <c r="F1127" t="s">
        <v>2292</v>
      </c>
      <c r="G1127">
        <v>1</v>
      </c>
      <c r="H1127">
        <v>2</v>
      </c>
      <c r="I1127">
        <v>40.085099999999997</v>
      </c>
      <c r="J1127">
        <v>-104.8145</v>
      </c>
      <c r="K1127" t="s">
        <v>628</v>
      </c>
      <c r="L1127" t="s">
        <v>742</v>
      </c>
    </row>
    <row r="1128" spans="2:12" x14ac:dyDescent="0.25">
      <c r="B1128" t="s">
        <v>628</v>
      </c>
      <c r="C1128" t="s">
        <v>8160</v>
      </c>
      <c r="D1128" t="s">
        <v>8161</v>
      </c>
      <c r="E1128" t="s">
        <v>8049</v>
      </c>
      <c r="F1128" t="s">
        <v>2292</v>
      </c>
      <c r="G1128">
        <v>1</v>
      </c>
      <c r="H1128">
        <v>3</v>
      </c>
      <c r="I1128">
        <v>40.508800000000001</v>
      </c>
      <c r="J1128">
        <v>-104.6825</v>
      </c>
      <c r="K1128" t="s">
        <v>628</v>
      </c>
      <c r="L1128" t="s">
        <v>742</v>
      </c>
    </row>
    <row r="1129" spans="2:12" x14ac:dyDescent="0.25">
      <c r="B1129" t="s">
        <v>701</v>
      </c>
      <c r="C1129" t="s">
        <v>6232</v>
      </c>
      <c r="D1129" t="s">
        <v>6233</v>
      </c>
      <c r="E1129" t="s">
        <v>6234</v>
      </c>
      <c r="F1129" t="s">
        <v>2292</v>
      </c>
      <c r="G1129">
        <v>1</v>
      </c>
      <c r="H1129">
        <v>3</v>
      </c>
      <c r="I1129">
        <v>40.539400000000001</v>
      </c>
      <c r="J1129">
        <v>-104.75320000000001</v>
      </c>
      <c r="K1129" t="s">
        <v>628</v>
      </c>
      <c r="L1129" t="s">
        <v>742</v>
      </c>
    </row>
    <row r="1130" spans="2:12" x14ac:dyDescent="0.25">
      <c r="B1130" t="s">
        <v>701</v>
      </c>
      <c r="C1130" t="s">
        <v>6197</v>
      </c>
      <c r="D1130" t="s">
        <v>6198</v>
      </c>
      <c r="E1130" t="s">
        <v>2327</v>
      </c>
      <c r="F1130" t="s">
        <v>2292</v>
      </c>
      <c r="G1130">
        <v>1</v>
      </c>
      <c r="H1130">
        <v>1</v>
      </c>
      <c r="I1130">
        <v>40.493200000000002</v>
      </c>
      <c r="J1130">
        <v>-104.6681</v>
      </c>
      <c r="K1130" t="s">
        <v>628</v>
      </c>
      <c r="L1130" t="s">
        <v>742</v>
      </c>
    </row>
    <row r="1131" spans="2:12" x14ac:dyDescent="0.25">
      <c r="B1131" t="s">
        <v>701</v>
      </c>
      <c r="C1131" t="s">
        <v>6205</v>
      </c>
      <c r="D1131" t="s">
        <v>6206</v>
      </c>
      <c r="E1131" t="s">
        <v>2312</v>
      </c>
      <c r="F1131" t="s">
        <v>2292</v>
      </c>
      <c r="G1131">
        <v>1</v>
      </c>
      <c r="H1131">
        <v>3</v>
      </c>
      <c r="I1131">
        <v>40.505200000000002</v>
      </c>
      <c r="J1131">
        <v>-104.7744</v>
      </c>
      <c r="K1131" t="s">
        <v>628</v>
      </c>
      <c r="L1131" t="s">
        <v>742</v>
      </c>
    </row>
    <row r="1132" spans="2:12" x14ac:dyDescent="0.25">
      <c r="B1132" t="s">
        <v>701</v>
      </c>
      <c r="C1132" t="s">
        <v>6235</v>
      </c>
      <c r="D1132" t="s">
        <v>6236</v>
      </c>
      <c r="E1132" t="s">
        <v>2327</v>
      </c>
      <c r="F1132" t="s">
        <v>2292</v>
      </c>
      <c r="G1132">
        <v>1</v>
      </c>
      <c r="H1132">
        <v>1</v>
      </c>
      <c r="I1132">
        <v>40.545499999999997</v>
      </c>
      <c r="J1132">
        <v>-104.6353</v>
      </c>
      <c r="K1132" t="s">
        <v>628</v>
      </c>
      <c r="L1132" t="s">
        <v>742</v>
      </c>
    </row>
    <row r="1133" spans="2:12" x14ac:dyDescent="0.25">
      <c r="B1133" t="s">
        <v>701</v>
      </c>
      <c r="C1133" t="s">
        <v>6230</v>
      </c>
      <c r="D1133" t="s">
        <v>6231</v>
      </c>
      <c r="E1133" t="s">
        <v>4575</v>
      </c>
      <c r="F1133" t="s">
        <v>2292</v>
      </c>
      <c r="G1133">
        <v>1</v>
      </c>
      <c r="H1133">
        <v>1</v>
      </c>
      <c r="I1133">
        <v>40.5383</v>
      </c>
      <c r="J1133">
        <v>-104.62690000000001</v>
      </c>
      <c r="K1133" t="s">
        <v>628</v>
      </c>
      <c r="L1133" t="s">
        <v>742</v>
      </c>
    </row>
    <row r="1134" spans="2:12" x14ac:dyDescent="0.25">
      <c r="B1134" t="s">
        <v>701</v>
      </c>
      <c r="C1134" t="s">
        <v>6288</v>
      </c>
      <c r="D1134" t="s">
        <v>6289</v>
      </c>
      <c r="E1134" t="s">
        <v>4476</v>
      </c>
      <c r="F1134" t="s">
        <v>2292</v>
      </c>
      <c r="G1134">
        <v>1</v>
      </c>
      <c r="H1134">
        <v>1</v>
      </c>
      <c r="I1134">
        <v>40.579500000000003</v>
      </c>
      <c r="J1134">
        <v>-104.5836</v>
      </c>
      <c r="K1134" t="s">
        <v>628</v>
      </c>
      <c r="L1134" t="s">
        <v>742</v>
      </c>
    </row>
    <row r="1135" spans="2:12" x14ac:dyDescent="0.25">
      <c r="B1135" t="s">
        <v>22</v>
      </c>
      <c r="C1135" t="s">
        <v>2516</v>
      </c>
      <c r="D1135" t="s">
        <v>2517</v>
      </c>
      <c r="E1135" t="s">
        <v>1990</v>
      </c>
      <c r="F1135" t="s">
        <v>2484</v>
      </c>
      <c r="G1135">
        <v>1</v>
      </c>
      <c r="H1135">
        <v>9</v>
      </c>
      <c r="I1135">
        <v>39.65</v>
      </c>
      <c r="J1135">
        <v>-105.6</v>
      </c>
      <c r="K1135" t="s">
        <v>1990</v>
      </c>
      <c r="L1135" t="s">
        <v>742</v>
      </c>
    </row>
    <row r="1136" spans="2:12" x14ac:dyDescent="0.25">
      <c r="B1136" t="s">
        <v>654</v>
      </c>
      <c r="C1136" t="s">
        <v>3878</v>
      </c>
      <c r="D1136" t="s">
        <v>3879</v>
      </c>
      <c r="E1136" t="s">
        <v>2504</v>
      </c>
      <c r="F1136" t="s">
        <v>2292</v>
      </c>
      <c r="G1136">
        <v>4</v>
      </c>
      <c r="H1136">
        <v>40</v>
      </c>
      <c r="I1136">
        <v>38.831899999999997</v>
      </c>
      <c r="J1136">
        <v>-107.967</v>
      </c>
      <c r="K1136" t="s">
        <v>628</v>
      </c>
      <c r="L1136" t="s">
        <v>742</v>
      </c>
    </row>
    <row r="1137" spans="2:12" x14ac:dyDescent="0.25">
      <c r="B1137" t="s">
        <v>654</v>
      </c>
      <c r="C1137" t="s">
        <v>6538</v>
      </c>
      <c r="D1137" t="s">
        <v>6539</v>
      </c>
      <c r="E1137" t="s">
        <v>2733</v>
      </c>
      <c r="F1137" t="s">
        <v>6505</v>
      </c>
      <c r="G1137">
        <v>4</v>
      </c>
      <c r="H1137">
        <v>40</v>
      </c>
      <c r="I1137">
        <v>38.845599999999997</v>
      </c>
      <c r="J1137">
        <v>-107.9765</v>
      </c>
      <c r="K1137" t="s">
        <v>628</v>
      </c>
      <c r="L1137" t="s">
        <v>742</v>
      </c>
    </row>
    <row r="1138" spans="2:12" x14ac:dyDescent="0.25">
      <c r="B1138" t="s">
        <v>654</v>
      </c>
      <c r="C1138" t="s">
        <v>3929</v>
      </c>
      <c r="D1138" t="s">
        <v>3930</v>
      </c>
      <c r="E1138" t="s">
        <v>3137</v>
      </c>
      <c r="F1138" t="s">
        <v>2292</v>
      </c>
      <c r="G1138">
        <v>4</v>
      </c>
      <c r="H1138">
        <v>40</v>
      </c>
      <c r="I1138">
        <v>38.870800000000003</v>
      </c>
      <c r="J1138">
        <v>-107.9418</v>
      </c>
      <c r="K1138" t="s">
        <v>628</v>
      </c>
      <c r="L1138" t="s">
        <v>742</v>
      </c>
    </row>
    <row r="1139" spans="2:12" x14ac:dyDescent="0.25">
      <c r="B1139" t="s">
        <v>628</v>
      </c>
      <c r="C1139" t="s">
        <v>8925</v>
      </c>
      <c r="D1139" t="s">
        <v>8926</v>
      </c>
      <c r="E1139" t="s">
        <v>2835</v>
      </c>
      <c r="F1139" t="s">
        <v>2211</v>
      </c>
      <c r="G1139">
        <v>0</v>
      </c>
      <c r="H1139">
        <v>40</v>
      </c>
      <c r="I1139">
        <v>38.839801999999999</v>
      </c>
      <c r="J1139">
        <v>-107.973</v>
      </c>
      <c r="K1139" t="s">
        <v>2835</v>
      </c>
      <c r="L1139" t="s">
        <v>742</v>
      </c>
    </row>
    <row r="1140" spans="2:12" x14ac:dyDescent="0.25">
      <c r="B1140" t="s">
        <v>702</v>
      </c>
      <c r="C1140" t="s">
        <v>968</v>
      </c>
      <c r="D1140" t="s">
        <v>969</v>
      </c>
      <c r="E1140" t="s">
        <v>765</v>
      </c>
      <c r="F1140" t="s">
        <v>745</v>
      </c>
      <c r="G1140">
        <v>1</v>
      </c>
      <c r="H1140">
        <v>65</v>
      </c>
      <c r="I1140">
        <v>40.109699999999997</v>
      </c>
      <c r="J1140">
        <v>-102.4906</v>
      </c>
      <c r="K1140" t="s">
        <v>628</v>
      </c>
      <c r="L1140" t="s">
        <v>742</v>
      </c>
    </row>
    <row r="1141" spans="2:12" x14ac:dyDescent="0.25">
      <c r="B1141" t="s">
        <v>702</v>
      </c>
      <c r="C1141" t="s">
        <v>5795</v>
      </c>
      <c r="D1141" t="s">
        <v>5796</v>
      </c>
      <c r="E1141" t="s">
        <v>3062</v>
      </c>
      <c r="F1141" t="s">
        <v>2292</v>
      </c>
      <c r="G1141">
        <v>1</v>
      </c>
      <c r="H1141">
        <v>65</v>
      </c>
      <c r="I1141">
        <v>40.116300000000003</v>
      </c>
      <c r="J1141">
        <v>-102.4922</v>
      </c>
      <c r="K1141" t="s">
        <v>628</v>
      </c>
      <c r="L1141" t="s">
        <v>742</v>
      </c>
    </row>
    <row r="1142" spans="2:12" x14ac:dyDescent="0.25">
      <c r="B1142" t="s">
        <v>702</v>
      </c>
      <c r="C1142" t="s">
        <v>2266</v>
      </c>
      <c r="D1142" t="s">
        <v>2267</v>
      </c>
      <c r="E1142" t="s">
        <v>2268</v>
      </c>
      <c r="F1142" t="s">
        <v>745</v>
      </c>
      <c r="G1142">
        <v>1</v>
      </c>
      <c r="H1142">
        <v>65</v>
      </c>
      <c r="I1142">
        <v>40.336939999999998</v>
      </c>
      <c r="J1142">
        <v>-102.5275</v>
      </c>
      <c r="K1142" t="s">
        <v>628</v>
      </c>
      <c r="L1142" t="s">
        <v>742</v>
      </c>
    </row>
    <row r="1143" spans="2:12" x14ac:dyDescent="0.25">
      <c r="B1143" t="s">
        <v>702</v>
      </c>
      <c r="C1143" t="s">
        <v>2423</v>
      </c>
      <c r="D1143" t="s">
        <v>2424</v>
      </c>
      <c r="E1143" t="s">
        <v>2425</v>
      </c>
      <c r="F1143" t="s">
        <v>745</v>
      </c>
      <c r="G1143">
        <v>1</v>
      </c>
      <c r="H1143">
        <v>65</v>
      </c>
      <c r="I1143">
        <v>40.336300000000001</v>
      </c>
      <c r="J1143">
        <v>-102.5258</v>
      </c>
      <c r="K1143" t="s">
        <v>2425</v>
      </c>
      <c r="L1143" t="s">
        <v>742</v>
      </c>
    </row>
    <row r="1144" spans="2:12" x14ac:dyDescent="0.25">
      <c r="B1144" t="s">
        <v>669</v>
      </c>
      <c r="C1144" t="s">
        <v>970</v>
      </c>
      <c r="D1144" t="s">
        <v>971</v>
      </c>
      <c r="E1144" t="s">
        <v>972</v>
      </c>
      <c r="F1144" t="s">
        <v>745</v>
      </c>
      <c r="G1144">
        <v>1</v>
      </c>
      <c r="H1144">
        <v>8</v>
      </c>
      <c r="I1144">
        <v>39.75</v>
      </c>
      <c r="J1144">
        <v>-105.08333</v>
      </c>
      <c r="K1144" t="s">
        <v>972</v>
      </c>
      <c r="L1144" t="s">
        <v>742</v>
      </c>
    </row>
    <row r="1145" spans="2:12" x14ac:dyDescent="0.25">
      <c r="B1145" t="s">
        <v>655</v>
      </c>
      <c r="C1145" t="s">
        <v>5218</v>
      </c>
      <c r="D1145" t="s">
        <v>5219</v>
      </c>
      <c r="E1145" t="s">
        <v>2956</v>
      </c>
      <c r="F1145" t="s">
        <v>2292</v>
      </c>
      <c r="G1145">
        <v>1</v>
      </c>
      <c r="H1145">
        <v>8</v>
      </c>
      <c r="I1145">
        <v>39.737000000000002</v>
      </c>
      <c r="J1145">
        <v>-105.0403</v>
      </c>
      <c r="K1145" t="s">
        <v>628</v>
      </c>
      <c r="L1145" t="s">
        <v>742</v>
      </c>
    </row>
    <row r="1146" spans="2:12" x14ac:dyDescent="0.25">
      <c r="B1146" t="s">
        <v>658</v>
      </c>
      <c r="C1146" t="s">
        <v>4992</v>
      </c>
      <c r="D1146" t="s">
        <v>4993</v>
      </c>
      <c r="E1146" t="s">
        <v>2327</v>
      </c>
      <c r="F1146" t="s">
        <v>2292</v>
      </c>
      <c r="G1146">
        <v>5</v>
      </c>
      <c r="H1146">
        <v>37</v>
      </c>
      <c r="I1146">
        <v>39.650100000000002</v>
      </c>
      <c r="J1146">
        <v>-106.6199</v>
      </c>
      <c r="K1146" t="s">
        <v>628</v>
      </c>
      <c r="L1146" t="s">
        <v>742</v>
      </c>
    </row>
    <row r="1147" spans="2:12" x14ac:dyDescent="0.25">
      <c r="B1147" t="s">
        <v>29</v>
      </c>
      <c r="C1147" t="s">
        <v>2114</v>
      </c>
      <c r="D1147" t="s">
        <v>2115</v>
      </c>
      <c r="E1147" t="s">
        <v>1990</v>
      </c>
      <c r="F1147" t="s">
        <v>1979</v>
      </c>
      <c r="G1147">
        <v>7</v>
      </c>
      <c r="H1147">
        <v>71</v>
      </c>
      <c r="I1147">
        <v>37.783299999999997</v>
      </c>
      <c r="J1147">
        <v>-108.0167</v>
      </c>
      <c r="K1147" t="s">
        <v>1990</v>
      </c>
      <c r="L1147" t="s">
        <v>742</v>
      </c>
    </row>
    <row r="1148" spans="2:12" x14ac:dyDescent="0.25">
      <c r="B1148" t="s">
        <v>700</v>
      </c>
      <c r="C1148" t="s">
        <v>5628</v>
      </c>
      <c r="D1148" t="s">
        <v>5629</v>
      </c>
      <c r="E1148" t="s">
        <v>3159</v>
      </c>
      <c r="F1148" t="s">
        <v>2292</v>
      </c>
      <c r="G1148">
        <v>1</v>
      </c>
      <c r="H1148">
        <v>1</v>
      </c>
      <c r="I1148">
        <v>40.008899999999997</v>
      </c>
      <c r="J1148">
        <v>-103.3566</v>
      </c>
      <c r="K1148" t="s">
        <v>628</v>
      </c>
      <c r="L1148" t="s">
        <v>742</v>
      </c>
    </row>
    <row r="1149" spans="2:12" x14ac:dyDescent="0.25">
      <c r="B1149" t="s">
        <v>660</v>
      </c>
      <c r="C1149" t="s">
        <v>977</v>
      </c>
      <c r="D1149" t="s">
        <v>660</v>
      </c>
      <c r="E1149" t="s">
        <v>978</v>
      </c>
      <c r="F1149" t="s">
        <v>745</v>
      </c>
      <c r="G1149">
        <v>1</v>
      </c>
      <c r="H1149">
        <v>1</v>
      </c>
      <c r="I1149">
        <v>39.216670000000001</v>
      </c>
      <c r="J1149">
        <v>-104.55</v>
      </c>
      <c r="K1149" t="s">
        <v>978</v>
      </c>
      <c r="L1149" t="s">
        <v>742</v>
      </c>
    </row>
    <row r="1150" spans="2:12" x14ac:dyDescent="0.25">
      <c r="B1150" t="s">
        <v>659</v>
      </c>
      <c r="C1150" t="s">
        <v>4124</v>
      </c>
      <c r="D1150" t="s">
        <v>4125</v>
      </c>
      <c r="E1150" t="s">
        <v>3661</v>
      </c>
      <c r="F1150" t="s">
        <v>2292</v>
      </c>
      <c r="G1150">
        <v>1</v>
      </c>
      <c r="H1150">
        <v>1</v>
      </c>
      <c r="I1150">
        <v>39.069099999999999</v>
      </c>
      <c r="J1150">
        <v>-104.5759</v>
      </c>
      <c r="K1150" t="s">
        <v>628</v>
      </c>
      <c r="L1150" t="s">
        <v>742</v>
      </c>
    </row>
    <row r="1151" spans="2:12" x14ac:dyDescent="0.25">
      <c r="B1151" t="s">
        <v>659</v>
      </c>
      <c r="C1151" t="s">
        <v>4110</v>
      </c>
      <c r="D1151" t="s">
        <v>4111</v>
      </c>
      <c r="E1151" t="s">
        <v>2964</v>
      </c>
      <c r="F1151" t="s">
        <v>2292</v>
      </c>
      <c r="G1151">
        <v>1</v>
      </c>
      <c r="H1151">
        <v>1</v>
      </c>
      <c r="I1151">
        <v>39.047899999999998</v>
      </c>
      <c r="J1151">
        <v>-104.6035</v>
      </c>
      <c r="K1151" t="s">
        <v>628</v>
      </c>
      <c r="L1151" t="s">
        <v>742</v>
      </c>
    </row>
    <row r="1152" spans="2:12" x14ac:dyDescent="0.25">
      <c r="B1152" t="s">
        <v>660</v>
      </c>
      <c r="C1152" t="s">
        <v>979</v>
      </c>
      <c r="D1152" t="s">
        <v>980</v>
      </c>
      <c r="E1152" t="s">
        <v>965</v>
      </c>
      <c r="F1152" t="s">
        <v>745</v>
      </c>
      <c r="G1152">
        <v>1</v>
      </c>
      <c r="H1152">
        <v>1</v>
      </c>
      <c r="I1152">
        <v>39.25</v>
      </c>
      <c r="J1152">
        <v>-104.58333</v>
      </c>
      <c r="K1152" t="s">
        <v>628</v>
      </c>
      <c r="L1152" t="s">
        <v>742</v>
      </c>
    </row>
    <row r="1153" spans="2:12" x14ac:dyDescent="0.25">
      <c r="B1153" t="s">
        <v>660</v>
      </c>
      <c r="C1153" t="s">
        <v>981</v>
      </c>
      <c r="D1153" t="s">
        <v>982</v>
      </c>
      <c r="E1153" t="s">
        <v>965</v>
      </c>
      <c r="F1153" t="s">
        <v>745</v>
      </c>
      <c r="G1153">
        <v>1</v>
      </c>
      <c r="H1153">
        <v>1</v>
      </c>
      <c r="I1153">
        <v>39.200000000000003</v>
      </c>
      <c r="J1153">
        <v>-104.5</v>
      </c>
      <c r="K1153" t="s">
        <v>628</v>
      </c>
      <c r="L1153" t="s">
        <v>742</v>
      </c>
    </row>
    <row r="1154" spans="2:12" x14ac:dyDescent="0.25">
      <c r="B1154" t="s">
        <v>660</v>
      </c>
      <c r="C1154" t="s">
        <v>4234</v>
      </c>
      <c r="D1154" t="s">
        <v>4235</v>
      </c>
      <c r="E1154" t="s">
        <v>2919</v>
      </c>
      <c r="F1154" t="s">
        <v>2292</v>
      </c>
      <c r="G1154">
        <v>1</v>
      </c>
      <c r="H1154">
        <v>1</v>
      </c>
      <c r="I1154">
        <v>39.201599999999999</v>
      </c>
      <c r="J1154">
        <v>-104.47029999999999</v>
      </c>
      <c r="K1154" t="s">
        <v>628</v>
      </c>
      <c r="L1154" t="s">
        <v>742</v>
      </c>
    </row>
    <row r="1155" spans="2:12" x14ac:dyDescent="0.25">
      <c r="B1155" t="s">
        <v>660</v>
      </c>
      <c r="C1155" t="s">
        <v>4260</v>
      </c>
      <c r="D1155" t="s">
        <v>4261</v>
      </c>
      <c r="E1155" t="s">
        <v>2327</v>
      </c>
      <c r="F1155" t="s">
        <v>2292</v>
      </c>
      <c r="G1155">
        <v>1</v>
      </c>
      <c r="H1155">
        <v>1</v>
      </c>
      <c r="I1155">
        <v>39.225999999999999</v>
      </c>
      <c r="J1155">
        <v>-104.60639999999999</v>
      </c>
      <c r="K1155" t="s">
        <v>628</v>
      </c>
      <c r="L1155" t="s">
        <v>742</v>
      </c>
    </row>
    <row r="1156" spans="2:12" x14ac:dyDescent="0.25">
      <c r="B1156" t="s">
        <v>660</v>
      </c>
      <c r="C1156" t="s">
        <v>983</v>
      </c>
      <c r="D1156" t="s">
        <v>984</v>
      </c>
      <c r="E1156" t="s">
        <v>965</v>
      </c>
      <c r="F1156" t="s">
        <v>745</v>
      </c>
      <c r="G1156">
        <v>1</v>
      </c>
      <c r="H1156">
        <v>1</v>
      </c>
      <c r="I1156">
        <v>39.166670000000003</v>
      </c>
      <c r="J1156">
        <v>-104.56667</v>
      </c>
      <c r="K1156" t="s">
        <v>628</v>
      </c>
      <c r="L1156" t="s">
        <v>742</v>
      </c>
    </row>
    <row r="1157" spans="2:12" x14ac:dyDescent="0.25">
      <c r="B1157" t="s">
        <v>628</v>
      </c>
      <c r="C1157" t="s">
        <v>8066</v>
      </c>
      <c r="D1157" t="s">
        <v>8067</v>
      </c>
      <c r="E1157" t="s">
        <v>8049</v>
      </c>
      <c r="F1157" t="s">
        <v>2292</v>
      </c>
      <c r="G1157">
        <v>1</v>
      </c>
      <c r="H1157">
        <v>1</v>
      </c>
      <c r="I1157">
        <v>39.156999999999996</v>
      </c>
      <c r="J1157">
        <v>-104.5034</v>
      </c>
      <c r="K1157" t="s">
        <v>628</v>
      </c>
      <c r="L1157" t="s">
        <v>742</v>
      </c>
    </row>
    <row r="1158" spans="2:12" x14ac:dyDescent="0.25">
      <c r="B1158" t="s">
        <v>660</v>
      </c>
      <c r="C1158" t="s">
        <v>985</v>
      </c>
      <c r="D1158" t="s">
        <v>986</v>
      </c>
      <c r="E1158" t="s">
        <v>965</v>
      </c>
      <c r="F1158" t="s">
        <v>745</v>
      </c>
      <c r="G1158">
        <v>1</v>
      </c>
      <c r="H1158">
        <v>1</v>
      </c>
      <c r="I1158">
        <v>39.166670000000003</v>
      </c>
      <c r="J1158">
        <v>-104.6</v>
      </c>
      <c r="K1158" t="s">
        <v>628</v>
      </c>
      <c r="L1158" t="s">
        <v>742</v>
      </c>
    </row>
    <row r="1159" spans="2:12" x14ac:dyDescent="0.25">
      <c r="B1159" t="s">
        <v>659</v>
      </c>
      <c r="C1159" t="s">
        <v>987</v>
      </c>
      <c r="D1159" t="s">
        <v>988</v>
      </c>
      <c r="E1159" t="s">
        <v>965</v>
      </c>
      <c r="F1159" t="s">
        <v>745</v>
      </c>
      <c r="G1159">
        <v>1</v>
      </c>
      <c r="H1159">
        <v>1</v>
      </c>
      <c r="I1159">
        <v>39.116669999999999</v>
      </c>
      <c r="J1159">
        <v>-104.61667</v>
      </c>
      <c r="K1159" t="s">
        <v>628</v>
      </c>
      <c r="L1159" t="s">
        <v>742</v>
      </c>
    </row>
    <row r="1160" spans="2:12" x14ac:dyDescent="0.25">
      <c r="B1160" t="s">
        <v>672</v>
      </c>
      <c r="C1160" t="s">
        <v>989</v>
      </c>
      <c r="D1160" t="s">
        <v>990</v>
      </c>
      <c r="E1160" t="s">
        <v>991</v>
      </c>
      <c r="F1160" t="s">
        <v>745</v>
      </c>
      <c r="G1160">
        <v>7</v>
      </c>
      <c r="H1160">
        <v>30</v>
      </c>
      <c r="I1160">
        <v>37.549999999999997</v>
      </c>
      <c r="J1160">
        <v>-107.8</v>
      </c>
      <c r="K1160" t="s">
        <v>628</v>
      </c>
      <c r="L1160" t="s">
        <v>742</v>
      </c>
    </row>
    <row r="1161" spans="2:12" x14ac:dyDescent="0.25">
      <c r="B1161" t="s">
        <v>628</v>
      </c>
      <c r="C1161" t="s">
        <v>7953</v>
      </c>
      <c r="D1161" t="s">
        <v>7954</v>
      </c>
      <c r="E1161" t="s">
        <v>628</v>
      </c>
      <c r="F1161" t="s">
        <v>2484</v>
      </c>
      <c r="G1161">
        <v>1</v>
      </c>
      <c r="H1161">
        <v>23</v>
      </c>
      <c r="I1161">
        <v>38.950001</v>
      </c>
      <c r="J1161">
        <v>-105.529999</v>
      </c>
      <c r="K1161" t="s">
        <v>628</v>
      </c>
      <c r="L1161" t="s">
        <v>742</v>
      </c>
    </row>
    <row r="1162" spans="2:12" x14ac:dyDescent="0.25">
      <c r="B1162" t="s">
        <v>628</v>
      </c>
      <c r="C1162" t="s">
        <v>8985</v>
      </c>
      <c r="D1162" t="s">
        <v>8986</v>
      </c>
      <c r="E1162" t="s">
        <v>8049</v>
      </c>
      <c r="F1162" t="s">
        <v>2484</v>
      </c>
      <c r="G1162">
        <v>0</v>
      </c>
      <c r="H1162">
        <v>1</v>
      </c>
      <c r="I1162">
        <v>39.353700000000003</v>
      </c>
      <c r="J1162">
        <v>-104.6307</v>
      </c>
      <c r="K1162" t="s">
        <v>628</v>
      </c>
      <c r="L1162" t="s">
        <v>742</v>
      </c>
    </row>
    <row r="1163" spans="2:12" x14ac:dyDescent="0.25">
      <c r="B1163" t="s">
        <v>660</v>
      </c>
      <c r="C1163" t="s">
        <v>4633</v>
      </c>
      <c r="D1163" t="s">
        <v>4634</v>
      </c>
      <c r="E1163" t="s">
        <v>2317</v>
      </c>
      <c r="F1163" t="s">
        <v>2292</v>
      </c>
      <c r="G1163">
        <v>1</v>
      </c>
      <c r="H1163">
        <v>1</v>
      </c>
      <c r="I1163">
        <v>39.505099999999999</v>
      </c>
      <c r="J1163">
        <v>-104.5273</v>
      </c>
      <c r="K1163" t="s">
        <v>628</v>
      </c>
      <c r="L1163" t="s">
        <v>742</v>
      </c>
    </row>
    <row r="1164" spans="2:12" x14ac:dyDescent="0.25">
      <c r="B1164" t="s">
        <v>660</v>
      </c>
      <c r="C1164" t="s">
        <v>2233</v>
      </c>
      <c r="D1164" t="s">
        <v>2234</v>
      </c>
      <c r="E1164" t="s">
        <v>2235</v>
      </c>
      <c r="F1164" t="s">
        <v>745</v>
      </c>
      <c r="G1164">
        <v>1</v>
      </c>
      <c r="H1164">
        <v>1</v>
      </c>
      <c r="I1164">
        <v>39.381100000000004</v>
      </c>
      <c r="J1164">
        <v>-104.62909999999999</v>
      </c>
      <c r="K1164" t="s">
        <v>2235</v>
      </c>
      <c r="L1164" t="s">
        <v>742</v>
      </c>
    </row>
    <row r="1165" spans="2:12" x14ac:dyDescent="0.25">
      <c r="B1165" t="s">
        <v>660</v>
      </c>
      <c r="C1165" t="s">
        <v>4438</v>
      </c>
      <c r="D1165" t="s">
        <v>4439</v>
      </c>
      <c r="E1165" t="s">
        <v>2322</v>
      </c>
      <c r="F1165" t="s">
        <v>2292</v>
      </c>
      <c r="G1165">
        <v>1</v>
      </c>
      <c r="H1165">
        <v>1</v>
      </c>
      <c r="I1165">
        <v>39.381100000000004</v>
      </c>
      <c r="J1165">
        <v>-104.629</v>
      </c>
      <c r="K1165" t="s">
        <v>628</v>
      </c>
      <c r="L1165" t="s">
        <v>742</v>
      </c>
    </row>
    <row r="1166" spans="2:12" x14ac:dyDescent="0.25">
      <c r="B1166" t="s">
        <v>628</v>
      </c>
      <c r="C1166" t="s">
        <v>8991</v>
      </c>
      <c r="D1166" t="s">
        <v>8992</v>
      </c>
      <c r="E1166" t="s">
        <v>2835</v>
      </c>
      <c r="F1166" t="s">
        <v>2484</v>
      </c>
      <c r="G1166">
        <v>0</v>
      </c>
      <c r="H1166">
        <v>1</v>
      </c>
      <c r="I1166">
        <v>39.345300000000002</v>
      </c>
      <c r="J1166">
        <v>-104.6494</v>
      </c>
      <c r="K1166" t="s">
        <v>628</v>
      </c>
      <c r="L1166" t="s">
        <v>742</v>
      </c>
    </row>
    <row r="1167" spans="2:12" x14ac:dyDescent="0.25">
      <c r="B1167" t="s">
        <v>660</v>
      </c>
      <c r="C1167" t="s">
        <v>4468</v>
      </c>
      <c r="D1167" t="s">
        <v>4469</v>
      </c>
      <c r="E1167" t="s">
        <v>4076</v>
      </c>
      <c r="F1167" t="s">
        <v>2292</v>
      </c>
      <c r="G1167">
        <v>1</v>
      </c>
      <c r="H1167">
        <v>1</v>
      </c>
      <c r="I1167">
        <v>39.3996</v>
      </c>
      <c r="J1167">
        <v>-104.6328</v>
      </c>
      <c r="K1167" t="s">
        <v>628</v>
      </c>
      <c r="L1167" t="s">
        <v>742</v>
      </c>
    </row>
    <row r="1168" spans="2:12" x14ac:dyDescent="0.25">
      <c r="B1168" t="s">
        <v>660</v>
      </c>
      <c r="C1168" t="s">
        <v>4484</v>
      </c>
      <c r="D1168" t="s">
        <v>4485</v>
      </c>
      <c r="E1168" t="s">
        <v>3710</v>
      </c>
      <c r="F1168" t="s">
        <v>2292</v>
      </c>
      <c r="G1168">
        <v>1</v>
      </c>
      <c r="H1168">
        <v>1</v>
      </c>
      <c r="I1168">
        <v>39.406100000000002</v>
      </c>
      <c r="J1168">
        <v>-104.5994</v>
      </c>
      <c r="K1168" t="s">
        <v>628</v>
      </c>
      <c r="L1168" t="s">
        <v>742</v>
      </c>
    </row>
    <row r="1169" spans="2:12" x14ac:dyDescent="0.25">
      <c r="B1169" t="s">
        <v>660</v>
      </c>
      <c r="C1169" t="s">
        <v>4535</v>
      </c>
      <c r="D1169" t="s">
        <v>4536</v>
      </c>
      <c r="E1169" t="s">
        <v>4537</v>
      </c>
      <c r="F1169" t="s">
        <v>2292</v>
      </c>
      <c r="G1169">
        <v>1</v>
      </c>
      <c r="H1169">
        <v>1</v>
      </c>
      <c r="I1169">
        <v>39.453299999999999</v>
      </c>
      <c r="J1169">
        <v>-104.6007</v>
      </c>
      <c r="K1169" t="s">
        <v>628</v>
      </c>
      <c r="L1169" t="s">
        <v>742</v>
      </c>
    </row>
    <row r="1170" spans="2:12" x14ac:dyDescent="0.25">
      <c r="B1170" t="s">
        <v>660</v>
      </c>
      <c r="C1170" t="s">
        <v>4592</v>
      </c>
      <c r="D1170" t="s">
        <v>4593</v>
      </c>
      <c r="E1170" t="s">
        <v>2751</v>
      </c>
      <c r="F1170" t="s">
        <v>2292</v>
      </c>
      <c r="G1170">
        <v>1</v>
      </c>
      <c r="H1170">
        <v>1</v>
      </c>
      <c r="I1170">
        <v>39.483699999999999</v>
      </c>
      <c r="J1170">
        <v>-104.5646</v>
      </c>
      <c r="K1170" t="s">
        <v>628</v>
      </c>
      <c r="L1170" t="s">
        <v>742</v>
      </c>
    </row>
    <row r="1171" spans="2:12" x14ac:dyDescent="0.25">
      <c r="B1171" t="s">
        <v>669</v>
      </c>
      <c r="C1171" t="s">
        <v>995</v>
      </c>
      <c r="D1171" t="s">
        <v>996</v>
      </c>
      <c r="E1171" t="s">
        <v>765</v>
      </c>
      <c r="F1171" t="s">
        <v>745</v>
      </c>
      <c r="G1171">
        <v>1</v>
      </c>
      <c r="H1171">
        <v>80</v>
      </c>
      <c r="I1171">
        <v>39.483330000000002</v>
      </c>
      <c r="J1171">
        <v>-105.36667</v>
      </c>
      <c r="K1171" t="s">
        <v>628</v>
      </c>
      <c r="L1171" t="s">
        <v>742</v>
      </c>
    </row>
    <row r="1172" spans="2:12" x14ac:dyDescent="0.25">
      <c r="B1172" t="s">
        <v>686</v>
      </c>
      <c r="C1172" t="s">
        <v>2796</v>
      </c>
      <c r="D1172" t="s">
        <v>2797</v>
      </c>
      <c r="E1172" t="s">
        <v>2798</v>
      </c>
      <c r="F1172" t="s">
        <v>745</v>
      </c>
      <c r="G1172">
        <v>1</v>
      </c>
      <c r="H1172">
        <v>80</v>
      </c>
      <c r="I1172">
        <v>39.5</v>
      </c>
      <c r="J1172">
        <v>-105.416667</v>
      </c>
      <c r="K1172" t="s">
        <v>2798</v>
      </c>
      <c r="L1172" t="s">
        <v>742</v>
      </c>
    </row>
    <row r="1173" spans="2:12" x14ac:dyDescent="0.25">
      <c r="B1173" t="s">
        <v>66</v>
      </c>
      <c r="C1173" t="s">
        <v>1996</v>
      </c>
      <c r="D1173" t="s">
        <v>1997</v>
      </c>
      <c r="E1173" t="s">
        <v>1990</v>
      </c>
      <c r="F1173" t="s">
        <v>1979</v>
      </c>
      <c r="G1173">
        <v>6</v>
      </c>
      <c r="H1173">
        <v>58</v>
      </c>
      <c r="I1173">
        <v>40.85</v>
      </c>
      <c r="J1173">
        <v>-106.9667</v>
      </c>
      <c r="K1173" t="s">
        <v>1990</v>
      </c>
      <c r="L1173" t="s">
        <v>742</v>
      </c>
    </row>
    <row r="1174" spans="2:12" x14ac:dyDescent="0.25">
      <c r="B1174" t="s">
        <v>693</v>
      </c>
      <c r="C1174" t="s">
        <v>1994</v>
      </c>
      <c r="D1174" t="s">
        <v>1995</v>
      </c>
      <c r="E1174" t="s">
        <v>628</v>
      </c>
      <c r="F1174" t="s">
        <v>1979</v>
      </c>
      <c r="G1174">
        <v>6</v>
      </c>
      <c r="H1174">
        <v>58</v>
      </c>
      <c r="I1174">
        <v>40.849963000000002</v>
      </c>
      <c r="J1174">
        <v>-106.967281</v>
      </c>
      <c r="K1174" t="s">
        <v>628</v>
      </c>
      <c r="L1174" t="s">
        <v>742</v>
      </c>
    </row>
    <row r="1175" spans="2:12" x14ac:dyDescent="0.25">
      <c r="B1175" t="s">
        <v>693</v>
      </c>
      <c r="C1175" t="s">
        <v>1998</v>
      </c>
      <c r="D1175" t="s">
        <v>1999</v>
      </c>
      <c r="E1175" t="s">
        <v>628</v>
      </c>
      <c r="F1175" t="s">
        <v>1979</v>
      </c>
      <c r="G1175">
        <v>6</v>
      </c>
      <c r="H1175">
        <v>54</v>
      </c>
      <c r="I1175">
        <v>40.983299000000002</v>
      </c>
      <c r="J1175">
        <v>-106.917272</v>
      </c>
      <c r="K1175" t="s">
        <v>628</v>
      </c>
      <c r="L1175" t="s">
        <v>742</v>
      </c>
    </row>
    <row r="1176" spans="2:12" x14ac:dyDescent="0.25">
      <c r="B1176" t="s">
        <v>659</v>
      </c>
      <c r="C1176" t="s">
        <v>3780</v>
      </c>
      <c r="D1176" t="s">
        <v>3781</v>
      </c>
      <c r="E1176" t="s">
        <v>2945</v>
      </c>
      <c r="F1176" t="s">
        <v>2292</v>
      </c>
      <c r="G1176">
        <v>2</v>
      </c>
      <c r="H1176">
        <v>10</v>
      </c>
      <c r="I1176">
        <v>38.722000000000001</v>
      </c>
      <c r="J1176">
        <v>-104.41379999999999</v>
      </c>
      <c r="K1176" t="s">
        <v>628</v>
      </c>
      <c r="L1176" t="s">
        <v>742</v>
      </c>
    </row>
    <row r="1177" spans="2:12" x14ac:dyDescent="0.25">
      <c r="B1177" t="s">
        <v>659</v>
      </c>
      <c r="C1177" t="s">
        <v>2734</v>
      </c>
      <c r="D1177" t="s">
        <v>2735</v>
      </c>
      <c r="E1177" t="s">
        <v>961</v>
      </c>
      <c r="F1177" t="s">
        <v>745</v>
      </c>
      <c r="G1177">
        <v>2</v>
      </c>
      <c r="H1177">
        <v>10</v>
      </c>
      <c r="I1177">
        <v>38.740279999999998</v>
      </c>
      <c r="J1177">
        <v>-104.39944</v>
      </c>
      <c r="K1177" t="s">
        <v>961</v>
      </c>
      <c r="L1177" t="s">
        <v>742</v>
      </c>
    </row>
    <row r="1178" spans="2:12" x14ac:dyDescent="0.25">
      <c r="B1178" t="s">
        <v>628</v>
      </c>
      <c r="C1178" t="s">
        <v>2707</v>
      </c>
      <c r="D1178" t="s">
        <v>2708</v>
      </c>
      <c r="E1178" t="s">
        <v>628</v>
      </c>
      <c r="F1178" t="s">
        <v>2484</v>
      </c>
      <c r="G1178">
        <v>5</v>
      </c>
      <c r="H1178">
        <v>36</v>
      </c>
      <c r="I1178">
        <v>39.849997999999999</v>
      </c>
      <c r="J1178">
        <v>-106.416664</v>
      </c>
      <c r="K1178" t="s">
        <v>628</v>
      </c>
      <c r="L1178" t="s">
        <v>742</v>
      </c>
    </row>
    <row r="1179" spans="2:12" x14ac:dyDescent="0.25">
      <c r="B1179" t="s">
        <v>628</v>
      </c>
      <c r="C1179" t="s">
        <v>7955</v>
      </c>
      <c r="D1179" t="s">
        <v>7956</v>
      </c>
      <c r="E1179" t="s">
        <v>628</v>
      </c>
      <c r="F1179" t="s">
        <v>2484</v>
      </c>
      <c r="G1179">
        <v>1</v>
      </c>
      <c r="H1179">
        <v>7</v>
      </c>
      <c r="I1179">
        <v>39.770000000000003</v>
      </c>
      <c r="J1179">
        <v>-105.779999</v>
      </c>
      <c r="K1179" t="s">
        <v>628</v>
      </c>
      <c r="L1179" t="s">
        <v>742</v>
      </c>
    </row>
    <row r="1180" spans="2:12" x14ac:dyDescent="0.25">
      <c r="B1180" t="s">
        <v>649</v>
      </c>
      <c r="C1180" t="s">
        <v>5267</v>
      </c>
      <c r="D1180" t="s">
        <v>5268</v>
      </c>
      <c r="E1180" t="s">
        <v>2327</v>
      </c>
      <c r="F1180" t="s">
        <v>2292</v>
      </c>
      <c r="G1180">
        <v>1</v>
      </c>
      <c r="H1180">
        <v>7</v>
      </c>
      <c r="I1180">
        <v>39.761200000000002</v>
      </c>
      <c r="J1180">
        <v>-105.6806</v>
      </c>
      <c r="K1180" t="s">
        <v>628</v>
      </c>
      <c r="L1180" t="s">
        <v>742</v>
      </c>
    </row>
    <row r="1181" spans="2:12" x14ac:dyDescent="0.25">
      <c r="B1181" t="s">
        <v>642</v>
      </c>
      <c r="C1181" t="s">
        <v>4971</v>
      </c>
      <c r="D1181" t="s">
        <v>4972</v>
      </c>
      <c r="E1181" t="s">
        <v>1712</v>
      </c>
      <c r="F1181" t="s">
        <v>2292</v>
      </c>
      <c r="G1181">
        <v>1</v>
      </c>
      <c r="H1181">
        <v>8</v>
      </c>
      <c r="I1181">
        <v>39.642899999999997</v>
      </c>
      <c r="J1181">
        <v>-104.99720000000001</v>
      </c>
      <c r="K1181" t="s">
        <v>628</v>
      </c>
      <c r="L1181" t="s">
        <v>742</v>
      </c>
    </row>
    <row r="1182" spans="2:12" x14ac:dyDescent="0.25">
      <c r="B1182" t="s">
        <v>628</v>
      </c>
      <c r="C1182" t="s">
        <v>8175</v>
      </c>
      <c r="D1182" t="s">
        <v>8176</v>
      </c>
      <c r="E1182" t="s">
        <v>6688</v>
      </c>
      <c r="F1182" t="s">
        <v>2292</v>
      </c>
      <c r="G1182">
        <v>1</v>
      </c>
      <c r="H1182">
        <v>8</v>
      </c>
      <c r="I1182">
        <v>39.633499999999998</v>
      </c>
      <c r="J1182">
        <v>-105.0029</v>
      </c>
      <c r="K1182" t="s">
        <v>628</v>
      </c>
      <c r="L1182" t="s">
        <v>742</v>
      </c>
    </row>
    <row r="1183" spans="2:12" x14ac:dyDescent="0.25">
      <c r="B1183" t="s">
        <v>655</v>
      </c>
      <c r="C1183" t="s">
        <v>4936</v>
      </c>
      <c r="D1183" t="s">
        <v>4937</v>
      </c>
      <c r="E1183" t="s">
        <v>3710</v>
      </c>
      <c r="F1183" t="s">
        <v>2292</v>
      </c>
      <c r="G1183">
        <v>1</v>
      </c>
      <c r="H1183">
        <v>8</v>
      </c>
      <c r="I1183">
        <v>39.630800000000001</v>
      </c>
      <c r="J1183">
        <v>-105.0284</v>
      </c>
      <c r="K1183" t="s">
        <v>628</v>
      </c>
      <c r="L1183" t="s">
        <v>742</v>
      </c>
    </row>
    <row r="1184" spans="2:12" x14ac:dyDescent="0.25">
      <c r="B1184" t="s">
        <v>655</v>
      </c>
      <c r="C1184" t="s">
        <v>5071</v>
      </c>
      <c r="D1184" t="s">
        <v>5072</v>
      </c>
      <c r="E1184" t="s">
        <v>2448</v>
      </c>
      <c r="F1184" t="s">
        <v>2292</v>
      </c>
      <c r="G1184">
        <v>1</v>
      </c>
      <c r="H1184">
        <v>8</v>
      </c>
      <c r="I1184">
        <v>39.679200000000002</v>
      </c>
      <c r="J1184">
        <v>-104.976</v>
      </c>
      <c r="K1184" t="s">
        <v>628</v>
      </c>
      <c r="L1184" t="s">
        <v>742</v>
      </c>
    </row>
    <row r="1185" spans="2:12" x14ac:dyDescent="0.25">
      <c r="B1185" t="s">
        <v>642</v>
      </c>
      <c r="C1185" t="s">
        <v>4941</v>
      </c>
      <c r="D1185" t="s">
        <v>4942</v>
      </c>
      <c r="E1185" t="s">
        <v>2438</v>
      </c>
      <c r="F1185" t="s">
        <v>2292</v>
      </c>
      <c r="G1185">
        <v>1</v>
      </c>
      <c r="H1185">
        <v>8</v>
      </c>
      <c r="I1185">
        <v>39.635100000000001</v>
      </c>
      <c r="J1185">
        <v>-104.9196</v>
      </c>
      <c r="K1185" t="s">
        <v>628</v>
      </c>
      <c r="L1185" t="s">
        <v>742</v>
      </c>
    </row>
    <row r="1186" spans="2:12" x14ac:dyDescent="0.25">
      <c r="B1186" t="s">
        <v>642</v>
      </c>
      <c r="C1186" t="s">
        <v>4790</v>
      </c>
      <c r="D1186" t="s">
        <v>4791</v>
      </c>
      <c r="E1186" t="s">
        <v>2933</v>
      </c>
      <c r="F1186" t="s">
        <v>2292</v>
      </c>
      <c r="G1186">
        <v>1</v>
      </c>
      <c r="H1186">
        <v>8</v>
      </c>
      <c r="I1186">
        <v>39.572800000000001</v>
      </c>
      <c r="J1186">
        <v>-104.91670000000001</v>
      </c>
      <c r="K1186" t="s">
        <v>628</v>
      </c>
      <c r="L1186" t="s">
        <v>742</v>
      </c>
    </row>
    <row r="1187" spans="2:12" x14ac:dyDescent="0.25">
      <c r="B1187" t="s">
        <v>701</v>
      </c>
      <c r="C1187" t="s">
        <v>997</v>
      </c>
      <c r="D1187" t="s">
        <v>998</v>
      </c>
      <c r="E1187" t="s">
        <v>999</v>
      </c>
      <c r="F1187" t="s">
        <v>745</v>
      </c>
      <c r="G1187">
        <v>1</v>
      </c>
      <c r="H1187">
        <v>6</v>
      </c>
      <c r="I1187">
        <v>40.049999999999997</v>
      </c>
      <c r="J1187">
        <v>-105.05</v>
      </c>
      <c r="K1187" t="s">
        <v>628</v>
      </c>
      <c r="L1187" t="s">
        <v>742</v>
      </c>
    </row>
    <row r="1188" spans="2:12" x14ac:dyDescent="0.25">
      <c r="B1188" t="s">
        <v>646</v>
      </c>
      <c r="C1188" t="s">
        <v>5719</v>
      </c>
      <c r="D1188" t="s">
        <v>5720</v>
      </c>
      <c r="E1188" t="s">
        <v>2425</v>
      </c>
      <c r="F1188" t="s">
        <v>2292</v>
      </c>
      <c r="G1188">
        <v>1</v>
      </c>
      <c r="H1188">
        <v>6</v>
      </c>
      <c r="I1188">
        <v>40.060699999999997</v>
      </c>
      <c r="J1188">
        <v>-105.0594</v>
      </c>
      <c r="K1188" t="s">
        <v>628</v>
      </c>
      <c r="L1188" t="s">
        <v>742</v>
      </c>
    </row>
    <row r="1189" spans="2:12" x14ac:dyDescent="0.25">
      <c r="B1189" t="s">
        <v>646</v>
      </c>
      <c r="C1189" t="s">
        <v>5672</v>
      </c>
      <c r="D1189" t="s">
        <v>5673</v>
      </c>
      <c r="E1189" t="s">
        <v>2919</v>
      </c>
      <c r="F1189" t="s">
        <v>2292</v>
      </c>
      <c r="G1189">
        <v>1</v>
      </c>
      <c r="H1189">
        <v>6</v>
      </c>
      <c r="I1189">
        <v>40.036000000000001</v>
      </c>
      <c r="J1189">
        <v>-105.0677</v>
      </c>
      <c r="K1189" t="s">
        <v>628</v>
      </c>
      <c r="L1189" t="s">
        <v>742</v>
      </c>
    </row>
    <row r="1190" spans="2:12" x14ac:dyDescent="0.25">
      <c r="B1190" t="s">
        <v>646</v>
      </c>
      <c r="C1190" t="s">
        <v>5727</v>
      </c>
      <c r="D1190" t="s">
        <v>5728</v>
      </c>
      <c r="E1190" t="s">
        <v>3516</v>
      </c>
      <c r="F1190" t="s">
        <v>2292</v>
      </c>
      <c r="G1190">
        <v>1</v>
      </c>
      <c r="H1190">
        <v>6</v>
      </c>
      <c r="I1190">
        <v>40.063600000000001</v>
      </c>
      <c r="J1190">
        <v>-105.0656</v>
      </c>
      <c r="K1190" t="s">
        <v>628</v>
      </c>
      <c r="L1190" t="s">
        <v>742</v>
      </c>
    </row>
    <row r="1191" spans="2:12" x14ac:dyDescent="0.25">
      <c r="B1191" t="s">
        <v>701</v>
      </c>
      <c r="C1191" t="s">
        <v>5733</v>
      </c>
      <c r="D1191" t="s">
        <v>5734</v>
      </c>
      <c r="E1191" t="s">
        <v>1712</v>
      </c>
      <c r="F1191" t="s">
        <v>2292</v>
      </c>
      <c r="G1191">
        <v>1</v>
      </c>
      <c r="H1191">
        <v>6</v>
      </c>
      <c r="I1191">
        <v>40.067900000000002</v>
      </c>
      <c r="J1191">
        <v>-105.02930000000001</v>
      </c>
      <c r="K1191" t="s">
        <v>628</v>
      </c>
      <c r="L1191" t="s">
        <v>742</v>
      </c>
    </row>
    <row r="1192" spans="2:12" x14ac:dyDescent="0.25">
      <c r="B1192" t="s">
        <v>646</v>
      </c>
      <c r="C1192" t="s">
        <v>5670</v>
      </c>
      <c r="D1192" t="s">
        <v>5671</v>
      </c>
      <c r="E1192" t="s">
        <v>4018</v>
      </c>
      <c r="F1192" t="s">
        <v>2292</v>
      </c>
      <c r="G1192">
        <v>1</v>
      </c>
      <c r="H1192">
        <v>6</v>
      </c>
      <c r="I1192">
        <v>40.035600000000002</v>
      </c>
      <c r="J1192">
        <v>-105.07859999999999</v>
      </c>
      <c r="K1192" t="s">
        <v>628</v>
      </c>
      <c r="L1192" t="s">
        <v>742</v>
      </c>
    </row>
    <row r="1193" spans="2:12" x14ac:dyDescent="0.25">
      <c r="B1193" t="s">
        <v>646</v>
      </c>
      <c r="C1193" t="s">
        <v>5686</v>
      </c>
      <c r="D1193" t="s">
        <v>5687</v>
      </c>
      <c r="E1193" t="s">
        <v>961</v>
      </c>
      <c r="F1193" t="s">
        <v>2292</v>
      </c>
      <c r="G1193">
        <v>1</v>
      </c>
      <c r="H1193">
        <v>6</v>
      </c>
      <c r="I1193">
        <v>40.041400000000003</v>
      </c>
      <c r="J1193">
        <v>-105.0729</v>
      </c>
      <c r="K1193" t="s">
        <v>628</v>
      </c>
      <c r="L1193" t="s">
        <v>742</v>
      </c>
    </row>
    <row r="1194" spans="2:12" x14ac:dyDescent="0.25">
      <c r="B1194" t="s">
        <v>646</v>
      </c>
      <c r="C1194" t="s">
        <v>5674</v>
      </c>
      <c r="D1194" t="s">
        <v>5675</v>
      </c>
      <c r="E1194" t="s">
        <v>2663</v>
      </c>
      <c r="F1194" t="s">
        <v>2292</v>
      </c>
      <c r="G1194">
        <v>1</v>
      </c>
      <c r="H1194">
        <v>6</v>
      </c>
      <c r="I1194">
        <v>40.037399999999998</v>
      </c>
      <c r="J1194">
        <v>-105.07989999999999</v>
      </c>
      <c r="K1194" t="s">
        <v>628</v>
      </c>
      <c r="L1194" t="s">
        <v>742</v>
      </c>
    </row>
    <row r="1195" spans="2:12" x14ac:dyDescent="0.25">
      <c r="B1195" t="s">
        <v>646</v>
      </c>
      <c r="C1195" t="s">
        <v>5645</v>
      </c>
      <c r="D1195" t="s">
        <v>5646</v>
      </c>
      <c r="E1195" t="s">
        <v>3476</v>
      </c>
      <c r="F1195" t="s">
        <v>2292</v>
      </c>
      <c r="G1195">
        <v>1</v>
      </c>
      <c r="H1195">
        <v>6</v>
      </c>
      <c r="I1195">
        <v>40.020400000000002</v>
      </c>
      <c r="J1195">
        <v>-105.0912</v>
      </c>
      <c r="K1195" t="s">
        <v>628</v>
      </c>
      <c r="L1195" t="s">
        <v>742</v>
      </c>
    </row>
    <row r="1196" spans="2:12" x14ac:dyDescent="0.25">
      <c r="B1196" t="s">
        <v>701</v>
      </c>
      <c r="C1196" t="s">
        <v>5636</v>
      </c>
      <c r="D1196" t="s">
        <v>5637</v>
      </c>
      <c r="E1196" t="s">
        <v>2392</v>
      </c>
      <c r="F1196" t="s">
        <v>2292</v>
      </c>
      <c r="G1196">
        <v>1</v>
      </c>
      <c r="H1196">
        <v>6</v>
      </c>
      <c r="I1196">
        <v>40.012500000000003</v>
      </c>
      <c r="J1196">
        <v>-105.0455</v>
      </c>
      <c r="K1196" t="s">
        <v>628</v>
      </c>
      <c r="L1196" t="s">
        <v>742</v>
      </c>
    </row>
    <row r="1197" spans="2:12" x14ac:dyDescent="0.25">
      <c r="B1197" t="s">
        <v>646</v>
      </c>
      <c r="C1197" t="s">
        <v>5610</v>
      </c>
      <c r="D1197" t="s">
        <v>5611</v>
      </c>
      <c r="E1197" t="s">
        <v>5506</v>
      </c>
      <c r="F1197" t="s">
        <v>2292</v>
      </c>
      <c r="G1197">
        <v>1</v>
      </c>
      <c r="H1197">
        <v>6</v>
      </c>
      <c r="I1197">
        <v>40.0045</v>
      </c>
      <c r="J1197">
        <v>-105.0926</v>
      </c>
      <c r="K1197" t="s">
        <v>628</v>
      </c>
      <c r="L1197" t="s">
        <v>742</v>
      </c>
    </row>
    <row r="1198" spans="2:12" x14ac:dyDescent="0.25">
      <c r="B1198" t="s">
        <v>646</v>
      </c>
      <c r="C1198" t="s">
        <v>5592</v>
      </c>
      <c r="D1198" t="s">
        <v>5593</v>
      </c>
      <c r="E1198" t="s">
        <v>3516</v>
      </c>
      <c r="F1198" t="s">
        <v>2292</v>
      </c>
      <c r="G1198">
        <v>1</v>
      </c>
      <c r="H1198">
        <v>6</v>
      </c>
      <c r="I1198">
        <v>39.995100000000001</v>
      </c>
      <c r="J1198">
        <v>-105.1035</v>
      </c>
      <c r="K1198" t="s">
        <v>628</v>
      </c>
      <c r="L1198" t="s">
        <v>742</v>
      </c>
    </row>
    <row r="1199" spans="2:12" x14ac:dyDescent="0.25">
      <c r="B1199" t="s">
        <v>646</v>
      </c>
      <c r="C1199" t="s">
        <v>5576</v>
      </c>
      <c r="D1199" t="s">
        <v>5577</v>
      </c>
      <c r="E1199" t="s">
        <v>3516</v>
      </c>
      <c r="F1199" t="s">
        <v>2292</v>
      </c>
      <c r="G1199">
        <v>1</v>
      </c>
      <c r="H1199">
        <v>6</v>
      </c>
      <c r="I1199">
        <v>39.989800000000002</v>
      </c>
      <c r="J1199">
        <v>-105.10120000000001</v>
      </c>
      <c r="K1199" t="s">
        <v>628</v>
      </c>
      <c r="L1199" t="s">
        <v>742</v>
      </c>
    </row>
    <row r="1200" spans="2:12" x14ac:dyDescent="0.25">
      <c r="B1200" t="s">
        <v>691</v>
      </c>
      <c r="C1200" t="s">
        <v>5688</v>
      </c>
      <c r="D1200" t="s">
        <v>5689</v>
      </c>
      <c r="E1200" t="s">
        <v>628</v>
      </c>
      <c r="F1200" t="s">
        <v>745</v>
      </c>
      <c r="G1200">
        <v>6</v>
      </c>
      <c r="H1200">
        <v>43</v>
      </c>
      <c r="I1200">
        <v>40.0458</v>
      </c>
      <c r="J1200">
        <v>-108.2</v>
      </c>
      <c r="K1200" t="s">
        <v>5690</v>
      </c>
      <c r="L1200" t="s">
        <v>742</v>
      </c>
    </row>
    <row r="1201" spans="2:12" x14ac:dyDescent="0.25">
      <c r="B1201" t="s">
        <v>674</v>
      </c>
      <c r="C1201" t="s">
        <v>1000</v>
      </c>
      <c r="D1201" t="s">
        <v>1001</v>
      </c>
      <c r="E1201" t="s">
        <v>1003</v>
      </c>
      <c r="F1201" t="s">
        <v>745</v>
      </c>
      <c r="G1201">
        <v>1</v>
      </c>
      <c r="H1201">
        <v>4</v>
      </c>
      <c r="I1201">
        <v>40.376669999999997</v>
      </c>
      <c r="J1201">
        <v>-105.48583000000001</v>
      </c>
      <c r="K1201" t="s">
        <v>1002</v>
      </c>
      <c r="L1201" t="s">
        <v>742</v>
      </c>
    </row>
    <row r="1202" spans="2:12" x14ac:dyDescent="0.25">
      <c r="B1202" t="s">
        <v>674</v>
      </c>
      <c r="C1202" t="s">
        <v>6041</v>
      </c>
      <c r="D1202" t="s">
        <v>6042</v>
      </c>
      <c r="E1202" t="s">
        <v>2945</v>
      </c>
      <c r="F1202" t="s">
        <v>2292</v>
      </c>
      <c r="G1202">
        <v>1</v>
      </c>
      <c r="H1202">
        <v>4</v>
      </c>
      <c r="I1202">
        <v>40.374000000000002</v>
      </c>
      <c r="J1202">
        <v>-105.51690000000001</v>
      </c>
      <c r="K1202" t="s">
        <v>628</v>
      </c>
      <c r="L1202" t="s">
        <v>742</v>
      </c>
    </row>
    <row r="1203" spans="2:12" x14ac:dyDescent="0.25">
      <c r="B1203" t="s">
        <v>674</v>
      </c>
      <c r="C1203" t="s">
        <v>6049</v>
      </c>
      <c r="D1203" t="s">
        <v>6050</v>
      </c>
      <c r="E1203" t="s">
        <v>3516</v>
      </c>
      <c r="F1203" t="s">
        <v>2292</v>
      </c>
      <c r="G1203">
        <v>1</v>
      </c>
      <c r="H1203">
        <v>4</v>
      </c>
      <c r="I1203">
        <v>40.377600000000001</v>
      </c>
      <c r="J1203">
        <v>-105.52500000000001</v>
      </c>
      <c r="K1203" t="s">
        <v>628</v>
      </c>
      <c r="L1203" t="s">
        <v>742</v>
      </c>
    </row>
    <row r="1204" spans="2:12" x14ac:dyDescent="0.25">
      <c r="B1204" t="s">
        <v>674</v>
      </c>
      <c r="C1204" t="s">
        <v>6059</v>
      </c>
      <c r="D1204" t="s">
        <v>6060</v>
      </c>
      <c r="E1204" t="s">
        <v>5669</v>
      </c>
      <c r="F1204" t="s">
        <v>2292</v>
      </c>
      <c r="G1204">
        <v>1</v>
      </c>
      <c r="H1204">
        <v>4</v>
      </c>
      <c r="I1204">
        <v>40.384</v>
      </c>
      <c r="J1204">
        <v>-105.5086</v>
      </c>
      <c r="K1204" t="s">
        <v>628</v>
      </c>
      <c r="L1204" t="s">
        <v>742</v>
      </c>
    </row>
    <row r="1205" spans="2:12" x14ac:dyDescent="0.25">
      <c r="B1205" t="s">
        <v>628</v>
      </c>
      <c r="C1205" t="s">
        <v>8823</v>
      </c>
      <c r="D1205" t="s">
        <v>8824</v>
      </c>
      <c r="E1205" t="s">
        <v>8049</v>
      </c>
      <c r="F1205" t="s">
        <v>2484</v>
      </c>
      <c r="G1205">
        <v>0</v>
      </c>
      <c r="H1205">
        <v>4</v>
      </c>
      <c r="I1205">
        <v>40.368400000000001</v>
      </c>
      <c r="J1205">
        <v>-105.5137</v>
      </c>
      <c r="K1205" t="s">
        <v>628</v>
      </c>
      <c r="L1205" t="s">
        <v>742</v>
      </c>
    </row>
    <row r="1206" spans="2:12" x14ac:dyDescent="0.25">
      <c r="B1206" t="s">
        <v>674</v>
      </c>
      <c r="C1206" t="s">
        <v>6063</v>
      </c>
      <c r="D1206" t="s">
        <v>6064</v>
      </c>
      <c r="E1206" t="s">
        <v>3516</v>
      </c>
      <c r="F1206" t="s">
        <v>2292</v>
      </c>
      <c r="G1206">
        <v>1</v>
      </c>
      <c r="H1206">
        <v>4</v>
      </c>
      <c r="I1206">
        <v>40.3855</v>
      </c>
      <c r="J1206">
        <v>-105.5117</v>
      </c>
      <c r="K1206" t="s">
        <v>628</v>
      </c>
      <c r="L1206" t="s">
        <v>742</v>
      </c>
    </row>
    <row r="1207" spans="2:12" x14ac:dyDescent="0.25">
      <c r="B1207" t="s">
        <v>674</v>
      </c>
      <c r="C1207" t="s">
        <v>6047</v>
      </c>
      <c r="D1207" t="s">
        <v>6048</v>
      </c>
      <c r="E1207" t="s">
        <v>4018</v>
      </c>
      <c r="F1207" t="s">
        <v>2292</v>
      </c>
      <c r="G1207">
        <v>1</v>
      </c>
      <c r="H1207">
        <v>4</v>
      </c>
      <c r="I1207">
        <v>40.377499999999998</v>
      </c>
      <c r="J1207">
        <v>-105.5331</v>
      </c>
      <c r="K1207" t="s">
        <v>628</v>
      </c>
      <c r="L1207" t="s">
        <v>742</v>
      </c>
    </row>
    <row r="1208" spans="2:12" x14ac:dyDescent="0.25">
      <c r="B1208" t="s">
        <v>674</v>
      </c>
      <c r="C1208" t="s">
        <v>6053</v>
      </c>
      <c r="D1208" t="s">
        <v>6054</v>
      </c>
      <c r="E1208" t="s">
        <v>4476</v>
      </c>
      <c r="F1208" t="s">
        <v>2292</v>
      </c>
      <c r="G1208">
        <v>1</v>
      </c>
      <c r="H1208">
        <v>4</v>
      </c>
      <c r="I1208">
        <v>40.3797</v>
      </c>
      <c r="J1208">
        <v>-105.496</v>
      </c>
      <c r="K1208" t="s">
        <v>628</v>
      </c>
      <c r="L1208" t="s">
        <v>742</v>
      </c>
    </row>
    <row r="1209" spans="2:12" x14ac:dyDescent="0.25">
      <c r="B1209" t="s">
        <v>674</v>
      </c>
      <c r="C1209" t="s">
        <v>6037</v>
      </c>
      <c r="D1209" t="s">
        <v>6038</v>
      </c>
      <c r="E1209" t="s">
        <v>3861</v>
      </c>
      <c r="F1209" t="s">
        <v>2292</v>
      </c>
      <c r="G1209">
        <v>1</v>
      </c>
      <c r="H1209">
        <v>4</v>
      </c>
      <c r="I1209">
        <v>40.3688</v>
      </c>
      <c r="J1209">
        <v>-105.50069999999999</v>
      </c>
      <c r="K1209" t="s">
        <v>628</v>
      </c>
      <c r="L1209" t="s">
        <v>742</v>
      </c>
    </row>
    <row r="1210" spans="2:12" x14ac:dyDescent="0.25">
      <c r="B1210" t="s">
        <v>674</v>
      </c>
      <c r="C1210" t="s">
        <v>2310</v>
      </c>
      <c r="D1210" t="s">
        <v>2311</v>
      </c>
      <c r="E1210" t="s">
        <v>2302</v>
      </c>
      <c r="F1210" t="s">
        <v>745</v>
      </c>
      <c r="G1210">
        <v>1</v>
      </c>
      <c r="H1210">
        <v>4</v>
      </c>
      <c r="I1210">
        <v>40.368899999999996</v>
      </c>
      <c r="J1210">
        <v>-105.5108</v>
      </c>
      <c r="K1210" t="s">
        <v>2312</v>
      </c>
      <c r="L1210" t="s">
        <v>742</v>
      </c>
    </row>
    <row r="1211" spans="2:12" x14ac:dyDescent="0.25">
      <c r="B1211" t="s">
        <v>674</v>
      </c>
      <c r="C1211" t="s">
        <v>6021</v>
      </c>
      <c r="D1211" t="s">
        <v>6022</v>
      </c>
      <c r="E1211" t="s">
        <v>3810</v>
      </c>
      <c r="F1211" t="s">
        <v>2292</v>
      </c>
      <c r="G1211">
        <v>1</v>
      </c>
      <c r="H1211">
        <v>4</v>
      </c>
      <c r="I1211">
        <v>40.360599999999998</v>
      </c>
      <c r="J1211">
        <v>-105.5304</v>
      </c>
      <c r="K1211" t="s">
        <v>628</v>
      </c>
      <c r="L1211" t="s">
        <v>742</v>
      </c>
    </row>
    <row r="1212" spans="2:12" x14ac:dyDescent="0.25">
      <c r="B1212" t="s">
        <v>674</v>
      </c>
      <c r="C1212" t="s">
        <v>6035</v>
      </c>
      <c r="D1212" t="s">
        <v>6036</v>
      </c>
      <c r="E1212" t="s">
        <v>5506</v>
      </c>
      <c r="F1212" t="s">
        <v>2292</v>
      </c>
      <c r="G1212">
        <v>1</v>
      </c>
      <c r="H1212">
        <v>4</v>
      </c>
      <c r="I1212">
        <v>40.3673</v>
      </c>
      <c r="J1212">
        <v>-105.5436</v>
      </c>
      <c r="K1212" t="s">
        <v>628</v>
      </c>
      <c r="L1212" t="s">
        <v>742</v>
      </c>
    </row>
    <row r="1213" spans="2:12" x14ac:dyDescent="0.25">
      <c r="B1213" t="s">
        <v>674</v>
      </c>
      <c r="C1213" t="s">
        <v>6033</v>
      </c>
      <c r="D1213" t="s">
        <v>6034</v>
      </c>
      <c r="E1213" t="s">
        <v>3710</v>
      </c>
      <c r="F1213" t="s">
        <v>2292</v>
      </c>
      <c r="G1213">
        <v>1</v>
      </c>
      <c r="H1213">
        <v>4</v>
      </c>
      <c r="I1213">
        <v>40.366700000000002</v>
      </c>
      <c r="J1213">
        <v>-105.54859999999999</v>
      </c>
      <c r="K1213" t="s">
        <v>628</v>
      </c>
      <c r="L1213" t="s">
        <v>742</v>
      </c>
    </row>
    <row r="1214" spans="2:12" x14ac:dyDescent="0.25">
      <c r="B1214" t="s">
        <v>674</v>
      </c>
      <c r="C1214" t="s">
        <v>6061</v>
      </c>
      <c r="D1214" t="s">
        <v>6062</v>
      </c>
      <c r="E1214" t="s">
        <v>2824</v>
      </c>
      <c r="F1214" t="s">
        <v>2292</v>
      </c>
      <c r="G1214">
        <v>1</v>
      </c>
      <c r="H1214">
        <v>4</v>
      </c>
      <c r="I1214">
        <v>40.384599999999999</v>
      </c>
      <c r="J1214">
        <v>-105.5475</v>
      </c>
      <c r="K1214" t="s">
        <v>628</v>
      </c>
      <c r="L1214" t="s">
        <v>742</v>
      </c>
    </row>
    <row r="1215" spans="2:12" x14ac:dyDescent="0.25">
      <c r="B1215" t="s">
        <v>674</v>
      </c>
      <c r="C1215" t="s">
        <v>5996</v>
      </c>
      <c r="D1215" t="s">
        <v>5997</v>
      </c>
      <c r="E1215" t="s">
        <v>2647</v>
      </c>
      <c r="F1215" t="s">
        <v>2292</v>
      </c>
      <c r="G1215">
        <v>1</v>
      </c>
      <c r="H1215">
        <v>4</v>
      </c>
      <c r="I1215">
        <v>40.346400000000003</v>
      </c>
      <c r="J1215">
        <v>-105.5217</v>
      </c>
      <c r="K1215" t="s">
        <v>628</v>
      </c>
      <c r="L1215" t="s">
        <v>742</v>
      </c>
    </row>
    <row r="1216" spans="2:12" x14ac:dyDescent="0.25">
      <c r="B1216" t="s">
        <v>674</v>
      </c>
      <c r="C1216" t="s">
        <v>6008</v>
      </c>
      <c r="D1216" t="s">
        <v>5997</v>
      </c>
      <c r="E1216" t="s">
        <v>4575</v>
      </c>
      <c r="F1216" t="s">
        <v>2292</v>
      </c>
      <c r="G1216">
        <v>1</v>
      </c>
      <c r="H1216">
        <v>4</v>
      </c>
      <c r="I1216">
        <v>40.357100000000003</v>
      </c>
      <c r="J1216">
        <v>-105.5123</v>
      </c>
      <c r="K1216" t="s">
        <v>628</v>
      </c>
      <c r="L1216" t="s">
        <v>742</v>
      </c>
    </row>
    <row r="1217" spans="2:12" x14ac:dyDescent="0.25">
      <c r="B1217" t="s">
        <v>674</v>
      </c>
      <c r="C1217" t="s">
        <v>6006</v>
      </c>
      <c r="D1217" t="s">
        <v>6007</v>
      </c>
      <c r="E1217" t="s">
        <v>2302</v>
      </c>
      <c r="F1217" t="s">
        <v>2292</v>
      </c>
      <c r="G1217">
        <v>1</v>
      </c>
      <c r="H1217">
        <v>4</v>
      </c>
      <c r="I1217">
        <v>40.3551</v>
      </c>
      <c r="J1217">
        <v>-105.4937</v>
      </c>
      <c r="K1217" t="s">
        <v>628</v>
      </c>
      <c r="L1217" t="s">
        <v>742</v>
      </c>
    </row>
    <row r="1218" spans="2:12" x14ac:dyDescent="0.25">
      <c r="B1218" t="s">
        <v>674</v>
      </c>
      <c r="C1218" t="s">
        <v>5930</v>
      </c>
      <c r="D1218" t="s">
        <v>5931</v>
      </c>
      <c r="E1218" t="s">
        <v>4575</v>
      </c>
      <c r="F1218" t="s">
        <v>2292</v>
      </c>
      <c r="G1218">
        <v>1</v>
      </c>
      <c r="H1218">
        <v>4</v>
      </c>
      <c r="I1218">
        <v>40.280500000000004</v>
      </c>
      <c r="J1218">
        <v>-105.3653</v>
      </c>
      <c r="K1218" t="s">
        <v>628</v>
      </c>
      <c r="L1218" t="s">
        <v>742</v>
      </c>
    </row>
    <row r="1219" spans="2:12" x14ac:dyDescent="0.25">
      <c r="B1219" t="s">
        <v>674</v>
      </c>
      <c r="C1219" t="s">
        <v>6157</v>
      </c>
      <c r="D1219" t="s">
        <v>6158</v>
      </c>
      <c r="E1219" t="s">
        <v>5912</v>
      </c>
      <c r="F1219" t="s">
        <v>2292</v>
      </c>
      <c r="G1219">
        <v>1</v>
      </c>
      <c r="H1219">
        <v>4</v>
      </c>
      <c r="I1219">
        <v>40.441000000000003</v>
      </c>
      <c r="J1219">
        <v>-105.75409999999999</v>
      </c>
      <c r="K1219" t="s">
        <v>628</v>
      </c>
      <c r="L1219" t="s">
        <v>742</v>
      </c>
    </row>
    <row r="1220" spans="2:12" x14ac:dyDescent="0.25">
      <c r="B1220" t="s">
        <v>674</v>
      </c>
      <c r="C1220" t="s">
        <v>6015</v>
      </c>
      <c r="D1220" t="s">
        <v>6016</v>
      </c>
      <c r="E1220" t="s">
        <v>3812</v>
      </c>
      <c r="F1220" t="s">
        <v>2292</v>
      </c>
      <c r="G1220">
        <v>1</v>
      </c>
      <c r="H1220">
        <v>4</v>
      </c>
      <c r="I1220">
        <v>40.3596</v>
      </c>
      <c r="J1220">
        <v>-105.5528</v>
      </c>
      <c r="K1220" t="s">
        <v>628</v>
      </c>
      <c r="L1220" t="s">
        <v>742</v>
      </c>
    </row>
    <row r="1221" spans="2:12" x14ac:dyDescent="0.25">
      <c r="B1221" t="s">
        <v>674</v>
      </c>
      <c r="C1221" t="s">
        <v>6085</v>
      </c>
      <c r="D1221" t="s">
        <v>6086</v>
      </c>
      <c r="E1221" t="s">
        <v>2322</v>
      </c>
      <c r="F1221" t="s">
        <v>2292</v>
      </c>
      <c r="G1221">
        <v>1</v>
      </c>
      <c r="H1221">
        <v>4</v>
      </c>
      <c r="I1221">
        <v>40.401800000000001</v>
      </c>
      <c r="J1221">
        <v>-105.48779999999999</v>
      </c>
      <c r="K1221" t="s">
        <v>628</v>
      </c>
      <c r="L1221" t="s">
        <v>742</v>
      </c>
    </row>
    <row r="1222" spans="2:12" x14ac:dyDescent="0.25">
      <c r="B1222" t="s">
        <v>674</v>
      </c>
      <c r="C1222" t="s">
        <v>5985</v>
      </c>
      <c r="D1222" t="s">
        <v>5986</v>
      </c>
      <c r="E1222" t="s">
        <v>2824</v>
      </c>
      <c r="F1222" t="s">
        <v>2292</v>
      </c>
      <c r="G1222">
        <v>1</v>
      </c>
      <c r="H1222">
        <v>4</v>
      </c>
      <c r="I1222">
        <v>40.340899999999998</v>
      </c>
      <c r="J1222">
        <v>-105.5181</v>
      </c>
      <c r="K1222" t="s">
        <v>628</v>
      </c>
      <c r="L1222" t="s">
        <v>742</v>
      </c>
    </row>
    <row r="1223" spans="2:12" x14ac:dyDescent="0.25">
      <c r="B1223" t="s">
        <v>674</v>
      </c>
      <c r="C1223" t="s">
        <v>5989</v>
      </c>
      <c r="D1223" t="s">
        <v>5990</v>
      </c>
      <c r="E1223" t="s">
        <v>5394</v>
      </c>
      <c r="F1223" t="s">
        <v>2292</v>
      </c>
      <c r="G1223">
        <v>1</v>
      </c>
      <c r="H1223">
        <v>4</v>
      </c>
      <c r="I1223">
        <v>40.344099999999997</v>
      </c>
      <c r="J1223">
        <v>-105.5274</v>
      </c>
      <c r="K1223" t="s">
        <v>628</v>
      </c>
      <c r="L1223" t="s">
        <v>742</v>
      </c>
    </row>
    <row r="1224" spans="2:12" x14ac:dyDescent="0.25">
      <c r="B1224" t="s">
        <v>674</v>
      </c>
      <c r="C1224" t="s">
        <v>6017</v>
      </c>
      <c r="D1224" t="s">
        <v>6018</v>
      </c>
      <c r="E1224" t="s">
        <v>4076</v>
      </c>
      <c r="F1224" t="s">
        <v>2292</v>
      </c>
      <c r="G1224">
        <v>1</v>
      </c>
      <c r="H1224">
        <v>4</v>
      </c>
      <c r="I1224">
        <v>40.359900000000003</v>
      </c>
      <c r="J1224">
        <v>-105.557</v>
      </c>
      <c r="K1224" t="s">
        <v>628</v>
      </c>
      <c r="L1224" t="s">
        <v>742</v>
      </c>
    </row>
    <row r="1225" spans="2:12" x14ac:dyDescent="0.25">
      <c r="B1225" t="s">
        <v>674</v>
      </c>
      <c r="C1225" t="s">
        <v>6013</v>
      </c>
      <c r="D1225" t="s">
        <v>6014</v>
      </c>
      <c r="E1225" t="s">
        <v>4197</v>
      </c>
      <c r="F1225" t="s">
        <v>2292</v>
      </c>
      <c r="G1225">
        <v>1</v>
      </c>
      <c r="H1225">
        <v>4</v>
      </c>
      <c r="I1225">
        <v>40.358800000000002</v>
      </c>
      <c r="J1225">
        <v>-105.5635</v>
      </c>
      <c r="K1225" t="s">
        <v>628</v>
      </c>
      <c r="L1225" t="s">
        <v>742</v>
      </c>
    </row>
    <row r="1226" spans="2:12" x14ac:dyDescent="0.25">
      <c r="B1226" t="s">
        <v>674</v>
      </c>
      <c r="C1226" t="s">
        <v>5981</v>
      </c>
      <c r="D1226" t="s">
        <v>5982</v>
      </c>
      <c r="E1226" t="s">
        <v>5642</v>
      </c>
      <c r="F1226" t="s">
        <v>2292</v>
      </c>
      <c r="G1226">
        <v>1</v>
      </c>
      <c r="H1226">
        <v>4</v>
      </c>
      <c r="I1226">
        <v>40.334499999999998</v>
      </c>
      <c r="J1226">
        <v>-105.5127</v>
      </c>
      <c r="K1226" t="s">
        <v>628</v>
      </c>
      <c r="L1226" t="s">
        <v>742</v>
      </c>
    </row>
    <row r="1227" spans="2:12" x14ac:dyDescent="0.25">
      <c r="B1227" t="s">
        <v>674</v>
      </c>
      <c r="C1227" t="s">
        <v>5993</v>
      </c>
      <c r="D1227" t="s">
        <v>5994</v>
      </c>
      <c r="E1227" t="s">
        <v>5995</v>
      </c>
      <c r="F1227" t="s">
        <v>2292</v>
      </c>
      <c r="G1227">
        <v>1</v>
      </c>
      <c r="H1227">
        <v>4</v>
      </c>
      <c r="I1227">
        <v>40.346299999999999</v>
      </c>
      <c r="J1227">
        <v>-105.53789999999999</v>
      </c>
      <c r="K1227" t="s">
        <v>628</v>
      </c>
      <c r="L1227" t="s">
        <v>742</v>
      </c>
    </row>
    <row r="1228" spans="2:12" x14ac:dyDescent="0.25">
      <c r="B1228" t="s">
        <v>674</v>
      </c>
      <c r="C1228" t="s">
        <v>5969</v>
      </c>
      <c r="D1228" t="s">
        <v>5970</v>
      </c>
      <c r="E1228" t="s">
        <v>2327</v>
      </c>
      <c r="F1228" t="s">
        <v>2292</v>
      </c>
      <c r="G1228">
        <v>1</v>
      </c>
      <c r="H1228">
        <v>4</v>
      </c>
      <c r="I1228">
        <v>40.330199999999998</v>
      </c>
      <c r="J1228">
        <v>-105.52209999999999</v>
      </c>
      <c r="K1228" t="s">
        <v>628</v>
      </c>
      <c r="L1228" t="s">
        <v>742</v>
      </c>
    </row>
    <row r="1229" spans="2:12" x14ac:dyDescent="0.25">
      <c r="B1229" t="s">
        <v>674</v>
      </c>
      <c r="C1229" t="s">
        <v>5983</v>
      </c>
      <c r="D1229" t="s">
        <v>5984</v>
      </c>
      <c r="E1229" t="s">
        <v>4018</v>
      </c>
      <c r="F1229" t="s">
        <v>2292</v>
      </c>
      <c r="G1229">
        <v>1</v>
      </c>
      <c r="H1229">
        <v>4</v>
      </c>
      <c r="I1229">
        <v>40.339500000000001</v>
      </c>
      <c r="J1229">
        <v>-105.5605</v>
      </c>
      <c r="K1229" t="s">
        <v>628</v>
      </c>
      <c r="L1229" t="s">
        <v>742</v>
      </c>
    </row>
    <row r="1230" spans="2:12" x14ac:dyDescent="0.25">
      <c r="B1230" t="s">
        <v>674</v>
      </c>
      <c r="C1230" t="s">
        <v>6027</v>
      </c>
      <c r="D1230" t="s">
        <v>6028</v>
      </c>
      <c r="E1230" t="s">
        <v>2392</v>
      </c>
      <c r="F1230" t="s">
        <v>2292</v>
      </c>
      <c r="G1230">
        <v>1</v>
      </c>
      <c r="H1230">
        <v>4</v>
      </c>
      <c r="I1230">
        <v>40.362200000000001</v>
      </c>
      <c r="J1230">
        <v>-105.45310000000001</v>
      </c>
      <c r="K1230" t="s">
        <v>628</v>
      </c>
      <c r="L1230" t="s">
        <v>742</v>
      </c>
    </row>
    <row r="1231" spans="2:12" x14ac:dyDescent="0.25">
      <c r="B1231" t="s">
        <v>674</v>
      </c>
      <c r="C1231" t="s">
        <v>6023</v>
      </c>
      <c r="D1231" t="s">
        <v>6024</v>
      </c>
      <c r="E1231" t="s">
        <v>2317</v>
      </c>
      <c r="F1231" t="s">
        <v>2292</v>
      </c>
      <c r="G1231">
        <v>1</v>
      </c>
      <c r="H1231">
        <v>4</v>
      </c>
      <c r="I1231">
        <v>40.360900000000001</v>
      </c>
      <c r="J1231">
        <v>-105.4486</v>
      </c>
      <c r="K1231" t="s">
        <v>628</v>
      </c>
      <c r="L1231" t="s">
        <v>742</v>
      </c>
    </row>
    <row r="1232" spans="2:12" x14ac:dyDescent="0.25">
      <c r="B1232" t="s">
        <v>674</v>
      </c>
      <c r="C1232" t="s">
        <v>5963</v>
      </c>
      <c r="D1232" t="s">
        <v>5964</v>
      </c>
      <c r="E1232" t="s">
        <v>4281</v>
      </c>
      <c r="F1232" t="s">
        <v>2292</v>
      </c>
      <c r="G1232">
        <v>1</v>
      </c>
      <c r="H1232">
        <v>4</v>
      </c>
      <c r="I1232">
        <v>40.326599999999999</v>
      </c>
      <c r="J1232">
        <v>-105.55240000000001</v>
      </c>
      <c r="K1232" t="s">
        <v>628</v>
      </c>
      <c r="L1232" t="s">
        <v>742</v>
      </c>
    </row>
    <row r="1233" spans="2:12" x14ac:dyDescent="0.25">
      <c r="B1233" t="s">
        <v>674</v>
      </c>
      <c r="C1233" t="s">
        <v>5965</v>
      </c>
      <c r="D1233" t="s">
        <v>5966</v>
      </c>
      <c r="E1233" t="s">
        <v>5506</v>
      </c>
      <c r="F1233" t="s">
        <v>2292</v>
      </c>
      <c r="G1233">
        <v>1</v>
      </c>
      <c r="H1233">
        <v>4</v>
      </c>
      <c r="I1233">
        <v>40.328899999999997</v>
      </c>
      <c r="J1233">
        <v>-105.5727</v>
      </c>
      <c r="K1233" t="s">
        <v>628</v>
      </c>
      <c r="L1233" t="s">
        <v>742</v>
      </c>
    </row>
    <row r="1234" spans="2:12" x14ac:dyDescent="0.25">
      <c r="B1234" t="s">
        <v>674</v>
      </c>
      <c r="C1234" t="s">
        <v>6031</v>
      </c>
      <c r="D1234" t="s">
        <v>6032</v>
      </c>
      <c r="E1234" t="s">
        <v>628</v>
      </c>
      <c r="F1234" t="s">
        <v>745</v>
      </c>
      <c r="G1234">
        <v>1</v>
      </c>
      <c r="H1234">
        <v>4</v>
      </c>
      <c r="I1234">
        <v>40.366700000000002</v>
      </c>
      <c r="J1234">
        <v>-105.55</v>
      </c>
      <c r="K1234" t="s">
        <v>2312</v>
      </c>
      <c r="L1234" t="s">
        <v>742</v>
      </c>
    </row>
    <row r="1235" spans="2:12" x14ac:dyDescent="0.25">
      <c r="B1235" t="s">
        <v>692</v>
      </c>
      <c r="C1235" t="s">
        <v>3149</v>
      </c>
      <c r="D1235" t="s">
        <v>3150</v>
      </c>
      <c r="E1235" t="s">
        <v>2475</v>
      </c>
      <c r="F1235" t="s">
        <v>2292</v>
      </c>
      <c r="G1235">
        <v>3</v>
      </c>
      <c r="H1235">
        <v>20</v>
      </c>
      <c r="I1235">
        <v>37.415599999999998</v>
      </c>
      <c r="J1235">
        <v>-106.04819999999999</v>
      </c>
      <c r="K1235" t="s">
        <v>628</v>
      </c>
      <c r="L1235" t="s">
        <v>742</v>
      </c>
    </row>
    <row r="1236" spans="2:12" x14ac:dyDescent="0.25">
      <c r="B1236" t="s">
        <v>701</v>
      </c>
      <c r="C1236" t="s">
        <v>6039</v>
      </c>
      <c r="D1236" t="s">
        <v>6040</v>
      </c>
      <c r="E1236" t="s">
        <v>2322</v>
      </c>
      <c r="F1236" t="s">
        <v>2292</v>
      </c>
      <c r="G1236">
        <v>1</v>
      </c>
      <c r="H1236">
        <v>2</v>
      </c>
      <c r="I1236">
        <v>40.373800000000003</v>
      </c>
      <c r="J1236">
        <v>-104.7068</v>
      </c>
      <c r="K1236" t="s">
        <v>628</v>
      </c>
      <c r="L1236" t="s">
        <v>742</v>
      </c>
    </row>
    <row r="1237" spans="2:12" x14ac:dyDescent="0.25">
      <c r="B1237" t="s">
        <v>701</v>
      </c>
      <c r="C1237" t="s">
        <v>6057</v>
      </c>
      <c r="D1237" t="s">
        <v>6058</v>
      </c>
      <c r="E1237" t="s">
        <v>2933</v>
      </c>
      <c r="F1237" t="s">
        <v>2292</v>
      </c>
      <c r="G1237">
        <v>1</v>
      </c>
      <c r="H1237">
        <v>2</v>
      </c>
      <c r="I1237">
        <v>40.383899999999997</v>
      </c>
      <c r="J1237">
        <v>-104.70010000000001</v>
      </c>
      <c r="K1237" t="s">
        <v>628</v>
      </c>
      <c r="L1237" t="s">
        <v>742</v>
      </c>
    </row>
    <row r="1238" spans="2:12" x14ac:dyDescent="0.25">
      <c r="B1238" t="s">
        <v>701</v>
      </c>
      <c r="C1238" t="s">
        <v>6677</v>
      </c>
      <c r="D1238" t="s">
        <v>6678</v>
      </c>
      <c r="E1238" t="s">
        <v>2733</v>
      </c>
      <c r="F1238" t="s">
        <v>6505</v>
      </c>
      <c r="G1238">
        <v>1</v>
      </c>
      <c r="H1238">
        <v>2</v>
      </c>
      <c r="I1238">
        <v>40.369100000000003</v>
      </c>
      <c r="J1238">
        <v>-104.733</v>
      </c>
      <c r="K1238" t="s">
        <v>628</v>
      </c>
      <c r="L1238" t="s">
        <v>742</v>
      </c>
    </row>
    <row r="1239" spans="2:12" x14ac:dyDescent="0.25">
      <c r="B1239" t="s">
        <v>669</v>
      </c>
      <c r="C1239" t="s">
        <v>1004</v>
      </c>
      <c r="D1239" t="s">
        <v>1005</v>
      </c>
      <c r="E1239" t="s">
        <v>994</v>
      </c>
      <c r="F1239" t="s">
        <v>745</v>
      </c>
      <c r="G1239">
        <v>1</v>
      </c>
      <c r="H1239">
        <v>9</v>
      </c>
      <c r="I1239">
        <v>39.637999999999998</v>
      </c>
      <c r="J1239">
        <v>-105.315</v>
      </c>
      <c r="K1239" t="s">
        <v>994</v>
      </c>
      <c r="L1239" t="s">
        <v>742</v>
      </c>
    </row>
    <row r="1240" spans="2:12" x14ac:dyDescent="0.25">
      <c r="B1240" t="s">
        <v>669</v>
      </c>
      <c r="C1240" t="s">
        <v>4945</v>
      </c>
      <c r="D1240" t="s">
        <v>4946</v>
      </c>
      <c r="E1240" t="s">
        <v>2751</v>
      </c>
      <c r="F1240" t="s">
        <v>2292</v>
      </c>
      <c r="G1240">
        <v>1</v>
      </c>
      <c r="H1240">
        <v>9</v>
      </c>
      <c r="I1240">
        <v>39.6374</v>
      </c>
      <c r="J1240">
        <v>-105.32250000000001</v>
      </c>
      <c r="K1240" t="s">
        <v>628</v>
      </c>
      <c r="L1240" t="s">
        <v>742</v>
      </c>
    </row>
    <row r="1241" spans="2:12" x14ac:dyDescent="0.25">
      <c r="B1241" t="s">
        <v>669</v>
      </c>
      <c r="C1241" t="s">
        <v>4980</v>
      </c>
      <c r="D1241" t="s">
        <v>4981</v>
      </c>
      <c r="E1241" t="s">
        <v>2950</v>
      </c>
      <c r="F1241" t="s">
        <v>2292</v>
      </c>
      <c r="G1241">
        <v>1</v>
      </c>
      <c r="H1241">
        <v>9</v>
      </c>
      <c r="I1241">
        <v>39.645499999999998</v>
      </c>
      <c r="J1241">
        <v>-105.3297</v>
      </c>
      <c r="K1241" t="s">
        <v>628</v>
      </c>
      <c r="L1241" t="s">
        <v>742</v>
      </c>
    </row>
    <row r="1242" spans="2:12" x14ac:dyDescent="0.25">
      <c r="B1242" t="s">
        <v>628</v>
      </c>
      <c r="C1242" t="s">
        <v>8373</v>
      </c>
      <c r="D1242" t="s">
        <v>8374</v>
      </c>
      <c r="E1242" t="s">
        <v>8049</v>
      </c>
      <c r="F1242" t="s">
        <v>2484</v>
      </c>
      <c r="G1242">
        <v>0</v>
      </c>
      <c r="H1242">
        <v>9</v>
      </c>
      <c r="I1242">
        <v>39.617600000000003</v>
      </c>
      <c r="J1242">
        <v>-105.34399999999999</v>
      </c>
      <c r="K1242" t="s">
        <v>628</v>
      </c>
      <c r="L1242" t="s">
        <v>742</v>
      </c>
    </row>
    <row r="1243" spans="2:12" x14ac:dyDescent="0.25">
      <c r="B1243" t="s">
        <v>669</v>
      </c>
      <c r="C1243" t="s">
        <v>4986</v>
      </c>
      <c r="D1243" t="s">
        <v>4987</v>
      </c>
      <c r="E1243" t="s">
        <v>2392</v>
      </c>
      <c r="F1243" t="s">
        <v>2292</v>
      </c>
      <c r="G1243">
        <v>1</v>
      </c>
      <c r="H1243">
        <v>9</v>
      </c>
      <c r="I1243">
        <v>39.6477</v>
      </c>
      <c r="J1243">
        <v>-105.3284</v>
      </c>
      <c r="K1243" t="s">
        <v>628</v>
      </c>
      <c r="L1243" t="s">
        <v>742</v>
      </c>
    </row>
    <row r="1244" spans="2:12" x14ac:dyDescent="0.25">
      <c r="B1244" t="s">
        <v>669</v>
      </c>
      <c r="C1244" t="s">
        <v>4988</v>
      </c>
      <c r="D1244" t="s">
        <v>4987</v>
      </c>
      <c r="E1244" t="s">
        <v>4989</v>
      </c>
      <c r="F1244" t="s">
        <v>2292</v>
      </c>
      <c r="G1244">
        <v>1</v>
      </c>
      <c r="H1244">
        <v>9</v>
      </c>
      <c r="I1244">
        <v>39.647799999999997</v>
      </c>
      <c r="J1244">
        <v>-105.3389</v>
      </c>
      <c r="K1244" t="s">
        <v>628</v>
      </c>
      <c r="L1244" t="s">
        <v>742</v>
      </c>
    </row>
    <row r="1245" spans="2:12" x14ac:dyDescent="0.25">
      <c r="B1245" t="s">
        <v>628</v>
      </c>
      <c r="C1245" t="s">
        <v>9007</v>
      </c>
      <c r="D1245" t="s">
        <v>9008</v>
      </c>
      <c r="E1245" t="s">
        <v>2835</v>
      </c>
      <c r="F1245" t="s">
        <v>2484</v>
      </c>
      <c r="G1245">
        <v>0</v>
      </c>
      <c r="H1245">
        <v>9</v>
      </c>
      <c r="I1245">
        <v>39.639299999999999</v>
      </c>
      <c r="J1245">
        <v>-105.3164</v>
      </c>
      <c r="K1245" t="s">
        <v>628</v>
      </c>
      <c r="L1245" t="s">
        <v>742</v>
      </c>
    </row>
    <row r="1246" spans="2:12" x14ac:dyDescent="0.25">
      <c r="B1246" t="s">
        <v>669</v>
      </c>
      <c r="C1246" t="s">
        <v>4955</v>
      </c>
      <c r="D1246" t="s">
        <v>4956</v>
      </c>
      <c r="E1246" t="s">
        <v>2961</v>
      </c>
      <c r="F1246" t="s">
        <v>2292</v>
      </c>
      <c r="G1246">
        <v>1</v>
      </c>
      <c r="H1246">
        <v>9</v>
      </c>
      <c r="I1246">
        <v>39.639899999999997</v>
      </c>
      <c r="J1246">
        <v>-105.3416</v>
      </c>
      <c r="K1246" t="s">
        <v>628</v>
      </c>
      <c r="L1246" t="s">
        <v>742</v>
      </c>
    </row>
    <row r="1247" spans="2:12" x14ac:dyDescent="0.25">
      <c r="B1247" t="s">
        <v>669</v>
      </c>
      <c r="C1247" t="s">
        <v>1006</v>
      </c>
      <c r="D1247" t="s">
        <v>1007</v>
      </c>
      <c r="E1247" t="s">
        <v>765</v>
      </c>
      <c r="F1247" t="s">
        <v>745</v>
      </c>
      <c r="G1247">
        <v>1</v>
      </c>
      <c r="H1247">
        <v>9</v>
      </c>
      <c r="I1247">
        <v>39.616669999999999</v>
      </c>
      <c r="J1247">
        <v>-105.35</v>
      </c>
      <c r="K1247" t="s">
        <v>628</v>
      </c>
      <c r="L1247" t="s">
        <v>742</v>
      </c>
    </row>
    <row r="1248" spans="2:12" x14ac:dyDescent="0.25">
      <c r="B1248" t="s">
        <v>628</v>
      </c>
      <c r="C1248" t="s">
        <v>8807</v>
      </c>
      <c r="D1248" t="s">
        <v>8808</v>
      </c>
      <c r="E1248" t="s">
        <v>8049</v>
      </c>
      <c r="F1248" t="s">
        <v>2484</v>
      </c>
      <c r="G1248">
        <v>0</v>
      </c>
      <c r="H1248">
        <v>9</v>
      </c>
      <c r="I1248">
        <v>39.654400000000003</v>
      </c>
      <c r="J1248">
        <v>-105.37909999999999</v>
      </c>
      <c r="K1248" t="s">
        <v>628</v>
      </c>
      <c r="L1248" t="s">
        <v>742</v>
      </c>
    </row>
    <row r="1249" spans="2:12" x14ac:dyDescent="0.25">
      <c r="B1249" t="s">
        <v>669</v>
      </c>
      <c r="C1249" t="s">
        <v>5048</v>
      </c>
      <c r="D1249" t="s">
        <v>5049</v>
      </c>
      <c r="E1249" t="s">
        <v>3067</v>
      </c>
      <c r="F1249" t="s">
        <v>2292</v>
      </c>
      <c r="G1249">
        <v>1</v>
      </c>
      <c r="H1249">
        <v>9</v>
      </c>
      <c r="I1249">
        <v>39.6706</v>
      </c>
      <c r="J1249">
        <v>-105.3535</v>
      </c>
      <c r="K1249" t="s">
        <v>628</v>
      </c>
      <c r="L1249" t="s">
        <v>742</v>
      </c>
    </row>
    <row r="1250" spans="2:12" x14ac:dyDescent="0.25">
      <c r="B1250" t="s">
        <v>669</v>
      </c>
      <c r="C1250" t="s">
        <v>5091</v>
      </c>
      <c r="D1250" t="s">
        <v>5092</v>
      </c>
      <c r="E1250" t="s">
        <v>3710</v>
      </c>
      <c r="F1250" t="s">
        <v>2292</v>
      </c>
      <c r="G1250">
        <v>1</v>
      </c>
      <c r="H1250">
        <v>9</v>
      </c>
      <c r="I1250">
        <v>39.685000000000002</v>
      </c>
      <c r="J1250">
        <v>-105.36069999999999</v>
      </c>
      <c r="K1250" t="s">
        <v>628</v>
      </c>
      <c r="L1250" t="s">
        <v>742</v>
      </c>
    </row>
    <row r="1251" spans="2:12" x14ac:dyDescent="0.25">
      <c r="B1251" t="s">
        <v>669</v>
      </c>
      <c r="C1251" t="s">
        <v>4861</v>
      </c>
      <c r="D1251" t="s">
        <v>4862</v>
      </c>
      <c r="E1251" t="s">
        <v>4546</v>
      </c>
      <c r="F1251" t="s">
        <v>2292</v>
      </c>
      <c r="G1251">
        <v>1</v>
      </c>
      <c r="H1251">
        <v>9</v>
      </c>
      <c r="I1251">
        <v>39.600700000000003</v>
      </c>
      <c r="J1251">
        <v>-105.36239999999999</v>
      </c>
      <c r="K1251" t="s">
        <v>628</v>
      </c>
      <c r="L1251" t="s">
        <v>742</v>
      </c>
    </row>
    <row r="1252" spans="2:12" x14ac:dyDescent="0.25">
      <c r="B1252" t="s">
        <v>669</v>
      </c>
      <c r="C1252" t="s">
        <v>4851</v>
      </c>
      <c r="D1252" t="s">
        <v>4852</v>
      </c>
      <c r="E1252" t="s">
        <v>3447</v>
      </c>
      <c r="F1252" t="s">
        <v>2292</v>
      </c>
      <c r="G1252">
        <v>1</v>
      </c>
      <c r="H1252">
        <v>9</v>
      </c>
      <c r="I1252">
        <v>39.598199999999999</v>
      </c>
      <c r="J1252">
        <v>-105.35809999999999</v>
      </c>
      <c r="K1252" t="s">
        <v>628</v>
      </c>
      <c r="L1252" t="s">
        <v>742</v>
      </c>
    </row>
    <row r="1253" spans="2:12" x14ac:dyDescent="0.25">
      <c r="B1253" t="s">
        <v>669</v>
      </c>
      <c r="C1253" t="s">
        <v>4907</v>
      </c>
      <c r="D1253" t="s">
        <v>4908</v>
      </c>
      <c r="E1253" t="s">
        <v>2322</v>
      </c>
      <c r="F1253" t="s">
        <v>2292</v>
      </c>
      <c r="G1253">
        <v>1</v>
      </c>
      <c r="H1253">
        <v>9</v>
      </c>
      <c r="I1253">
        <v>39.621200000000002</v>
      </c>
      <c r="J1253">
        <v>-105.2542</v>
      </c>
      <c r="K1253" t="s">
        <v>628</v>
      </c>
      <c r="L1253" t="s">
        <v>742</v>
      </c>
    </row>
    <row r="1254" spans="2:12" x14ac:dyDescent="0.25">
      <c r="B1254" t="s">
        <v>649</v>
      </c>
      <c r="C1254" t="s">
        <v>6536</v>
      </c>
      <c r="D1254" t="s">
        <v>6537</v>
      </c>
      <c r="E1254" t="s">
        <v>2733</v>
      </c>
      <c r="F1254" t="s">
        <v>6505</v>
      </c>
      <c r="G1254">
        <v>1</v>
      </c>
      <c r="H1254">
        <v>9</v>
      </c>
      <c r="I1254">
        <v>39.647399999999998</v>
      </c>
      <c r="J1254">
        <v>-105.4045</v>
      </c>
      <c r="K1254" t="s">
        <v>628</v>
      </c>
      <c r="L1254" t="s">
        <v>742</v>
      </c>
    </row>
    <row r="1255" spans="2:12" x14ac:dyDescent="0.25">
      <c r="B1255" t="s">
        <v>628</v>
      </c>
      <c r="C1255" t="s">
        <v>8129</v>
      </c>
      <c r="D1255" t="s">
        <v>8130</v>
      </c>
      <c r="E1255" t="s">
        <v>6688</v>
      </c>
      <c r="F1255" t="s">
        <v>2292</v>
      </c>
      <c r="G1255">
        <v>1</v>
      </c>
      <c r="H1255">
        <v>9</v>
      </c>
      <c r="I1255">
        <v>39.597299999999997</v>
      </c>
      <c r="J1255">
        <v>-105.2959</v>
      </c>
      <c r="K1255" t="s">
        <v>628</v>
      </c>
      <c r="L1255" t="s">
        <v>742</v>
      </c>
    </row>
    <row r="1256" spans="2:12" x14ac:dyDescent="0.25">
      <c r="B1256" t="s">
        <v>649</v>
      </c>
      <c r="C1256" t="s">
        <v>4953</v>
      </c>
      <c r="D1256" t="s">
        <v>4954</v>
      </c>
      <c r="E1256" t="s">
        <v>2647</v>
      </c>
      <c r="F1256" t="s">
        <v>2292</v>
      </c>
      <c r="G1256">
        <v>1</v>
      </c>
      <c r="H1256">
        <v>9</v>
      </c>
      <c r="I1256">
        <v>39.639699999999998</v>
      </c>
      <c r="J1256">
        <v>-105.4068</v>
      </c>
      <c r="K1256" t="s">
        <v>628</v>
      </c>
      <c r="L1256" t="s">
        <v>742</v>
      </c>
    </row>
    <row r="1257" spans="2:12" x14ac:dyDescent="0.25">
      <c r="B1257" t="s">
        <v>669</v>
      </c>
      <c r="C1257" t="s">
        <v>4822</v>
      </c>
      <c r="D1257" t="s">
        <v>4823</v>
      </c>
      <c r="E1257" t="s">
        <v>2443</v>
      </c>
      <c r="F1257" t="s">
        <v>2292</v>
      </c>
      <c r="G1257">
        <v>1</v>
      </c>
      <c r="H1257">
        <v>9</v>
      </c>
      <c r="I1257">
        <v>39.5854</v>
      </c>
      <c r="J1257">
        <v>-105.3672</v>
      </c>
      <c r="K1257" t="s">
        <v>628</v>
      </c>
      <c r="L1257" t="s">
        <v>742</v>
      </c>
    </row>
    <row r="1258" spans="2:12" x14ac:dyDescent="0.25">
      <c r="B1258" t="s">
        <v>669</v>
      </c>
      <c r="C1258" t="s">
        <v>6594</v>
      </c>
      <c r="D1258" t="s">
        <v>4823</v>
      </c>
      <c r="E1258" t="s">
        <v>2733</v>
      </c>
      <c r="F1258" t="s">
        <v>6505</v>
      </c>
      <c r="G1258">
        <v>1</v>
      </c>
      <c r="H1258">
        <v>9</v>
      </c>
      <c r="I1258">
        <v>39.5839</v>
      </c>
      <c r="J1258">
        <v>-105.3653</v>
      </c>
      <c r="K1258" t="s">
        <v>628</v>
      </c>
      <c r="L1258" t="s">
        <v>742</v>
      </c>
    </row>
    <row r="1259" spans="2:12" x14ac:dyDescent="0.25">
      <c r="B1259" t="s">
        <v>669</v>
      </c>
      <c r="C1259" t="s">
        <v>5083</v>
      </c>
      <c r="D1259" t="s">
        <v>5084</v>
      </c>
      <c r="E1259" t="s">
        <v>3025</v>
      </c>
      <c r="F1259" t="s">
        <v>2292</v>
      </c>
      <c r="G1259">
        <v>1</v>
      </c>
      <c r="H1259">
        <v>9</v>
      </c>
      <c r="I1259">
        <v>39.683999999999997</v>
      </c>
      <c r="J1259">
        <v>-105.3416</v>
      </c>
      <c r="K1259" t="s">
        <v>628</v>
      </c>
      <c r="L1259" t="s">
        <v>742</v>
      </c>
    </row>
    <row r="1260" spans="2:12" x14ac:dyDescent="0.25">
      <c r="B1260" t="s">
        <v>669</v>
      </c>
      <c r="C1260" t="s">
        <v>4863</v>
      </c>
      <c r="D1260" t="s">
        <v>4864</v>
      </c>
      <c r="E1260" t="s">
        <v>3396</v>
      </c>
      <c r="F1260" t="s">
        <v>2292</v>
      </c>
      <c r="G1260">
        <v>1</v>
      </c>
      <c r="H1260">
        <v>9</v>
      </c>
      <c r="I1260">
        <v>39.601199999999999</v>
      </c>
      <c r="J1260">
        <v>-105.3753</v>
      </c>
      <c r="K1260" t="s">
        <v>628</v>
      </c>
      <c r="L1260" t="s">
        <v>742</v>
      </c>
    </row>
    <row r="1261" spans="2:12" x14ac:dyDescent="0.25">
      <c r="B1261" t="s">
        <v>669</v>
      </c>
      <c r="C1261" t="s">
        <v>4816</v>
      </c>
      <c r="D1261" t="s">
        <v>4817</v>
      </c>
      <c r="E1261" t="s">
        <v>4076</v>
      </c>
      <c r="F1261" t="s">
        <v>2292</v>
      </c>
      <c r="G1261">
        <v>1</v>
      </c>
      <c r="H1261">
        <v>9</v>
      </c>
      <c r="I1261">
        <v>39.582599999999999</v>
      </c>
      <c r="J1261">
        <v>-105.3712</v>
      </c>
      <c r="K1261" t="s">
        <v>628</v>
      </c>
      <c r="L1261" t="s">
        <v>742</v>
      </c>
    </row>
    <row r="1262" spans="2:12" x14ac:dyDescent="0.25">
      <c r="B1262" t="s">
        <v>669</v>
      </c>
      <c r="C1262" t="s">
        <v>5115</v>
      </c>
      <c r="D1262" t="s">
        <v>5116</v>
      </c>
      <c r="E1262" t="s">
        <v>2903</v>
      </c>
      <c r="F1262" t="s">
        <v>2292</v>
      </c>
      <c r="G1262">
        <v>1</v>
      </c>
      <c r="H1262">
        <v>9</v>
      </c>
      <c r="I1262">
        <v>39.6937</v>
      </c>
      <c r="J1262">
        <v>-105.3171</v>
      </c>
      <c r="K1262" t="s">
        <v>628</v>
      </c>
      <c r="L1262" t="s">
        <v>742</v>
      </c>
    </row>
    <row r="1263" spans="2:12" x14ac:dyDescent="0.25">
      <c r="B1263" t="s">
        <v>669</v>
      </c>
      <c r="C1263" t="s">
        <v>4808</v>
      </c>
      <c r="D1263" t="s">
        <v>4809</v>
      </c>
      <c r="E1263" t="s">
        <v>2327</v>
      </c>
      <c r="F1263" t="s">
        <v>2292</v>
      </c>
      <c r="G1263">
        <v>1</v>
      </c>
      <c r="H1263">
        <v>9</v>
      </c>
      <c r="I1263">
        <v>39.579500000000003</v>
      </c>
      <c r="J1263">
        <v>-105.27889999999999</v>
      </c>
      <c r="K1263" t="s">
        <v>628</v>
      </c>
      <c r="L1263" t="s">
        <v>742</v>
      </c>
    </row>
    <row r="1264" spans="2:12" x14ac:dyDescent="0.25">
      <c r="B1264" t="s">
        <v>669</v>
      </c>
      <c r="C1264" t="s">
        <v>4775</v>
      </c>
      <c r="D1264" t="s">
        <v>4776</v>
      </c>
      <c r="E1264" t="s">
        <v>2327</v>
      </c>
      <c r="F1264" t="s">
        <v>2292</v>
      </c>
      <c r="G1264">
        <v>1</v>
      </c>
      <c r="H1264">
        <v>9</v>
      </c>
      <c r="I1264">
        <v>39.567700000000002</v>
      </c>
      <c r="J1264">
        <v>-105.30800000000001</v>
      </c>
      <c r="K1264" t="s">
        <v>628</v>
      </c>
      <c r="L1264" t="s">
        <v>742</v>
      </c>
    </row>
    <row r="1265" spans="2:12" x14ac:dyDescent="0.25">
      <c r="B1265" t="s">
        <v>649</v>
      </c>
      <c r="C1265" t="s">
        <v>4949</v>
      </c>
      <c r="D1265" t="s">
        <v>4950</v>
      </c>
      <c r="E1265" t="s">
        <v>2322</v>
      </c>
      <c r="F1265" t="s">
        <v>2292</v>
      </c>
      <c r="G1265">
        <v>1</v>
      </c>
      <c r="H1265">
        <v>9</v>
      </c>
      <c r="I1265">
        <v>39.639099999999999</v>
      </c>
      <c r="J1265">
        <v>-105.4128</v>
      </c>
      <c r="K1265" t="s">
        <v>628</v>
      </c>
      <c r="L1265" t="s">
        <v>742</v>
      </c>
    </row>
    <row r="1266" spans="2:12" x14ac:dyDescent="0.25">
      <c r="B1266" t="s">
        <v>649</v>
      </c>
      <c r="C1266" t="s">
        <v>5065</v>
      </c>
      <c r="D1266" t="s">
        <v>5066</v>
      </c>
      <c r="E1266" t="s">
        <v>3042</v>
      </c>
      <c r="F1266" t="s">
        <v>2292</v>
      </c>
      <c r="G1266">
        <v>1</v>
      </c>
      <c r="H1266">
        <v>7</v>
      </c>
      <c r="I1266">
        <v>39.676900000000003</v>
      </c>
      <c r="J1266">
        <v>-105.4174</v>
      </c>
      <c r="K1266" t="s">
        <v>628</v>
      </c>
      <c r="L1266" t="s">
        <v>742</v>
      </c>
    </row>
    <row r="1267" spans="2:12" x14ac:dyDescent="0.25">
      <c r="B1267" t="s">
        <v>628</v>
      </c>
      <c r="C1267" t="s">
        <v>8177</v>
      </c>
      <c r="D1267" t="s">
        <v>5066</v>
      </c>
      <c r="E1267" t="s">
        <v>8049</v>
      </c>
      <c r="F1267" t="s">
        <v>2292</v>
      </c>
      <c r="G1267">
        <v>1</v>
      </c>
      <c r="H1267">
        <v>7</v>
      </c>
      <c r="I1267">
        <v>39.687100000000001</v>
      </c>
      <c r="J1267">
        <v>-105.4066</v>
      </c>
      <c r="K1267" t="s">
        <v>628</v>
      </c>
      <c r="L1267" t="s">
        <v>742</v>
      </c>
    </row>
    <row r="1268" spans="2:12" x14ac:dyDescent="0.25">
      <c r="B1268" t="s">
        <v>669</v>
      </c>
      <c r="C1268" t="s">
        <v>4750</v>
      </c>
      <c r="D1268" t="s">
        <v>4751</v>
      </c>
      <c r="E1268" t="s">
        <v>2302</v>
      </c>
      <c r="F1268" t="s">
        <v>2292</v>
      </c>
      <c r="G1268">
        <v>1</v>
      </c>
      <c r="H1268">
        <v>9</v>
      </c>
      <c r="I1268">
        <v>39.556100000000001</v>
      </c>
      <c r="J1268">
        <v>-105.31140000000001</v>
      </c>
      <c r="K1268" t="s">
        <v>628</v>
      </c>
      <c r="L1268" t="s">
        <v>742</v>
      </c>
    </row>
    <row r="1269" spans="2:12" x14ac:dyDescent="0.25">
      <c r="B1269" t="s">
        <v>649</v>
      </c>
      <c r="C1269" t="s">
        <v>5123</v>
      </c>
      <c r="D1269" t="s">
        <v>5124</v>
      </c>
      <c r="E1269" t="s">
        <v>2431</v>
      </c>
      <c r="F1269" t="s">
        <v>2292</v>
      </c>
      <c r="G1269">
        <v>1</v>
      </c>
      <c r="H1269">
        <v>7</v>
      </c>
      <c r="I1269">
        <v>39.697899999999997</v>
      </c>
      <c r="J1269">
        <v>-105.40389999999999</v>
      </c>
      <c r="K1269" t="s">
        <v>628</v>
      </c>
      <c r="L1269" t="s">
        <v>742</v>
      </c>
    </row>
    <row r="1270" spans="2:12" x14ac:dyDescent="0.25">
      <c r="B1270" t="s">
        <v>649</v>
      </c>
      <c r="C1270" t="s">
        <v>4875</v>
      </c>
      <c r="D1270" t="s">
        <v>4876</v>
      </c>
      <c r="E1270" t="s">
        <v>2322</v>
      </c>
      <c r="F1270" t="s">
        <v>2292</v>
      </c>
      <c r="G1270">
        <v>1</v>
      </c>
      <c r="H1270">
        <v>9</v>
      </c>
      <c r="I1270">
        <v>39.61</v>
      </c>
      <c r="J1270">
        <v>-105.44</v>
      </c>
      <c r="K1270" t="s">
        <v>628</v>
      </c>
      <c r="L1270" t="s">
        <v>742</v>
      </c>
    </row>
    <row r="1271" spans="2:12" x14ac:dyDescent="0.25">
      <c r="B1271" t="s">
        <v>649</v>
      </c>
      <c r="C1271" t="s">
        <v>5142</v>
      </c>
      <c r="D1271" t="s">
        <v>5143</v>
      </c>
      <c r="E1271" t="s">
        <v>2425</v>
      </c>
      <c r="F1271" t="s">
        <v>2292</v>
      </c>
      <c r="G1271">
        <v>1</v>
      </c>
      <c r="H1271">
        <v>7</v>
      </c>
      <c r="I1271">
        <v>39.706099999999999</v>
      </c>
      <c r="J1271">
        <v>-105.43859999999999</v>
      </c>
      <c r="K1271" t="s">
        <v>628</v>
      </c>
      <c r="L1271" t="s">
        <v>742</v>
      </c>
    </row>
    <row r="1272" spans="2:12" x14ac:dyDescent="0.25">
      <c r="B1272" t="s">
        <v>644</v>
      </c>
      <c r="C1272" t="s">
        <v>1008</v>
      </c>
      <c r="D1272" t="s">
        <v>1009</v>
      </c>
      <c r="E1272" t="s">
        <v>1011</v>
      </c>
      <c r="F1272" t="s">
        <v>745</v>
      </c>
      <c r="G1272">
        <v>2</v>
      </c>
      <c r="H1272">
        <v>66</v>
      </c>
      <c r="I1272">
        <v>37.033329999999999</v>
      </c>
      <c r="J1272">
        <v>-102.06667</v>
      </c>
      <c r="K1272" t="s">
        <v>1010</v>
      </c>
      <c r="L1272" t="s">
        <v>742</v>
      </c>
    </row>
    <row r="1273" spans="2:12" x14ac:dyDescent="0.25">
      <c r="B1273" t="s">
        <v>628</v>
      </c>
      <c r="C1273" t="s">
        <v>7957</v>
      </c>
      <c r="D1273" t="s">
        <v>7958</v>
      </c>
      <c r="E1273" t="s">
        <v>628</v>
      </c>
      <c r="F1273" t="s">
        <v>2484</v>
      </c>
      <c r="G1273">
        <v>5</v>
      </c>
      <c r="H1273">
        <v>37</v>
      </c>
      <c r="I1273">
        <v>39.369999</v>
      </c>
      <c r="J1273">
        <v>-106.279999</v>
      </c>
      <c r="K1273" t="s">
        <v>628</v>
      </c>
      <c r="L1273" t="s">
        <v>742</v>
      </c>
    </row>
    <row r="1274" spans="2:12" x14ac:dyDescent="0.25">
      <c r="B1274" t="s">
        <v>686</v>
      </c>
      <c r="C1274" t="s">
        <v>1012</v>
      </c>
      <c r="D1274" t="s">
        <v>1013</v>
      </c>
      <c r="E1274" t="s">
        <v>1014</v>
      </c>
      <c r="F1274" t="s">
        <v>745</v>
      </c>
      <c r="G1274">
        <v>1</v>
      </c>
      <c r="H1274">
        <v>23</v>
      </c>
      <c r="I1274">
        <v>39.233330000000002</v>
      </c>
      <c r="J1274">
        <v>-106</v>
      </c>
      <c r="K1274" t="s">
        <v>628</v>
      </c>
      <c r="L1274" t="s">
        <v>742</v>
      </c>
    </row>
    <row r="1275" spans="2:12" x14ac:dyDescent="0.25">
      <c r="B1275" t="s">
        <v>686</v>
      </c>
      <c r="C1275" t="s">
        <v>4253</v>
      </c>
      <c r="D1275" t="s">
        <v>4254</v>
      </c>
      <c r="E1275" t="s">
        <v>2431</v>
      </c>
      <c r="F1275" t="s">
        <v>2292</v>
      </c>
      <c r="G1275">
        <v>1</v>
      </c>
      <c r="H1275">
        <v>23</v>
      </c>
      <c r="I1275">
        <v>39.222999999999999</v>
      </c>
      <c r="J1275">
        <v>-106.00109999999999</v>
      </c>
      <c r="K1275" t="s">
        <v>628</v>
      </c>
      <c r="L1275" t="s">
        <v>742</v>
      </c>
    </row>
    <row r="1276" spans="2:12" x14ac:dyDescent="0.25">
      <c r="B1276" t="s">
        <v>686</v>
      </c>
      <c r="C1276" t="s">
        <v>4268</v>
      </c>
      <c r="D1276" t="s">
        <v>4269</v>
      </c>
      <c r="E1276" t="s">
        <v>4270</v>
      </c>
      <c r="F1276" t="s">
        <v>2292</v>
      </c>
      <c r="G1276">
        <v>1</v>
      </c>
      <c r="H1276">
        <v>23</v>
      </c>
      <c r="I1276">
        <v>39.233199999999997</v>
      </c>
      <c r="J1276">
        <v>-106.01690000000001</v>
      </c>
      <c r="K1276" t="s">
        <v>628</v>
      </c>
      <c r="L1276" t="s">
        <v>742</v>
      </c>
    </row>
    <row r="1277" spans="2:12" x14ac:dyDescent="0.25">
      <c r="B1277" t="s">
        <v>686</v>
      </c>
      <c r="C1277" t="s">
        <v>4156</v>
      </c>
      <c r="D1277" t="s">
        <v>4157</v>
      </c>
      <c r="E1277" t="s">
        <v>2428</v>
      </c>
      <c r="F1277" t="s">
        <v>2292</v>
      </c>
      <c r="G1277">
        <v>1</v>
      </c>
      <c r="H1277">
        <v>23</v>
      </c>
      <c r="I1277">
        <v>39.089300000000001</v>
      </c>
      <c r="J1277">
        <v>-105.892</v>
      </c>
      <c r="K1277" t="s">
        <v>628</v>
      </c>
      <c r="L1277" t="s">
        <v>742</v>
      </c>
    </row>
    <row r="1278" spans="2:12" x14ac:dyDescent="0.25">
      <c r="B1278" t="s">
        <v>686</v>
      </c>
      <c r="C1278" t="s">
        <v>4264</v>
      </c>
      <c r="D1278" t="s">
        <v>4265</v>
      </c>
      <c r="E1278" t="s">
        <v>2312</v>
      </c>
      <c r="F1278" t="s">
        <v>2292</v>
      </c>
      <c r="G1278">
        <v>1</v>
      </c>
      <c r="H1278">
        <v>23</v>
      </c>
      <c r="I1278">
        <v>39.227200000000003</v>
      </c>
      <c r="J1278">
        <v>-105.74250000000001</v>
      </c>
      <c r="K1278" t="s">
        <v>628</v>
      </c>
      <c r="L1278" t="s">
        <v>742</v>
      </c>
    </row>
    <row r="1279" spans="2:12" x14ac:dyDescent="0.25">
      <c r="B1279" t="s">
        <v>686</v>
      </c>
      <c r="C1279">
        <v>2819</v>
      </c>
      <c r="D1279" t="s">
        <v>1015</v>
      </c>
      <c r="E1279" t="s">
        <v>1016</v>
      </c>
      <c r="F1279" t="s">
        <v>745</v>
      </c>
      <c r="G1279">
        <v>1</v>
      </c>
      <c r="H1279">
        <v>23</v>
      </c>
      <c r="I1279">
        <v>39.216650000000001</v>
      </c>
      <c r="J1279">
        <v>-106.00058199999999</v>
      </c>
      <c r="K1279" t="s">
        <v>1016</v>
      </c>
      <c r="L1279" t="s">
        <v>742</v>
      </c>
    </row>
    <row r="1280" spans="2:12" x14ac:dyDescent="0.25">
      <c r="B1280" t="s">
        <v>686</v>
      </c>
      <c r="C1280" t="s">
        <v>4299</v>
      </c>
      <c r="D1280" t="s">
        <v>4300</v>
      </c>
      <c r="E1280" t="s">
        <v>3690</v>
      </c>
      <c r="F1280" t="s">
        <v>2292</v>
      </c>
      <c r="G1280">
        <v>1</v>
      </c>
      <c r="H1280">
        <v>23</v>
      </c>
      <c r="I1280">
        <v>39.252600000000001</v>
      </c>
      <c r="J1280">
        <v>-105.9935</v>
      </c>
      <c r="K1280" t="s">
        <v>628</v>
      </c>
      <c r="L1280" t="s">
        <v>742</v>
      </c>
    </row>
    <row r="1281" spans="2:12" x14ac:dyDescent="0.25">
      <c r="B1281" t="s">
        <v>686</v>
      </c>
      <c r="C1281" t="s">
        <v>4255</v>
      </c>
      <c r="D1281" t="s">
        <v>4256</v>
      </c>
      <c r="E1281" t="s">
        <v>4257</v>
      </c>
      <c r="F1281" t="s">
        <v>2292</v>
      </c>
      <c r="G1281">
        <v>1</v>
      </c>
      <c r="H1281">
        <v>23</v>
      </c>
      <c r="I1281">
        <v>39.225299999999997</v>
      </c>
      <c r="J1281">
        <v>-105.9944</v>
      </c>
      <c r="K1281" t="s">
        <v>628</v>
      </c>
      <c r="L1281" t="s">
        <v>742</v>
      </c>
    </row>
    <row r="1282" spans="2:12" x14ac:dyDescent="0.25">
      <c r="B1282" t="s">
        <v>686</v>
      </c>
      <c r="C1282" t="s">
        <v>4243</v>
      </c>
      <c r="D1282" t="s">
        <v>4244</v>
      </c>
      <c r="E1282" t="s">
        <v>2961</v>
      </c>
      <c r="F1282" t="s">
        <v>2292</v>
      </c>
      <c r="G1282">
        <v>1</v>
      </c>
      <c r="H1282">
        <v>23</v>
      </c>
      <c r="I1282">
        <v>39.208799999999997</v>
      </c>
      <c r="J1282">
        <v>-106.0385</v>
      </c>
      <c r="K1282" t="s">
        <v>628</v>
      </c>
      <c r="L1282" t="s">
        <v>742</v>
      </c>
    </row>
    <row r="1283" spans="2:12" x14ac:dyDescent="0.25">
      <c r="B1283" t="s">
        <v>686</v>
      </c>
      <c r="C1283" t="s">
        <v>4232</v>
      </c>
      <c r="D1283" t="s">
        <v>4233</v>
      </c>
      <c r="E1283" t="s">
        <v>2459</v>
      </c>
      <c r="F1283" t="s">
        <v>2292</v>
      </c>
      <c r="G1283">
        <v>1</v>
      </c>
      <c r="H1283">
        <v>23</v>
      </c>
      <c r="I1283">
        <v>39.201599999999999</v>
      </c>
      <c r="J1283">
        <v>-106.0412</v>
      </c>
      <c r="K1283" t="s">
        <v>628</v>
      </c>
      <c r="L1283" t="s">
        <v>742</v>
      </c>
    </row>
    <row r="1284" spans="2:12" x14ac:dyDescent="0.25">
      <c r="B1284" t="s">
        <v>686</v>
      </c>
      <c r="C1284" t="s">
        <v>4266</v>
      </c>
      <c r="D1284" t="s">
        <v>4267</v>
      </c>
      <c r="E1284" t="s">
        <v>2322</v>
      </c>
      <c r="F1284" t="s">
        <v>2292</v>
      </c>
      <c r="G1284">
        <v>1</v>
      </c>
      <c r="H1284">
        <v>23</v>
      </c>
      <c r="I1284">
        <v>39.232300000000002</v>
      </c>
      <c r="J1284">
        <v>-106.05159999999999</v>
      </c>
      <c r="K1284" t="s">
        <v>628</v>
      </c>
      <c r="L1284" t="s">
        <v>742</v>
      </c>
    </row>
    <row r="1285" spans="2:12" x14ac:dyDescent="0.25">
      <c r="B1285" t="s">
        <v>686</v>
      </c>
      <c r="C1285" t="s">
        <v>4273</v>
      </c>
      <c r="D1285" t="s">
        <v>4274</v>
      </c>
      <c r="E1285" t="s">
        <v>4270</v>
      </c>
      <c r="F1285" t="s">
        <v>2292</v>
      </c>
      <c r="G1285">
        <v>1</v>
      </c>
      <c r="H1285">
        <v>23</v>
      </c>
      <c r="I1285">
        <v>39.239199999999997</v>
      </c>
      <c r="J1285">
        <v>-105.9297</v>
      </c>
      <c r="K1285" t="s">
        <v>628</v>
      </c>
      <c r="L1285" t="s">
        <v>742</v>
      </c>
    </row>
    <row r="1286" spans="2:12" x14ac:dyDescent="0.25">
      <c r="B1286" t="s">
        <v>686</v>
      </c>
      <c r="C1286" t="s">
        <v>4284</v>
      </c>
      <c r="D1286" t="s">
        <v>4285</v>
      </c>
      <c r="E1286" t="s">
        <v>3690</v>
      </c>
      <c r="F1286" t="s">
        <v>2292</v>
      </c>
      <c r="G1286">
        <v>1</v>
      </c>
      <c r="H1286">
        <v>23</v>
      </c>
      <c r="I1286">
        <v>39.241900000000001</v>
      </c>
      <c r="J1286">
        <v>-106.07380000000001</v>
      </c>
      <c r="K1286" t="s">
        <v>628</v>
      </c>
      <c r="L1286" t="s">
        <v>742</v>
      </c>
    </row>
    <row r="1287" spans="2:12" x14ac:dyDescent="0.25">
      <c r="B1287" t="s">
        <v>686</v>
      </c>
      <c r="C1287" t="s">
        <v>4271</v>
      </c>
      <c r="D1287" t="s">
        <v>4272</v>
      </c>
      <c r="E1287" t="s">
        <v>4242</v>
      </c>
      <c r="F1287" t="s">
        <v>2292</v>
      </c>
      <c r="G1287">
        <v>1</v>
      </c>
      <c r="H1287">
        <v>23</v>
      </c>
      <c r="I1287">
        <v>39.235900000000001</v>
      </c>
      <c r="J1287">
        <v>-106.00709999999999</v>
      </c>
      <c r="K1287" t="s">
        <v>628</v>
      </c>
      <c r="L1287" t="s">
        <v>742</v>
      </c>
    </row>
    <row r="1288" spans="2:12" x14ac:dyDescent="0.25">
      <c r="B1288" t="s">
        <v>686</v>
      </c>
      <c r="C1288" t="s">
        <v>4212</v>
      </c>
      <c r="D1288" t="s">
        <v>4213</v>
      </c>
      <c r="E1288" t="s">
        <v>2961</v>
      </c>
      <c r="F1288" t="s">
        <v>2292</v>
      </c>
      <c r="G1288">
        <v>1</v>
      </c>
      <c r="H1288">
        <v>23</v>
      </c>
      <c r="I1288">
        <v>39.1629</v>
      </c>
      <c r="J1288">
        <v>-106.0394</v>
      </c>
      <c r="K1288" t="s">
        <v>628</v>
      </c>
      <c r="L1288" t="s">
        <v>742</v>
      </c>
    </row>
    <row r="1289" spans="2:12" x14ac:dyDescent="0.25">
      <c r="B1289" t="s">
        <v>686</v>
      </c>
      <c r="C1289" t="s">
        <v>4238</v>
      </c>
      <c r="D1289" t="s">
        <v>4239</v>
      </c>
      <c r="E1289" t="s">
        <v>4076</v>
      </c>
      <c r="F1289" t="s">
        <v>2292</v>
      </c>
      <c r="G1289">
        <v>1</v>
      </c>
      <c r="H1289">
        <v>23</v>
      </c>
      <c r="I1289">
        <v>39.204900000000002</v>
      </c>
      <c r="J1289">
        <v>-106.1143</v>
      </c>
      <c r="K1289" t="s">
        <v>628</v>
      </c>
      <c r="L1289" t="s">
        <v>742</v>
      </c>
    </row>
    <row r="1290" spans="2:12" x14ac:dyDescent="0.25">
      <c r="B1290" t="s">
        <v>686</v>
      </c>
      <c r="C1290" t="s">
        <v>4387</v>
      </c>
      <c r="D1290" t="s">
        <v>4388</v>
      </c>
      <c r="E1290" t="s">
        <v>2964</v>
      </c>
      <c r="F1290" t="s">
        <v>2292</v>
      </c>
      <c r="G1290">
        <v>1</v>
      </c>
      <c r="H1290">
        <v>23</v>
      </c>
      <c r="I1290">
        <v>39.327399999999997</v>
      </c>
      <c r="J1290">
        <v>-106.0611</v>
      </c>
      <c r="K1290" t="s">
        <v>628</v>
      </c>
      <c r="L1290" t="s">
        <v>742</v>
      </c>
    </row>
    <row r="1291" spans="2:12" x14ac:dyDescent="0.25">
      <c r="B1291" t="s">
        <v>686</v>
      </c>
      <c r="C1291" t="s">
        <v>2323</v>
      </c>
      <c r="D1291" t="s">
        <v>2324</v>
      </c>
      <c r="E1291" t="s">
        <v>2322</v>
      </c>
      <c r="F1291" t="s">
        <v>745</v>
      </c>
      <c r="G1291">
        <v>1</v>
      </c>
      <c r="H1291">
        <v>23</v>
      </c>
      <c r="I1291">
        <v>39.221899999999998</v>
      </c>
      <c r="J1291">
        <v>-105.9936</v>
      </c>
      <c r="K1291" t="s">
        <v>2322</v>
      </c>
      <c r="L1291" t="s">
        <v>742</v>
      </c>
    </row>
    <row r="1292" spans="2:12" x14ac:dyDescent="0.25">
      <c r="B1292" t="s">
        <v>674</v>
      </c>
      <c r="C1292" t="s">
        <v>6215</v>
      </c>
      <c r="D1292" t="s">
        <v>6216</v>
      </c>
      <c r="E1292" t="s">
        <v>5489</v>
      </c>
      <c r="F1292" t="s">
        <v>2292</v>
      </c>
      <c r="G1292">
        <v>1</v>
      </c>
      <c r="H1292">
        <v>3</v>
      </c>
      <c r="I1292">
        <v>40.5197</v>
      </c>
      <c r="J1292">
        <v>-105.0694</v>
      </c>
      <c r="K1292" t="s">
        <v>628</v>
      </c>
      <c r="L1292" t="s">
        <v>742</v>
      </c>
    </row>
    <row r="1293" spans="2:12" x14ac:dyDescent="0.25">
      <c r="B1293" t="s">
        <v>659</v>
      </c>
      <c r="C1293" t="s">
        <v>4033</v>
      </c>
      <c r="D1293" t="s">
        <v>4034</v>
      </c>
      <c r="E1293" t="s">
        <v>2961</v>
      </c>
      <c r="F1293" t="s">
        <v>2292</v>
      </c>
      <c r="G1293">
        <v>2</v>
      </c>
      <c r="H1293">
        <v>10</v>
      </c>
      <c r="I1293">
        <v>38.950099999999999</v>
      </c>
      <c r="J1293">
        <v>-104.60380000000001</v>
      </c>
      <c r="K1293" t="s">
        <v>628</v>
      </c>
      <c r="L1293" t="s">
        <v>742</v>
      </c>
    </row>
    <row r="1294" spans="2:12" x14ac:dyDescent="0.25">
      <c r="B1294" t="s">
        <v>659</v>
      </c>
      <c r="C1294" t="s">
        <v>3996</v>
      </c>
      <c r="D1294" t="s">
        <v>3997</v>
      </c>
      <c r="E1294" t="s">
        <v>2425</v>
      </c>
      <c r="F1294" t="s">
        <v>2292</v>
      </c>
      <c r="G1294">
        <v>2</v>
      </c>
      <c r="H1294">
        <v>10</v>
      </c>
      <c r="I1294">
        <v>38.924700000000001</v>
      </c>
      <c r="J1294">
        <v>-104.57810000000001</v>
      </c>
      <c r="K1294" t="s">
        <v>628</v>
      </c>
      <c r="L1294" t="s">
        <v>742</v>
      </c>
    </row>
    <row r="1295" spans="2:12" x14ac:dyDescent="0.25">
      <c r="B1295" t="s">
        <v>659</v>
      </c>
      <c r="C1295" t="s">
        <v>4037</v>
      </c>
      <c r="D1295" t="s">
        <v>4038</v>
      </c>
      <c r="E1295" t="s">
        <v>2945</v>
      </c>
      <c r="F1295" t="s">
        <v>2292</v>
      </c>
      <c r="G1295">
        <v>2</v>
      </c>
      <c r="H1295">
        <v>10</v>
      </c>
      <c r="I1295">
        <v>38.953899999999997</v>
      </c>
      <c r="J1295">
        <v>-104.5997</v>
      </c>
      <c r="K1295" t="s">
        <v>628</v>
      </c>
      <c r="L1295" t="s">
        <v>742</v>
      </c>
    </row>
    <row r="1296" spans="2:12" x14ac:dyDescent="0.25">
      <c r="B1296" t="s">
        <v>659</v>
      </c>
      <c r="C1296" t="s">
        <v>3998</v>
      </c>
      <c r="D1296" t="s">
        <v>3999</v>
      </c>
      <c r="E1296" t="s">
        <v>2475</v>
      </c>
      <c r="F1296" t="s">
        <v>2292</v>
      </c>
      <c r="G1296">
        <v>2</v>
      </c>
      <c r="H1296">
        <v>10</v>
      </c>
      <c r="I1296">
        <v>38.929400000000001</v>
      </c>
      <c r="J1296">
        <v>-104.5766</v>
      </c>
      <c r="K1296" t="s">
        <v>628</v>
      </c>
      <c r="L1296" t="s">
        <v>742</v>
      </c>
    </row>
    <row r="1297" spans="2:12" x14ac:dyDescent="0.25">
      <c r="B1297" t="s">
        <v>659</v>
      </c>
      <c r="C1297" t="s">
        <v>4045</v>
      </c>
      <c r="D1297" t="s">
        <v>4046</v>
      </c>
      <c r="E1297" t="s">
        <v>2751</v>
      </c>
      <c r="F1297" t="s">
        <v>2292</v>
      </c>
      <c r="G1297">
        <v>2</v>
      </c>
      <c r="H1297">
        <v>10</v>
      </c>
      <c r="I1297">
        <v>38.9621</v>
      </c>
      <c r="J1297">
        <v>-104.60599999999999</v>
      </c>
      <c r="K1297" t="s">
        <v>628</v>
      </c>
      <c r="L1297" t="s">
        <v>742</v>
      </c>
    </row>
    <row r="1298" spans="2:12" x14ac:dyDescent="0.25">
      <c r="B1298" t="s">
        <v>659</v>
      </c>
      <c r="C1298" t="s">
        <v>3994</v>
      </c>
      <c r="D1298" t="s">
        <v>3995</v>
      </c>
      <c r="E1298" t="s">
        <v>2933</v>
      </c>
      <c r="F1298" t="s">
        <v>2292</v>
      </c>
      <c r="G1298">
        <v>2</v>
      </c>
      <c r="H1298">
        <v>10</v>
      </c>
      <c r="I1298">
        <v>38.9238</v>
      </c>
      <c r="J1298">
        <v>-104.575</v>
      </c>
      <c r="K1298" t="s">
        <v>628</v>
      </c>
      <c r="L1298" t="s">
        <v>742</v>
      </c>
    </row>
    <row r="1299" spans="2:12" x14ac:dyDescent="0.25">
      <c r="B1299" t="s">
        <v>659</v>
      </c>
      <c r="C1299" t="s">
        <v>6576</v>
      </c>
      <c r="D1299" t="s">
        <v>6577</v>
      </c>
      <c r="E1299" t="s">
        <v>2733</v>
      </c>
      <c r="F1299" t="s">
        <v>6505</v>
      </c>
      <c r="G1299">
        <v>2</v>
      </c>
      <c r="H1299">
        <v>10</v>
      </c>
      <c r="I1299">
        <v>38.972099999999998</v>
      </c>
      <c r="J1299">
        <v>-104.61579999999999</v>
      </c>
      <c r="K1299" t="s">
        <v>628</v>
      </c>
      <c r="L1299" t="s">
        <v>742</v>
      </c>
    </row>
    <row r="1300" spans="2:12" x14ac:dyDescent="0.25">
      <c r="B1300" t="s">
        <v>659</v>
      </c>
      <c r="C1300" t="s">
        <v>3990</v>
      </c>
      <c r="D1300" t="s">
        <v>3991</v>
      </c>
      <c r="E1300" t="s">
        <v>2938</v>
      </c>
      <c r="F1300" t="s">
        <v>2292</v>
      </c>
      <c r="G1300">
        <v>2</v>
      </c>
      <c r="H1300">
        <v>10</v>
      </c>
      <c r="I1300">
        <v>38.918799999999997</v>
      </c>
      <c r="J1300">
        <v>-104.56480000000001</v>
      </c>
      <c r="K1300" t="s">
        <v>628</v>
      </c>
      <c r="L1300" t="s">
        <v>742</v>
      </c>
    </row>
    <row r="1301" spans="2:12" x14ac:dyDescent="0.25">
      <c r="B1301" t="s">
        <v>659</v>
      </c>
      <c r="C1301" t="s">
        <v>4054</v>
      </c>
      <c r="D1301" t="s">
        <v>4055</v>
      </c>
      <c r="E1301" t="s">
        <v>961</v>
      </c>
      <c r="F1301" t="s">
        <v>2292</v>
      </c>
      <c r="G1301">
        <v>2</v>
      </c>
      <c r="H1301">
        <v>10</v>
      </c>
      <c r="I1301">
        <v>38.974899999999998</v>
      </c>
      <c r="J1301">
        <v>-104.5992</v>
      </c>
      <c r="K1301" t="s">
        <v>628</v>
      </c>
      <c r="L1301" t="s">
        <v>742</v>
      </c>
    </row>
    <row r="1302" spans="2:12" x14ac:dyDescent="0.25">
      <c r="B1302" t="s">
        <v>659</v>
      </c>
      <c r="C1302" t="s">
        <v>4027</v>
      </c>
      <c r="D1302" t="s">
        <v>4028</v>
      </c>
      <c r="E1302" t="s">
        <v>3006</v>
      </c>
      <c r="F1302" t="s">
        <v>2292</v>
      </c>
      <c r="G1302">
        <v>2</v>
      </c>
      <c r="H1302">
        <v>10</v>
      </c>
      <c r="I1302">
        <v>38.947299999999998</v>
      </c>
      <c r="J1302">
        <v>-104.5528</v>
      </c>
      <c r="K1302" t="s">
        <v>628</v>
      </c>
      <c r="L1302" t="s">
        <v>742</v>
      </c>
    </row>
    <row r="1303" spans="2:12" x14ac:dyDescent="0.25">
      <c r="B1303" t="s">
        <v>659</v>
      </c>
      <c r="C1303" t="s">
        <v>3925</v>
      </c>
      <c r="D1303" t="s">
        <v>3926</v>
      </c>
      <c r="E1303" t="s">
        <v>2992</v>
      </c>
      <c r="F1303" t="s">
        <v>2292</v>
      </c>
      <c r="G1303">
        <v>2</v>
      </c>
      <c r="H1303">
        <v>10</v>
      </c>
      <c r="I1303">
        <v>38.869599999999998</v>
      </c>
      <c r="J1303">
        <v>-104.60120000000001</v>
      </c>
      <c r="K1303" t="s">
        <v>628</v>
      </c>
      <c r="L1303" t="s">
        <v>742</v>
      </c>
    </row>
    <row r="1304" spans="2:12" x14ac:dyDescent="0.25">
      <c r="B1304" t="s">
        <v>659</v>
      </c>
      <c r="C1304" t="s">
        <v>3982</v>
      </c>
      <c r="D1304" t="s">
        <v>3983</v>
      </c>
      <c r="E1304" t="s">
        <v>3933</v>
      </c>
      <c r="F1304" t="s">
        <v>2292</v>
      </c>
      <c r="G1304">
        <v>2</v>
      </c>
      <c r="H1304">
        <v>10</v>
      </c>
      <c r="I1304">
        <v>38.911499999999997</v>
      </c>
      <c r="J1304">
        <v>-104.5377</v>
      </c>
      <c r="K1304" t="s">
        <v>628</v>
      </c>
      <c r="L1304" t="s">
        <v>742</v>
      </c>
    </row>
    <row r="1305" spans="2:12" x14ac:dyDescent="0.25">
      <c r="B1305" t="s">
        <v>659</v>
      </c>
      <c r="C1305" t="s">
        <v>3952</v>
      </c>
      <c r="D1305" t="s">
        <v>3953</v>
      </c>
      <c r="E1305" t="s">
        <v>2945</v>
      </c>
      <c r="F1305" t="s">
        <v>2292</v>
      </c>
      <c r="G1305">
        <v>2</v>
      </c>
      <c r="H1305">
        <v>10</v>
      </c>
      <c r="I1305">
        <v>38.888100000000001</v>
      </c>
      <c r="J1305">
        <v>-104.5479</v>
      </c>
      <c r="K1305" t="s">
        <v>628</v>
      </c>
      <c r="L1305" t="s">
        <v>742</v>
      </c>
    </row>
    <row r="1306" spans="2:12" x14ac:dyDescent="0.25">
      <c r="B1306" t="s">
        <v>659</v>
      </c>
      <c r="C1306" t="s">
        <v>3955</v>
      </c>
      <c r="D1306" t="s">
        <v>3956</v>
      </c>
      <c r="E1306" t="s">
        <v>2425</v>
      </c>
      <c r="F1306" t="s">
        <v>2292</v>
      </c>
      <c r="G1306">
        <v>2</v>
      </c>
      <c r="H1306">
        <v>10</v>
      </c>
      <c r="I1306">
        <v>38.891199999999998</v>
      </c>
      <c r="J1306">
        <v>-104.5072</v>
      </c>
      <c r="K1306" t="s">
        <v>628</v>
      </c>
      <c r="L1306" t="s">
        <v>742</v>
      </c>
    </row>
    <row r="1307" spans="2:12" x14ac:dyDescent="0.25">
      <c r="B1307" t="s">
        <v>659</v>
      </c>
      <c r="C1307" t="s">
        <v>4000</v>
      </c>
      <c r="D1307" t="s">
        <v>4001</v>
      </c>
      <c r="E1307" t="s">
        <v>2945</v>
      </c>
      <c r="F1307" t="s">
        <v>2292</v>
      </c>
      <c r="G1307">
        <v>2</v>
      </c>
      <c r="H1307">
        <v>10</v>
      </c>
      <c r="I1307">
        <v>38.930799999999998</v>
      </c>
      <c r="J1307">
        <v>-104.8206</v>
      </c>
      <c r="K1307" t="s">
        <v>628</v>
      </c>
      <c r="L1307" t="s">
        <v>742</v>
      </c>
    </row>
    <row r="1308" spans="2:12" x14ac:dyDescent="0.25">
      <c r="B1308" t="s">
        <v>659</v>
      </c>
      <c r="C1308" t="s">
        <v>3984</v>
      </c>
      <c r="D1308" t="s">
        <v>3985</v>
      </c>
      <c r="E1308" t="s">
        <v>2961</v>
      </c>
      <c r="F1308" t="s">
        <v>2292</v>
      </c>
      <c r="G1308">
        <v>2</v>
      </c>
      <c r="H1308">
        <v>10</v>
      </c>
      <c r="I1308">
        <v>38.914700000000003</v>
      </c>
      <c r="J1308">
        <v>-104.7711</v>
      </c>
      <c r="K1308" t="s">
        <v>628</v>
      </c>
      <c r="L1308" t="s">
        <v>742</v>
      </c>
    </row>
    <row r="1309" spans="2:12" x14ac:dyDescent="0.25">
      <c r="B1309" t="s">
        <v>659</v>
      </c>
      <c r="C1309" t="s">
        <v>4039</v>
      </c>
      <c r="D1309" t="s">
        <v>4040</v>
      </c>
      <c r="E1309" t="s">
        <v>2964</v>
      </c>
      <c r="F1309" t="s">
        <v>2292</v>
      </c>
      <c r="G1309">
        <v>2</v>
      </c>
      <c r="H1309">
        <v>10</v>
      </c>
      <c r="I1309">
        <v>38.957999999999998</v>
      </c>
      <c r="J1309">
        <v>-104.77670000000001</v>
      </c>
      <c r="K1309" t="s">
        <v>628</v>
      </c>
      <c r="L1309" t="s">
        <v>742</v>
      </c>
    </row>
    <row r="1310" spans="2:12" x14ac:dyDescent="0.25">
      <c r="B1310" t="s">
        <v>659</v>
      </c>
      <c r="C1310" t="s">
        <v>4010</v>
      </c>
      <c r="D1310" t="s">
        <v>4011</v>
      </c>
      <c r="E1310" t="s">
        <v>2504</v>
      </c>
      <c r="F1310" t="s">
        <v>2292</v>
      </c>
      <c r="G1310">
        <v>2</v>
      </c>
      <c r="H1310">
        <v>10</v>
      </c>
      <c r="I1310">
        <v>38.938400000000001</v>
      </c>
      <c r="J1310">
        <v>-104.8426</v>
      </c>
      <c r="K1310" t="s">
        <v>628</v>
      </c>
      <c r="L1310" t="s">
        <v>742</v>
      </c>
    </row>
    <row r="1311" spans="2:12" x14ac:dyDescent="0.25">
      <c r="B1311" t="s">
        <v>659</v>
      </c>
      <c r="C1311" t="s">
        <v>3973</v>
      </c>
      <c r="D1311" t="s">
        <v>3974</v>
      </c>
      <c r="E1311" t="s">
        <v>3690</v>
      </c>
      <c r="F1311" t="s">
        <v>2292</v>
      </c>
      <c r="G1311">
        <v>2</v>
      </c>
      <c r="H1311">
        <v>10</v>
      </c>
      <c r="I1311">
        <v>38.908700000000003</v>
      </c>
      <c r="J1311">
        <v>-104.8394</v>
      </c>
      <c r="K1311" t="s">
        <v>628</v>
      </c>
      <c r="L1311" t="s">
        <v>742</v>
      </c>
    </row>
    <row r="1312" spans="2:12" x14ac:dyDescent="0.25">
      <c r="B1312" t="s">
        <v>659</v>
      </c>
      <c r="C1312" t="s">
        <v>4052</v>
      </c>
      <c r="D1312" t="s">
        <v>4053</v>
      </c>
      <c r="E1312" t="s">
        <v>2945</v>
      </c>
      <c r="F1312" t="s">
        <v>2292</v>
      </c>
      <c r="G1312">
        <v>2</v>
      </c>
      <c r="H1312">
        <v>10</v>
      </c>
      <c r="I1312">
        <v>38.971400000000003</v>
      </c>
      <c r="J1312">
        <v>-104.7928</v>
      </c>
      <c r="K1312" t="s">
        <v>628</v>
      </c>
      <c r="L1312" t="s">
        <v>742</v>
      </c>
    </row>
    <row r="1313" spans="2:12" x14ac:dyDescent="0.25">
      <c r="B1313" t="s">
        <v>659</v>
      </c>
      <c r="C1313" t="s">
        <v>4031</v>
      </c>
      <c r="D1313" t="s">
        <v>4032</v>
      </c>
      <c r="E1313" t="s">
        <v>2933</v>
      </c>
      <c r="F1313" t="s">
        <v>2292</v>
      </c>
      <c r="G1313">
        <v>2</v>
      </c>
      <c r="H1313">
        <v>10</v>
      </c>
      <c r="I1313">
        <v>38.9497</v>
      </c>
      <c r="J1313">
        <v>-104.735</v>
      </c>
      <c r="K1313" t="s">
        <v>628</v>
      </c>
      <c r="L1313" t="s">
        <v>742</v>
      </c>
    </row>
    <row r="1314" spans="2:12" x14ac:dyDescent="0.25">
      <c r="B1314" t="s">
        <v>659</v>
      </c>
      <c r="C1314" t="s">
        <v>4066</v>
      </c>
      <c r="D1314" t="s">
        <v>4067</v>
      </c>
      <c r="E1314" t="s">
        <v>2945</v>
      </c>
      <c r="F1314" t="s">
        <v>2292</v>
      </c>
      <c r="G1314">
        <v>2</v>
      </c>
      <c r="H1314">
        <v>10</v>
      </c>
      <c r="I1314">
        <v>38.987200000000001</v>
      </c>
      <c r="J1314">
        <v>-104.7514</v>
      </c>
      <c r="K1314" t="s">
        <v>628</v>
      </c>
      <c r="L1314" t="s">
        <v>742</v>
      </c>
    </row>
    <row r="1315" spans="2:12" x14ac:dyDescent="0.25">
      <c r="B1315" t="s">
        <v>674</v>
      </c>
      <c r="C1315" t="s">
        <v>6280</v>
      </c>
      <c r="D1315" t="s">
        <v>6281</v>
      </c>
      <c r="E1315" t="s">
        <v>5642</v>
      </c>
      <c r="F1315" t="s">
        <v>2292</v>
      </c>
      <c r="G1315">
        <v>1</v>
      </c>
      <c r="H1315">
        <v>3</v>
      </c>
      <c r="I1315">
        <v>40.5777</v>
      </c>
      <c r="J1315">
        <v>-105.07389999999999</v>
      </c>
      <c r="K1315" t="s">
        <v>628</v>
      </c>
      <c r="L1315" t="s">
        <v>742</v>
      </c>
    </row>
    <row r="1316" spans="2:12" x14ac:dyDescent="0.25">
      <c r="B1316" t="s">
        <v>674</v>
      </c>
      <c r="C1316" t="s">
        <v>6286</v>
      </c>
      <c r="D1316" t="s">
        <v>6287</v>
      </c>
      <c r="E1316" t="s">
        <v>5807</v>
      </c>
      <c r="F1316" t="s">
        <v>2292</v>
      </c>
      <c r="G1316">
        <v>1</v>
      </c>
      <c r="H1316">
        <v>3</v>
      </c>
      <c r="I1316">
        <v>40.578899999999997</v>
      </c>
      <c r="J1316">
        <v>-105.0682</v>
      </c>
      <c r="K1316" t="s">
        <v>628</v>
      </c>
      <c r="L1316" t="s">
        <v>742</v>
      </c>
    </row>
    <row r="1317" spans="2:12" x14ac:dyDescent="0.25">
      <c r="B1317" t="s">
        <v>674</v>
      </c>
      <c r="C1317" t="s">
        <v>6254</v>
      </c>
      <c r="D1317" t="s">
        <v>6255</v>
      </c>
      <c r="E1317" t="s">
        <v>6256</v>
      </c>
      <c r="F1317" t="s">
        <v>2292</v>
      </c>
      <c r="G1317">
        <v>1</v>
      </c>
      <c r="H1317">
        <v>3</v>
      </c>
      <c r="I1317">
        <v>40.561100000000003</v>
      </c>
      <c r="J1317">
        <v>-105.08799999999999</v>
      </c>
      <c r="K1317" t="s">
        <v>628</v>
      </c>
      <c r="L1317" t="s">
        <v>742</v>
      </c>
    </row>
    <row r="1318" spans="2:12" x14ac:dyDescent="0.25">
      <c r="B1318" t="s">
        <v>674</v>
      </c>
      <c r="C1318" t="s">
        <v>6306</v>
      </c>
      <c r="D1318" t="s">
        <v>6307</v>
      </c>
      <c r="E1318" t="s">
        <v>2260</v>
      </c>
      <c r="F1318" t="s">
        <v>2292</v>
      </c>
      <c r="G1318">
        <v>1</v>
      </c>
      <c r="H1318">
        <v>3</v>
      </c>
      <c r="I1318">
        <v>40.594700000000003</v>
      </c>
      <c r="J1318">
        <v>-105.0921</v>
      </c>
      <c r="K1318" t="s">
        <v>628</v>
      </c>
      <c r="L1318" t="s">
        <v>742</v>
      </c>
    </row>
    <row r="1319" spans="2:12" x14ac:dyDescent="0.25">
      <c r="B1319" t="s">
        <v>674</v>
      </c>
      <c r="C1319" t="s">
        <v>6252</v>
      </c>
      <c r="D1319" t="s">
        <v>6253</v>
      </c>
      <c r="E1319" t="s">
        <v>5940</v>
      </c>
      <c r="F1319" t="s">
        <v>2292</v>
      </c>
      <c r="G1319">
        <v>1</v>
      </c>
      <c r="H1319">
        <v>3</v>
      </c>
      <c r="I1319">
        <v>40.557899999999997</v>
      </c>
      <c r="J1319">
        <v>-105.0714</v>
      </c>
      <c r="K1319" t="s">
        <v>628</v>
      </c>
      <c r="L1319" t="s">
        <v>742</v>
      </c>
    </row>
    <row r="1320" spans="2:12" x14ac:dyDescent="0.25">
      <c r="B1320" t="s">
        <v>674</v>
      </c>
      <c r="C1320" t="s">
        <v>6259</v>
      </c>
      <c r="D1320" t="s">
        <v>6253</v>
      </c>
      <c r="E1320" t="s">
        <v>6221</v>
      </c>
      <c r="F1320" t="s">
        <v>2292</v>
      </c>
      <c r="G1320">
        <v>1</v>
      </c>
      <c r="H1320">
        <v>3</v>
      </c>
      <c r="I1320">
        <v>40.564100000000003</v>
      </c>
      <c r="J1320">
        <v>-105.0628</v>
      </c>
      <c r="K1320" t="s">
        <v>628</v>
      </c>
      <c r="L1320" t="s">
        <v>742</v>
      </c>
    </row>
    <row r="1321" spans="2:12" x14ac:dyDescent="0.25">
      <c r="B1321" t="s">
        <v>674</v>
      </c>
      <c r="C1321" t="s">
        <v>6312</v>
      </c>
      <c r="D1321" t="s">
        <v>6313</v>
      </c>
      <c r="E1321" t="s">
        <v>1398</v>
      </c>
      <c r="F1321" t="s">
        <v>2292</v>
      </c>
      <c r="G1321">
        <v>1</v>
      </c>
      <c r="H1321">
        <v>3</v>
      </c>
      <c r="I1321">
        <v>40.596299999999999</v>
      </c>
      <c r="J1321">
        <v>-105.0908</v>
      </c>
      <c r="K1321" t="s">
        <v>628</v>
      </c>
      <c r="L1321" t="s">
        <v>742</v>
      </c>
    </row>
    <row r="1322" spans="2:12" x14ac:dyDescent="0.25">
      <c r="B1322" t="s">
        <v>674</v>
      </c>
      <c r="C1322" t="s">
        <v>6270</v>
      </c>
      <c r="D1322" t="s">
        <v>6271</v>
      </c>
      <c r="E1322" t="s">
        <v>1398</v>
      </c>
      <c r="F1322" t="s">
        <v>2292</v>
      </c>
      <c r="G1322">
        <v>1</v>
      </c>
      <c r="H1322">
        <v>3</v>
      </c>
      <c r="I1322">
        <v>40.570700000000002</v>
      </c>
      <c r="J1322">
        <v>-105.1121</v>
      </c>
      <c r="K1322" t="s">
        <v>628</v>
      </c>
      <c r="L1322" t="s">
        <v>742</v>
      </c>
    </row>
    <row r="1323" spans="2:12" x14ac:dyDescent="0.25">
      <c r="B1323" t="s">
        <v>674</v>
      </c>
      <c r="C1323" t="s">
        <v>6245</v>
      </c>
      <c r="D1323" t="s">
        <v>6246</v>
      </c>
      <c r="E1323" t="s">
        <v>1398</v>
      </c>
      <c r="F1323" t="s">
        <v>2292</v>
      </c>
      <c r="G1323">
        <v>1</v>
      </c>
      <c r="H1323">
        <v>3</v>
      </c>
      <c r="I1323">
        <v>40.554099999999998</v>
      </c>
      <c r="J1323">
        <v>-105.07</v>
      </c>
      <c r="K1323" t="s">
        <v>628</v>
      </c>
      <c r="L1323" t="s">
        <v>742</v>
      </c>
    </row>
    <row r="1324" spans="2:12" x14ac:dyDescent="0.25">
      <c r="B1324" t="s">
        <v>674</v>
      </c>
      <c r="C1324" t="s">
        <v>6249</v>
      </c>
      <c r="D1324" t="s">
        <v>6246</v>
      </c>
      <c r="E1324" t="s">
        <v>1398</v>
      </c>
      <c r="F1324" t="s">
        <v>2292</v>
      </c>
      <c r="G1324">
        <v>1</v>
      </c>
      <c r="H1324">
        <v>3</v>
      </c>
      <c r="I1324">
        <v>40.556199999999997</v>
      </c>
      <c r="J1324">
        <v>-105.0643</v>
      </c>
      <c r="K1324" t="s">
        <v>628</v>
      </c>
      <c r="L1324" t="s">
        <v>742</v>
      </c>
    </row>
    <row r="1325" spans="2:12" x14ac:dyDescent="0.25">
      <c r="B1325" t="s">
        <v>674</v>
      </c>
      <c r="C1325" t="s">
        <v>6250</v>
      </c>
      <c r="D1325" t="s">
        <v>6251</v>
      </c>
      <c r="E1325" t="s">
        <v>1398</v>
      </c>
      <c r="F1325" t="s">
        <v>2292</v>
      </c>
      <c r="G1325">
        <v>1</v>
      </c>
      <c r="H1325">
        <v>3</v>
      </c>
      <c r="I1325">
        <v>40.557000000000002</v>
      </c>
      <c r="J1325">
        <v>-105.1086</v>
      </c>
      <c r="K1325" t="s">
        <v>628</v>
      </c>
      <c r="L1325" t="s">
        <v>742</v>
      </c>
    </row>
    <row r="1326" spans="2:12" x14ac:dyDescent="0.25">
      <c r="B1326" t="s">
        <v>674</v>
      </c>
      <c r="C1326" t="s">
        <v>6247</v>
      </c>
      <c r="D1326" t="s">
        <v>6248</v>
      </c>
      <c r="E1326" t="s">
        <v>3132</v>
      </c>
      <c r="F1326" t="s">
        <v>2292</v>
      </c>
      <c r="G1326">
        <v>1</v>
      </c>
      <c r="H1326">
        <v>3</v>
      </c>
      <c r="I1326">
        <v>40.555199999999999</v>
      </c>
      <c r="J1326">
        <v>-105.0639</v>
      </c>
      <c r="K1326" t="s">
        <v>628</v>
      </c>
      <c r="L1326" t="s">
        <v>742</v>
      </c>
    </row>
    <row r="1327" spans="2:12" x14ac:dyDescent="0.25">
      <c r="B1327" t="s">
        <v>674</v>
      </c>
      <c r="C1327" t="s">
        <v>6272</v>
      </c>
      <c r="D1327" t="s">
        <v>6273</v>
      </c>
      <c r="E1327" t="s">
        <v>2404</v>
      </c>
      <c r="F1327" t="s">
        <v>2292</v>
      </c>
      <c r="G1327">
        <v>1</v>
      </c>
      <c r="H1327">
        <v>3</v>
      </c>
      <c r="I1327">
        <v>40.5717</v>
      </c>
      <c r="J1327">
        <v>-105.12009999999999</v>
      </c>
      <c r="K1327" t="s">
        <v>628</v>
      </c>
      <c r="L1327" t="s">
        <v>742</v>
      </c>
    </row>
    <row r="1328" spans="2:12" x14ac:dyDescent="0.25">
      <c r="B1328" t="s">
        <v>674</v>
      </c>
      <c r="C1328" t="s">
        <v>6290</v>
      </c>
      <c r="D1328" t="s">
        <v>6273</v>
      </c>
      <c r="E1328" t="s">
        <v>2903</v>
      </c>
      <c r="F1328" t="s">
        <v>2292</v>
      </c>
      <c r="G1328">
        <v>1</v>
      </c>
      <c r="H1328">
        <v>3</v>
      </c>
      <c r="I1328">
        <v>40.579599999999999</v>
      </c>
      <c r="J1328">
        <v>-105.1219</v>
      </c>
      <c r="K1328" t="s">
        <v>628</v>
      </c>
      <c r="L1328" t="s">
        <v>742</v>
      </c>
    </row>
    <row r="1329" spans="2:12" x14ac:dyDescent="0.25">
      <c r="B1329" t="s">
        <v>674</v>
      </c>
      <c r="C1329" t="s">
        <v>6257</v>
      </c>
      <c r="D1329" t="s">
        <v>6258</v>
      </c>
      <c r="E1329" t="s">
        <v>2296</v>
      </c>
      <c r="F1329" t="s">
        <v>2292</v>
      </c>
      <c r="G1329">
        <v>1</v>
      </c>
      <c r="H1329">
        <v>3</v>
      </c>
      <c r="I1329">
        <v>40.564</v>
      </c>
      <c r="J1329">
        <v>-105.1219</v>
      </c>
      <c r="K1329" t="s">
        <v>628</v>
      </c>
      <c r="L1329" t="s">
        <v>742</v>
      </c>
    </row>
    <row r="1330" spans="2:12" x14ac:dyDescent="0.25">
      <c r="B1330" t="s">
        <v>674</v>
      </c>
      <c r="C1330" t="s">
        <v>6237</v>
      </c>
      <c r="D1330" t="s">
        <v>6238</v>
      </c>
      <c r="E1330" t="s">
        <v>2296</v>
      </c>
      <c r="F1330" t="s">
        <v>2292</v>
      </c>
      <c r="G1330">
        <v>1</v>
      </c>
      <c r="H1330">
        <v>3</v>
      </c>
      <c r="I1330">
        <v>40.546799999999998</v>
      </c>
      <c r="J1330">
        <v>-105.09439999999999</v>
      </c>
      <c r="K1330" t="s">
        <v>628</v>
      </c>
      <c r="L1330" t="s">
        <v>742</v>
      </c>
    </row>
    <row r="1331" spans="2:12" x14ac:dyDescent="0.25">
      <c r="B1331" t="s">
        <v>674</v>
      </c>
      <c r="C1331" t="s">
        <v>6260</v>
      </c>
      <c r="D1331" t="s">
        <v>6261</v>
      </c>
      <c r="E1331" t="s">
        <v>3132</v>
      </c>
      <c r="F1331" t="s">
        <v>2292</v>
      </c>
      <c r="G1331">
        <v>1</v>
      </c>
      <c r="H1331">
        <v>3</v>
      </c>
      <c r="I1331">
        <v>40.5642</v>
      </c>
      <c r="J1331">
        <v>-105.1229</v>
      </c>
      <c r="K1331" t="s">
        <v>628</v>
      </c>
      <c r="L1331" t="s">
        <v>742</v>
      </c>
    </row>
    <row r="1332" spans="2:12" x14ac:dyDescent="0.25">
      <c r="B1332" t="s">
        <v>674</v>
      </c>
      <c r="C1332" t="s">
        <v>6319</v>
      </c>
      <c r="D1332" t="s">
        <v>6320</v>
      </c>
      <c r="E1332" t="s">
        <v>1398</v>
      </c>
      <c r="F1332" t="s">
        <v>2292</v>
      </c>
      <c r="G1332">
        <v>1</v>
      </c>
      <c r="H1332">
        <v>3</v>
      </c>
      <c r="I1332">
        <v>40.599800000000002</v>
      </c>
      <c r="J1332">
        <v>-105.1151</v>
      </c>
      <c r="K1332" t="s">
        <v>628</v>
      </c>
      <c r="L1332" t="s">
        <v>742</v>
      </c>
    </row>
    <row r="1333" spans="2:12" x14ac:dyDescent="0.25">
      <c r="B1333" t="s">
        <v>674</v>
      </c>
      <c r="C1333" t="s">
        <v>6321</v>
      </c>
      <c r="D1333" t="s">
        <v>6322</v>
      </c>
      <c r="E1333" t="s">
        <v>1398</v>
      </c>
      <c r="F1333" t="s">
        <v>2292</v>
      </c>
      <c r="G1333">
        <v>1</v>
      </c>
      <c r="H1333">
        <v>3</v>
      </c>
      <c r="I1333">
        <v>40.599899999999998</v>
      </c>
      <c r="J1333">
        <v>-105.11750000000001</v>
      </c>
      <c r="K1333" t="s">
        <v>628</v>
      </c>
      <c r="L1333" t="s">
        <v>742</v>
      </c>
    </row>
    <row r="1334" spans="2:12" x14ac:dyDescent="0.25">
      <c r="B1334" t="s">
        <v>674</v>
      </c>
      <c r="C1334" t="s">
        <v>6241</v>
      </c>
      <c r="D1334" t="s">
        <v>6242</v>
      </c>
      <c r="E1334" t="s">
        <v>6103</v>
      </c>
      <c r="F1334" t="s">
        <v>2292</v>
      </c>
      <c r="G1334">
        <v>1</v>
      </c>
      <c r="H1334">
        <v>3</v>
      </c>
      <c r="I1334">
        <v>40.553899999999999</v>
      </c>
      <c r="J1334">
        <v>-105.1189</v>
      </c>
      <c r="K1334" t="s">
        <v>628</v>
      </c>
      <c r="L1334" t="s">
        <v>742</v>
      </c>
    </row>
    <row r="1335" spans="2:12" x14ac:dyDescent="0.25">
      <c r="B1335" t="s">
        <v>674</v>
      </c>
      <c r="C1335" t="s">
        <v>6314</v>
      </c>
      <c r="D1335" t="s">
        <v>6315</v>
      </c>
      <c r="E1335" t="s">
        <v>4321</v>
      </c>
      <c r="F1335" t="s">
        <v>2292</v>
      </c>
      <c r="G1335">
        <v>1</v>
      </c>
      <c r="H1335">
        <v>3</v>
      </c>
      <c r="I1335">
        <v>40.596899999999998</v>
      </c>
      <c r="J1335">
        <v>-105.1189</v>
      </c>
      <c r="K1335" t="s">
        <v>628</v>
      </c>
      <c r="L1335" t="s">
        <v>742</v>
      </c>
    </row>
    <row r="1336" spans="2:12" x14ac:dyDescent="0.25">
      <c r="B1336" t="s">
        <v>628</v>
      </c>
      <c r="C1336" t="s">
        <v>8493</v>
      </c>
      <c r="D1336" t="s">
        <v>6315</v>
      </c>
      <c r="E1336" t="s">
        <v>628</v>
      </c>
      <c r="F1336" t="s">
        <v>2484</v>
      </c>
      <c r="G1336">
        <v>0</v>
      </c>
      <c r="H1336">
        <v>3</v>
      </c>
      <c r="I1336">
        <v>40.599800000000002</v>
      </c>
      <c r="J1336">
        <v>-105.1191</v>
      </c>
      <c r="K1336" t="s">
        <v>628</v>
      </c>
      <c r="L1336" t="s">
        <v>742</v>
      </c>
    </row>
    <row r="1337" spans="2:12" x14ac:dyDescent="0.25">
      <c r="B1337" t="s">
        <v>628</v>
      </c>
      <c r="C1337" t="s">
        <v>8506</v>
      </c>
      <c r="D1337" t="s">
        <v>8507</v>
      </c>
      <c r="E1337" t="s">
        <v>628</v>
      </c>
      <c r="F1337" t="s">
        <v>2484</v>
      </c>
      <c r="G1337">
        <v>0</v>
      </c>
      <c r="H1337">
        <v>3</v>
      </c>
      <c r="I1337">
        <v>40.552799999999998</v>
      </c>
      <c r="J1337">
        <v>-105.1224</v>
      </c>
      <c r="K1337" t="s">
        <v>628</v>
      </c>
      <c r="L1337" t="s">
        <v>742</v>
      </c>
    </row>
    <row r="1338" spans="2:12" x14ac:dyDescent="0.25">
      <c r="B1338" t="s">
        <v>628</v>
      </c>
      <c r="C1338" t="s">
        <v>8508</v>
      </c>
      <c r="D1338" t="s">
        <v>8507</v>
      </c>
      <c r="E1338" t="s">
        <v>628</v>
      </c>
      <c r="F1338" t="s">
        <v>2484</v>
      </c>
      <c r="G1338">
        <v>0</v>
      </c>
      <c r="H1338">
        <v>3</v>
      </c>
      <c r="I1338">
        <v>40.560099999999998</v>
      </c>
      <c r="J1338">
        <v>-105.129</v>
      </c>
      <c r="K1338" t="s">
        <v>628</v>
      </c>
      <c r="L1338" t="s">
        <v>742</v>
      </c>
    </row>
    <row r="1339" spans="2:12" x14ac:dyDescent="0.25">
      <c r="B1339" t="s">
        <v>628</v>
      </c>
      <c r="C1339" t="s">
        <v>8512</v>
      </c>
      <c r="D1339" t="s">
        <v>8513</v>
      </c>
      <c r="E1339" t="s">
        <v>628</v>
      </c>
      <c r="F1339" t="s">
        <v>2484</v>
      </c>
      <c r="G1339">
        <v>0</v>
      </c>
      <c r="H1339">
        <v>3</v>
      </c>
      <c r="I1339">
        <v>40.597799999999999</v>
      </c>
      <c r="J1339">
        <v>-105.1266</v>
      </c>
      <c r="K1339" t="s">
        <v>628</v>
      </c>
      <c r="L1339" t="s">
        <v>742</v>
      </c>
    </row>
    <row r="1340" spans="2:12" x14ac:dyDescent="0.25">
      <c r="B1340" t="s">
        <v>680</v>
      </c>
      <c r="C1340" t="s">
        <v>6331</v>
      </c>
      <c r="D1340" t="s">
        <v>6332</v>
      </c>
      <c r="E1340" t="s">
        <v>5940</v>
      </c>
      <c r="F1340" t="s">
        <v>2292</v>
      </c>
      <c r="G1340">
        <v>6</v>
      </c>
      <c r="H1340">
        <v>44</v>
      </c>
      <c r="I1340">
        <v>40.608899999999998</v>
      </c>
      <c r="J1340">
        <v>-108.05719999999999</v>
      </c>
      <c r="K1340" t="s">
        <v>628</v>
      </c>
      <c r="L1340" t="s">
        <v>742</v>
      </c>
    </row>
    <row r="1341" spans="2:12" x14ac:dyDescent="0.25">
      <c r="B1341" t="s">
        <v>628</v>
      </c>
      <c r="C1341" t="s">
        <v>8494</v>
      </c>
      <c r="D1341" t="s">
        <v>8495</v>
      </c>
      <c r="E1341" t="s">
        <v>628</v>
      </c>
      <c r="F1341" t="s">
        <v>2484</v>
      </c>
      <c r="G1341">
        <v>0</v>
      </c>
      <c r="H1341">
        <v>3</v>
      </c>
      <c r="I1341">
        <v>40.613</v>
      </c>
      <c r="J1341">
        <v>-105.0518</v>
      </c>
      <c r="K1341" t="s">
        <v>628</v>
      </c>
      <c r="L1341" t="s">
        <v>742</v>
      </c>
    </row>
    <row r="1342" spans="2:12" x14ac:dyDescent="0.25">
      <c r="B1342" t="s">
        <v>628</v>
      </c>
      <c r="C1342" t="s">
        <v>8479</v>
      </c>
      <c r="D1342" t="s">
        <v>8480</v>
      </c>
      <c r="E1342" t="s">
        <v>628</v>
      </c>
      <c r="F1342" t="s">
        <v>2484</v>
      </c>
      <c r="G1342">
        <v>0</v>
      </c>
      <c r="H1342">
        <v>3</v>
      </c>
      <c r="I1342">
        <v>40.544600000000003</v>
      </c>
      <c r="J1342">
        <v>-105.04949999999999</v>
      </c>
      <c r="K1342" t="s">
        <v>628</v>
      </c>
      <c r="L1342" t="s">
        <v>742</v>
      </c>
    </row>
    <row r="1343" spans="2:12" x14ac:dyDescent="0.25">
      <c r="B1343" t="s">
        <v>628</v>
      </c>
      <c r="C1343" t="s">
        <v>8475</v>
      </c>
      <c r="D1343" t="s">
        <v>8476</v>
      </c>
      <c r="E1343" t="s">
        <v>628</v>
      </c>
      <c r="F1343" t="s">
        <v>2484</v>
      </c>
      <c r="G1343">
        <v>0</v>
      </c>
      <c r="H1343">
        <v>3</v>
      </c>
      <c r="I1343">
        <v>40.592700000000001</v>
      </c>
      <c r="J1343">
        <v>-105.0295</v>
      </c>
      <c r="K1343" t="s">
        <v>628</v>
      </c>
      <c r="L1343" t="s">
        <v>742</v>
      </c>
    </row>
    <row r="1344" spans="2:12" x14ac:dyDescent="0.25">
      <c r="B1344" t="s">
        <v>628</v>
      </c>
      <c r="C1344" t="s">
        <v>8491</v>
      </c>
      <c r="D1344" t="s">
        <v>8492</v>
      </c>
      <c r="E1344" t="s">
        <v>628</v>
      </c>
      <c r="F1344" t="s">
        <v>2484</v>
      </c>
      <c r="G1344">
        <v>0</v>
      </c>
      <c r="H1344">
        <v>3</v>
      </c>
      <c r="I1344">
        <v>40.578099999999999</v>
      </c>
      <c r="J1344">
        <v>-105.026</v>
      </c>
      <c r="K1344" t="s">
        <v>628</v>
      </c>
      <c r="L1344" t="s">
        <v>742</v>
      </c>
    </row>
    <row r="1345" spans="2:12" x14ac:dyDescent="0.25">
      <c r="B1345" t="s">
        <v>628</v>
      </c>
      <c r="C1345" t="s">
        <v>8489</v>
      </c>
      <c r="D1345" t="s">
        <v>8490</v>
      </c>
      <c r="E1345" t="s">
        <v>2835</v>
      </c>
      <c r="F1345" t="s">
        <v>2484</v>
      </c>
      <c r="G1345">
        <v>0</v>
      </c>
      <c r="H1345">
        <v>3</v>
      </c>
      <c r="I1345">
        <v>40.616900000000001</v>
      </c>
      <c r="J1345">
        <v>-105.05410000000001</v>
      </c>
      <c r="K1345" t="s">
        <v>628</v>
      </c>
      <c r="L1345" t="s">
        <v>742</v>
      </c>
    </row>
    <row r="1346" spans="2:12" x14ac:dyDescent="0.25">
      <c r="B1346" t="s">
        <v>628</v>
      </c>
      <c r="C1346" t="s">
        <v>8485</v>
      </c>
      <c r="D1346" t="s">
        <v>8486</v>
      </c>
      <c r="E1346" t="s">
        <v>628</v>
      </c>
      <c r="F1346" t="s">
        <v>2484</v>
      </c>
      <c r="G1346">
        <v>0</v>
      </c>
      <c r="H1346">
        <v>3</v>
      </c>
      <c r="I1346">
        <v>40.610799999999998</v>
      </c>
      <c r="J1346">
        <v>-105.0393</v>
      </c>
      <c r="K1346" t="s">
        <v>628</v>
      </c>
      <c r="L1346" t="s">
        <v>742</v>
      </c>
    </row>
    <row r="1347" spans="2:12" x14ac:dyDescent="0.25">
      <c r="B1347" t="s">
        <v>628</v>
      </c>
      <c r="C1347" t="s">
        <v>8509</v>
      </c>
      <c r="D1347" t="s">
        <v>8510</v>
      </c>
      <c r="E1347" t="s">
        <v>628</v>
      </c>
      <c r="F1347" t="s">
        <v>2484</v>
      </c>
      <c r="G1347">
        <v>0</v>
      </c>
      <c r="H1347">
        <v>3</v>
      </c>
      <c r="I1347">
        <v>40.526899999999998</v>
      </c>
      <c r="J1347">
        <v>-105.0575</v>
      </c>
      <c r="K1347" t="s">
        <v>628</v>
      </c>
      <c r="L1347" t="s">
        <v>742</v>
      </c>
    </row>
    <row r="1348" spans="2:12" x14ac:dyDescent="0.25">
      <c r="B1348" t="s">
        <v>628</v>
      </c>
      <c r="C1348" t="s">
        <v>8500</v>
      </c>
      <c r="D1348" t="s">
        <v>8501</v>
      </c>
      <c r="E1348" t="s">
        <v>628</v>
      </c>
      <c r="F1348" t="s">
        <v>2484</v>
      </c>
      <c r="G1348">
        <v>0</v>
      </c>
      <c r="H1348">
        <v>3</v>
      </c>
      <c r="I1348">
        <v>40.536299999999997</v>
      </c>
      <c r="J1348">
        <v>-105.0294</v>
      </c>
      <c r="K1348" t="s">
        <v>628</v>
      </c>
      <c r="L1348" t="s">
        <v>742</v>
      </c>
    </row>
    <row r="1349" spans="2:12" x14ac:dyDescent="0.25">
      <c r="B1349" t="s">
        <v>628</v>
      </c>
      <c r="C1349" t="s">
        <v>8504</v>
      </c>
      <c r="D1349" t="s">
        <v>8505</v>
      </c>
      <c r="E1349" t="s">
        <v>628</v>
      </c>
      <c r="F1349" t="s">
        <v>2484</v>
      </c>
      <c r="G1349">
        <v>0</v>
      </c>
      <c r="H1349">
        <v>3</v>
      </c>
      <c r="I1349">
        <v>40.633000000000003</v>
      </c>
      <c r="J1349">
        <v>-105.07340000000001</v>
      </c>
      <c r="K1349" t="s">
        <v>628</v>
      </c>
      <c r="L1349" t="s">
        <v>742</v>
      </c>
    </row>
    <row r="1350" spans="2:12" x14ac:dyDescent="0.25">
      <c r="B1350" t="s">
        <v>628</v>
      </c>
      <c r="C1350" t="s">
        <v>8496</v>
      </c>
      <c r="D1350" t="s">
        <v>8497</v>
      </c>
      <c r="E1350" t="s">
        <v>628</v>
      </c>
      <c r="F1350" t="s">
        <v>2484</v>
      </c>
      <c r="G1350">
        <v>0</v>
      </c>
      <c r="H1350">
        <v>3</v>
      </c>
      <c r="I1350">
        <v>40.613700000000001</v>
      </c>
      <c r="J1350">
        <v>-105.1417</v>
      </c>
      <c r="K1350" t="s">
        <v>628</v>
      </c>
      <c r="L1350" t="s">
        <v>742</v>
      </c>
    </row>
    <row r="1351" spans="2:12" x14ac:dyDescent="0.25">
      <c r="B1351" t="s">
        <v>628</v>
      </c>
      <c r="C1351" t="s">
        <v>8511</v>
      </c>
      <c r="D1351" t="s">
        <v>8497</v>
      </c>
      <c r="E1351" t="s">
        <v>628</v>
      </c>
      <c r="F1351" t="s">
        <v>2484</v>
      </c>
      <c r="G1351">
        <v>0</v>
      </c>
      <c r="H1351">
        <v>3</v>
      </c>
      <c r="I1351">
        <v>40.615200000000002</v>
      </c>
      <c r="J1351">
        <v>-105.1403</v>
      </c>
      <c r="K1351" t="s">
        <v>628</v>
      </c>
      <c r="L1351" t="s">
        <v>742</v>
      </c>
    </row>
    <row r="1352" spans="2:12" x14ac:dyDescent="0.25">
      <c r="B1352" t="s">
        <v>628</v>
      </c>
      <c r="C1352" t="s">
        <v>8481</v>
      </c>
      <c r="D1352" t="s">
        <v>8482</v>
      </c>
      <c r="E1352" t="s">
        <v>628</v>
      </c>
      <c r="F1352" t="s">
        <v>2484</v>
      </c>
      <c r="G1352">
        <v>0</v>
      </c>
      <c r="H1352">
        <v>3</v>
      </c>
      <c r="I1352">
        <v>40.518000000000001</v>
      </c>
      <c r="J1352">
        <v>-105.0655</v>
      </c>
      <c r="K1352" t="s">
        <v>628</v>
      </c>
      <c r="L1352" t="s">
        <v>742</v>
      </c>
    </row>
    <row r="1353" spans="2:12" x14ac:dyDescent="0.25">
      <c r="B1353" t="s">
        <v>628</v>
      </c>
      <c r="C1353" t="s">
        <v>8498</v>
      </c>
      <c r="D1353" t="s">
        <v>8499</v>
      </c>
      <c r="E1353" t="s">
        <v>628</v>
      </c>
      <c r="F1353" t="s">
        <v>2484</v>
      </c>
      <c r="G1353">
        <v>0</v>
      </c>
      <c r="H1353">
        <v>3</v>
      </c>
      <c r="I1353">
        <v>40.496600000000001</v>
      </c>
      <c r="J1353">
        <v>-105.07089999999999</v>
      </c>
      <c r="K1353" t="s">
        <v>628</v>
      </c>
      <c r="L1353" t="s">
        <v>742</v>
      </c>
    </row>
    <row r="1354" spans="2:12" x14ac:dyDescent="0.25">
      <c r="B1354" t="s">
        <v>628</v>
      </c>
      <c r="C1354" t="s">
        <v>8477</v>
      </c>
      <c r="D1354" t="s">
        <v>8478</v>
      </c>
      <c r="E1354" t="s">
        <v>628</v>
      </c>
      <c r="F1354" t="s">
        <v>2484</v>
      </c>
      <c r="G1354">
        <v>0</v>
      </c>
      <c r="H1354">
        <v>3</v>
      </c>
      <c r="I1354">
        <v>40.493699999999997</v>
      </c>
      <c r="J1354">
        <v>-105.0839</v>
      </c>
      <c r="K1354" t="s">
        <v>628</v>
      </c>
      <c r="L1354" t="s">
        <v>742</v>
      </c>
    </row>
    <row r="1355" spans="2:12" x14ac:dyDescent="0.25">
      <c r="B1355" t="s">
        <v>628</v>
      </c>
      <c r="C1355" t="s">
        <v>8502</v>
      </c>
      <c r="D1355" t="s">
        <v>8503</v>
      </c>
      <c r="E1355" t="s">
        <v>628</v>
      </c>
      <c r="F1355" t="s">
        <v>2484</v>
      </c>
      <c r="G1355">
        <v>0</v>
      </c>
      <c r="H1355">
        <v>3</v>
      </c>
      <c r="I1355">
        <v>40.521500000000003</v>
      </c>
      <c r="J1355">
        <v>-105.169</v>
      </c>
      <c r="K1355" t="s">
        <v>628</v>
      </c>
      <c r="L1355" t="s">
        <v>742</v>
      </c>
    </row>
    <row r="1356" spans="2:12" x14ac:dyDescent="0.25">
      <c r="B1356" t="s">
        <v>628</v>
      </c>
      <c r="C1356" t="s">
        <v>8487</v>
      </c>
      <c r="D1356" t="s">
        <v>8488</v>
      </c>
      <c r="E1356" t="s">
        <v>628</v>
      </c>
      <c r="F1356" t="s">
        <v>2484</v>
      </c>
      <c r="G1356">
        <v>0</v>
      </c>
      <c r="H1356">
        <v>3</v>
      </c>
      <c r="I1356">
        <v>40.579700000000003</v>
      </c>
      <c r="J1356">
        <v>-104.9759</v>
      </c>
      <c r="K1356" t="s">
        <v>628</v>
      </c>
      <c r="L1356" t="s">
        <v>742</v>
      </c>
    </row>
    <row r="1357" spans="2:12" x14ac:dyDescent="0.25">
      <c r="B1357" t="s">
        <v>628</v>
      </c>
      <c r="C1357" t="s">
        <v>8473</v>
      </c>
      <c r="D1357" t="s">
        <v>8474</v>
      </c>
      <c r="E1357" t="s">
        <v>628</v>
      </c>
      <c r="F1357" t="s">
        <v>2484</v>
      </c>
      <c r="G1357">
        <v>0</v>
      </c>
      <c r="H1357">
        <v>4</v>
      </c>
      <c r="I1357">
        <v>40.4724</v>
      </c>
      <c r="J1357">
        <v>-105.06489999999999</v>
      </c>
      <c r="K1357" t="s">
        <v>628</v>
      </c>
      <c r="L1357" t="s">
        <v>742</v>
      </c>
    </row>
    <row r="1358" spans="2:12" x14ac:dyDescent="0.25">
      <c r="B1358" t="s">
        <v>701</v>
      </c>
      <c r="C1358" t="s">
        <v>6349</v>
      </c>
      <c r="D1358" t="s">
        <v>6350</v>
      </c>
      <c r="E1358" t="s">
        <v>2296</v>
      </c>
      <c r="F1358" t="s">
        <v>2292</v>
      </c>
      <c r="G1358">
        <v>1</v>
      </c>
      <c r="H1358">
        <v>3</v>
      </c>
      <c r="I1358">
        <v>40.618200000000002</v>
      </c>
      <c r="J1358">
        <v>-104.9265</v>
      </c>
      <c r="K1358" t="s">
        <v>628</v>
      </c>
      <c r="L1358" t="s">
        <v>742</v>
      </c>
    </row>
    <row r="1359" spans="2:12" x14ac:dyDescent="0.25">
      <c r="B1359" t="s">
        <v>639</v>
      </c>
      <c r="C1359" t="s">
        <v>6506</v>
      </c>
      <c r="D1359" t="s">
        <v>6507</v>
      </c>
      <c r="E1359" t="s">
        <v>2733</v>
      </c>
      <c r="F1359" t="s">
        <v>6505</v>
      </c>
      <c r="G1359">
        <v>1</v>
      </c>
      <c r="H1359">
        <v>2</v>
      </c>
      <c r="I1359">
        <v>39.884599999999999</v>
      </c>
      <c r="J1359">
        <v>-105.01560000000001</v>
      </c>
      <c r="K1359" t="s">
        <v>628</v>
      </c>
      <c r="L1359" t="s">
        <v>742</v>
      </c>
    </row>
    <row r="1360" spans="2:12" x14ac:dyDescent="0.25">
      <c r="B1360" t="s">
        <v>680</v>
      </c>
      <c r="C1360" t="s">
        <v>1017</v>
      </c>
      <c r="D1360" t="s">
        <v>1018</v>
      </c>
      <c r="E1360" t="s">
        <v>1019</v>
      </c>
      <c r="F1360" t="s">
        <v>745</v>
      </c>
      <c r="G1360">
        <v>6</v>
      </c>
      <c r="H1360">
        <v>54</v>
      </c>
      <c r="I1360">
        <v>40.783329999999999</v>
      </c>
      <c r="J1360">
        <v>-107.65</v>
      </c>
      <c r="K1360" t="s">
        <v>628</v>
      </c>
      <c r="L1360" t="s">
        <v>742</v>
      </c>
    </row>
    <row r="1361" spans="2:12" x14ac:dyDescent="0.25">
      <c r="B1361" t="s">
        <v>628</v>
      </c>
      <c r="C1361" t="s">
        <v>8550</v>
      </c>
      <c r="D1361" t="s">
        <v>8551</v>
      </c>
      <c r="E1361" t="s">
        <v>628</v>
      </c>
      <c r="F1361" t="s">
        <v>2484</v>
      </c>
      <c r="G1361">
        <v>0</v>
      </c>
      <c r="H1361">
        <v>3</v>
      </c>
      <c r="I1361">
        <v>40.6175</v>
      </c>
      <c r="J1361">
        <v>-105.0711</v>
      </c>
      <c r="K1361" t="s">
        <v>628</v>
      </c>
      <c r="L1361" t="s">
        <v>742</v>
      </c>
    </row>
    <row r="1362" spans="2:12" x14ac:dyDescent="0.25">
      <c r="B1362" t="s">
        <v>628</v>
      </c>
      <c r="C1362" t="s">
        <v>8518</v>
      </c>
      <c r="D1362" t="s">
        <v>8519</v>
      </c>
      <c r="E1362" t="s">
        <v>628</v>
      </c>
      <c r="F1362" t="s">
        <v>2484</v>
      </c>
      <c r="G1362">
        <v>0</v>
      </c>
      <c r="H1362">
        <v>3</v>
      </c>
      <c r="I1362">
        <v>40.583100000000002</v>
      </c>
      <c r="J1362">
        <v>-105.10720000000001</v>
      </c>
      <c r="K1362" t="s">
        <v>628</v>
      </c>
      <c r="L1362" t="s">
        <v>742</v>
      </c>
    </row>
    <row r="1363" spans="2:12" x14ac:dyDescent="0.25">
      <c r="B1363" t="s">
        <v>628</v>
      </c>
      <c r="C1363" t="s">
        <v>8548</v>
      </c>
      <c r="D1363" t="s">
        <v>8549</v>
      </c>
      <c r="E1363" t="s">
        <v>628</v>
      </c>
      <c r="F1363" t="s">
        <v>2484</v>
      </c>
      <c r="G1363">
        <v>0</v>
      </c>
      <c r="H1363">
        <v>3</v>
      </c>
      <c r="I1363">
        <v>40.585299999999997</v>
      </c>
      <c r="J1363">
        <v>-105.02970000000001</v>
      </c>
      <c r="K1363" t="s">
        <v>628</v>
      </c>
      <c r="L1363" t="s">
        <v>742</v>
      </c>
    </row>
    <row r="1364" spans="2:12" x14ac:dyDescent="0.25">
      <c r="B1364" t="s">
        <v>628</v>
      </c>
      <c r="C1364" t="s">
        <v>8554</v>
      </c>
      <c r="D1364" t="s">
        <v>8555</v>
      </c>
      <c r="E1364" t="s">
        <v>628</v>
      </c>
      <c r="F1364" t="s">
        <v>2484</v>
      </c>
      <c r="G1364">
        <v>0</v>
      </c>
      <c r="H1364">
        <v>3</v>
      </c>
      <c r="I1364">
        <v>40.627499999999998</v>
      </c>
      <c r="J1364">
        <v>-105.1369</v>
      </c>
      <c r="K1364" t="s">
        <v>628</v>
      </c>
      <c r="L1364" t="s">
        <v>742</v>
      </c>
    </row>
    <row r="1365" spans="2:12" x14ac:dyDescent="0.25">
      <c r="B1365" t="s">
        <v>671</v>
      </c>
      <c r="C1365" t="s">
        <v>4357</v>
      </c>
      <c r="D1365" t="s">
        <v>4358</v>
      </c>
      <c r="E1365" t="s">
        <v>2950</v>
      </c>
      <c r="F1365" t="s">
        <v>2292</v>
      </c>
      <c r="G1365">
        <v>1</v>
      </c>
      <c r="H1365">
        <v>49</v>
      </c>
      <c r="I1365">
        <v>39.292700000000004</v>
      </c>
      <c r="J1365">
        <v>-103.0677</v>
      </c>
      <c r="K1365" t="s">
        <v>628</v>
      </c>
      <c r="L1365" t="s">
        <v>742</v>
      </c>
    </row>
    <row r="1366" spans="2:12" x14ac:dyDescent="0.25">
      <c r="B1366" t="s">
        <v>671</v>
      </c>
      <c r="C1366" t="s">
        <v>4349</v>
      </c>
      <c r="D1366" t="s">
        <v>4350</v>
      </c>
      <c r="E1366" t="s">
        <v>2330</v>
      </c>
      <c r="F1366" t="s">
        <v>2292</v>
      </c>
      <c r="G1366">
        <v>1</v>
      </c>
      <c r="H1366">
        <v>49</v>
      </c>
      <c r="I1366">
        <v>39.284500000000001</v>
      </c>
      <c r="J1366">
        <v>-103.05759999999999</v>
      </c>
      <c r="K1366" t="s">
        <v>628</v>
      </c>
      <c r="L1366" t="s">
        <v>742</v>
      </c>
    </row>
    <row r="1367" spans="2:12" x14ac:dyDescent="0.25">
      <c r="B1367" t="s">
        <v>671</v>
      </c>
      <c r="C1367" t="s">
        <v>4355</v>
      </c>
      <c r="D1367" t="s">
        <v>4356</v>
      </c>
      <c r="E1367" t="s">
        <v>2302</v>
      </c>
      <c r="F1367" t="s">
        <v>2292</v>
      </c>
      <c r="G1367">
        <v>1</v>
      </c>
      <c r="H1367">
        <v>49</v>
      </c>
      <c r="I1367">
        <v>39.292099999999998</v>
      </c>
      <c r="J1367">
        <v>-103.06310000000001</v>
      </c>
      <c r="K1367" t="s">
        <v>628</v>
      </c>
      <c r="L1367" t="s">
        <v>742</v>
      </c>
    </row>
    <row r="1368" spans="2:12" x14ac:dyDescent="0.25">
      <c r="B1368" t="s">
        <v>628</v>
      </c>
      <c r="C1368" t="s">
        <v>8375</v>
      </c>
      <c r="D1368" t="s">
        <v>8376</v>
      </c>
      <c r="E1368" t="s">
        <v>8049</v>
      </c>
      <c r="F1368" t="s">
        <v>2484</v>
      </c>
      <c r="G1368">
        <v>0</v>
      </c>
      <c r="H1368">
        <v>49</v>
      </c>
      <c r="I1368">
        <v>39.297199999999997</v>
      </c>
      <c r="J1368">
        <v>-103.0625</v>
      </c>
      <c r="K1368" t="s">
        <v>628</v>
      </c>
      <c r="L1368" t="s">
        <v>742</v>
      </c>
    </row>
    <row r="1369" spans="2:12" x14ac:dyDescent="0.25">
      <c r="B1369" t="s">
        <v>671</v>
      </c>
      <c r="C1369" t="s">
        <v>2426</v>
      </c>
      <c r="D1369" t="s">
        <v>2427</v>
      </c>
      <c r="E1369" t="s">
        <v>2428</v>
      </c>
      <c r="F1369" t="s">
        <v>745</v>
      </c>
      <c r="G1369">
        <v>1</v>
      </c>
      <c r="H1369">
        <v>65</v>
      </c>
      <c r="I1369">
        <v>39.521099999999997</v>
      </c>
      <c r="J1369">
        <v>-103.133</v>
      </c>
      <c r="K1369" t="s">
        <v>2428</v>
      </c>
      <c r="L1369" t="s">
        <v>742</v>
      </c>
    </row>
    <row r="1370" spans="2:12" x14ac:dyDescent="0.25">
      <c r="B1370" t="s">
        <v>671</v>
      </c>
      <c r="C1370" t="s">
        <v>4371</v>
      </c>
      <c r="D1370" t="s">
        <v>4372</v>
      </c>
      <c r="E1370" t="s">
        <v>2443</v>
      </c>
      <c r="F1370" t="s">
        <v>2292</v>
      </c>
      <c r="G1370">
        <v>1</v>
      </c>
      <c r="H1370">
        <v>49</v>
      </c>
      <c r="I1370">
        <v>39.301699999999997</v>
      </c>
      <c r="J1370">
        <v>-102.9836</v>
      </c>
      <c r="K1370" t="s">
        <v>628</v>
      </c>
      <c r="L1370" t="s">
        <v>742</v>
      </c>
    </row>
    <row r="1371" spans="2:12" x14ac:dyDescent="0.25">
      <c r="B1371" t="s">
        <v>671</v>
      </c>
      <c r="C1371" t="s">
        <v>1020</v>
      </c>
      <c r="D1371" t="s">
        <v>1021</v>
      </c>
      <c r="E1371" t="s">
        <v>1022</v>
      </c>
      <c r="F1371" t="s">
        <v>745</v>
      </c>
      <c r="G1371">
        <v>1</v>
      </c>
      <c r="H1371">
        <v>49</v>
      </c>
      <c r="I1371">
        <v>39.281399999999998</v>
      </c>
      <c r="J1371">
        <v>-103.06140000000001</v>
      </c>
      <c r="K1371" t="s">
        <v>1022</v>
      </c>
      <c r="L1371" t="s">
        <v>742</v>
      </c>
    </row>
    <row r="1372" spans="2:12" x14ac:dyDescent="0.25">
      <c r="B1372" t="s">
        <v>671</v>
      </c>
      <c r="C1372" t="s">
        <v>4418</v>
      </c>
      <c r="D1372" t="s">
        <v>1021</v>
      </c>
      <c r="E1372" t="s">
        <v>3812</v>
      </c>
      <c r="F1372" t="s">
        <v>2292</v>
      </c>
      <c r="G1372">
        <v>1</v>
      </c>
      <c r="H1372">
        <v>49</v>
      </c>
      <c r="I1372">
        <v>39.360300000000002</v>
      </c>
      <c r="J1372">
        <v>-103.04040000000001</v>
      </c>
      <c r="K1372" t="s">
        <v>628</v>
      </c>
      <c r="L1372" t="s">
        <v>742</v>
      </c>
    </row>
    <row r="1373" spans="2:12" x14ac:dyDescent="0.25">
      <c r="B1373" t="s">
        <v>671</v>
      </c>
      <c r="C1373" t="s">
        <v>4230</v>
      </c>
      <c r="D1373" t="s">
        <v>4231</v>
      </c>
      <c r="E1373" t="s">
        <v>2327</v>
      </c>
      <c r="F1373" t="s">
        <v>2292</v>
      </c>
      <c r="G1373">
        <v>1</v>
      </c>
      <c r="H1373">
        <v>49</v>
      </c>
      <c r="I1373">
        <v>39.194800000000001</v>
      </c>
      <c r="J1373">
        <v>-103.11799999999999</v>
      </c>
      <c r="K1373" t="s">
        <v>628</v>
      </c>
      <c r="L1373" t="s">
        <v>742</v>
      </c>
    </row>
    <row r="1374" spans="2:12" x14ac:dyDescent="0.25">
      <c r="B1374" t="s">
        <v>674</v>
      </c>
      <c r="C1374" t="s">
        <v>2236</v>
      </c>
      <c r="D1374" t="s">
        <v>2237</v>
      </c>
      <c r="E1374" t="s">
        <v>2230</v>
      </c>
      <c r="F1374" t="s">
        <v>745</v>
      </c>
      <c r="G1374">
        <v>1</v>
      </c>
      <c r="H1374">
        <v>4</v>
      </c>
      <c r="I1374">
        <v>40.369199999999999</v>
      </c>
      <c r="J1374">
        <v>-105.2353</v>
      </c>
      <c r="K1374" t="s">
        <v>628</v>
      </c>
      <c r="L1374" t="s">
        <v>742</v>
      </c>
    </row>
    <row r="1375" spans="2:12" x14ac:dyDescent="0.25">
      <c r="B1375" t="s">
        <v>677</v>
      </c>
      <c r="C1375" t="s">
        <v>1023</v>
      </c>
      <c r="D1375" t="s">
        <v>1024</v>
      </c>
      <c r="E1375" t="s">
        <v>1025</v>
      </c>
      <c r="F1375" t="s">
        <v>745</v>
      </c>
      <c r="G1375">
        <v>1</v>
      </c>
      <c r="H1375">
        <v>65</v>
      </c>
      <c r="I1375">
        <v>40.684440000000002</v>
      </c>
      <c r="J1375">
        <v>-102.83972</v>
      </c>
      <c r="K1375" t="s">
        <v>628</v>
      </c>
      <c r="L1375" t="s">
        <v>742</v>
      </c>
    </row>
    <row r="1376" spans="2:12" x14ac:dyDescent="0.25">
      <c r="B1376" t="s">
        <v>677</v>
      </c>
      <c r="C1376" t="s">
        <v>6400</v>
      </c>
      <c r="D1376" t="s">
        <v>6401</v>
      </c>
      <c r="E1376" t="s">
        <v>4018</v>
      </c>
      <c r="F1376" t="s">
        <v>2292</v>
      </c>
      <c r="G1376">
        <v>1</v>
      </c>
      <c r="H1376">
        <v>65</v>
      </c>
      <c r="I1376">
        <v>40.679200000000002</v>
      </c>
      <c r="J1376">
        <v>-102.83839999999999</v>
      </c>
      <c r="K1376" t="s">
        <v>628</v>
      </c>
      <c r="L1376" t="s">
        <v>742</v>
      </c>
    </row>
    <row r="1377" spans="2:12" x14ac:dyDescent="0.25">
      <c r="B1377" t="s">
        <v>677</v>
      </c>
      <c r="C1377" t="s">
        <v>6228</v>
      </c>
      <c r="D1377" t="s">
        <v>6229</v>
      </c>
      <c r="E1377" t="s">
        <v>3137</v>
      </c>
      <c r="F1377" t="s">
        <v>2292</v>
      </c>
      <c r="G1377">
        <v>1</v>
      </c>
      <c r="H1377">
        <v>65</v>
      </c>
      <c r="I1377">
        <v>40.537599999999998</v>
      </c>
      <c r="J1377">
        <v>-102.8336</v>
      </c>
      <c r="K1377" t="s">
        <v>628</v>
      </c>
      <c r="L1377" t="s">
        <v>742</v>
      </c>
    </row>
    <row r="1378" spans="2:12" x14ac:dyDescent="0.25">
      <c r="B1378" t="s">
        <v>677</v>
      </c>
      <c r="C1378" t="s">
        <v>2269</v>
      </c>
      <c r="D1378" t="s">
        <v>2270</v>
      </c>
      <c r="E1378" t="s">
        <v>1398</v>
      </c>
      <c r="F1378" t="s">
        <v>745</v>
      </c>
      <c r="G1378">
        <v>1</v>
      </c>
      <c r="H1378">
        <v>65</v>
      </c>
      <c r="I1378">
        <v>40.648299999999999</v>
      </c>
      <c r="J1378">
        <v>-102.85939999999999</v>
      </c>
      <c r="K1378" t="s">
        <v>1398</v>
      </c>
      <c r="L1378" t="s">
        <v>742</v>
      </c>
    </row>
    <row r="1379" spans="2:12" x14ac:dyDescent="0.25">
      <c r="B1379" t="s">
        <v>661</v>
      </c>
      <c r="C1379" t="s">
        <v>1026</v>
      </c>
      <c r="D1379" t="s">
        <v>1027</v>
      </c>
      <c r="E1379" t="s">
        <v>1028</v>
      </c>
      <c r="F1379" t="s">
        <v>745</v>
      </c>
      <c r="G1379">
        <v>2</v>
      </c>
      <c r="H1379">
        <v>12</v>
      </c>
      <c r="I1379">
        <v>38.383330000000001</v>
      </c>
      <c r="J1379">
        <v>-105.13333</v>
      </c>
      <c r="K1379" t="s">
        <v>1028</v>
      </c>
      <c r="L1379" t="s">
        <v>742</v>
      </c>
    </row>
    <row r="1380" spans="2:12" x14ac:dyDescent="0.25">
      <c r="B1380" t="s">
        <v>661</v>
      </c>
      <c r="C1380" t="s">
        <v>3586</v>
      </c>
      <c r="D1380" t="s">
        <v>3587</v>
      </c>
      <c r="E1380" t="s">
        <v>961</v>
      </c>
      <c r="F1380" t="s">
        <v>2292</v>
      </c>
      <c r="G1380">
        <v>2</v>
      </c>
      <c r="H1380">
        <v>12</v>
      </c>
      <c r="I1380">
        <v>38.383400000000002</v>
      </c>
      <c r="J1380">
        <v>-105.1335</v>
      </c>
      <c r="K1380" t="s">
        <v>628</v>
      </c>
      <c r="L1380" t="s">
        <v>742</v>
      </c>
    </row>
    <row r="1381" spans="2:12" x14ac:dyDescent="0.25">
      <c r="B1381" t="s">
        <v>661</v>
      </c>
      <c r="C1381" t="s">
        <v>3574</v>
      </c>
      <c r="D1381" t="s">
        <v>3575</v>
      </c>
      <c r="E1381" t="s">
        <v>3334</v>
      </c>
      <c r="F1381" t="s">
        <v>2292</v>
      </c>
      <c r="G1381">
        <v>2</v>
      </c>
      <c r="H1381">
        <v>12</v>
      </c>
      <c r="I1381">
        <v>38.344900000000003</v>
      </c>
      <c r="J1381">
        <v>-105.1636</v>
      </c>
      <c r="K1381" t="s">
        <v>628</v>
      </c>
      <c r="L1381" t="s">
        <v>742</v>
      </c>
    </row>
    <row r="1382" spans="2:12" x14ac:dyDescent="0.25">
      <c r="B1382" t="s">
        <v>628</v>
      </c>
      <c r="C1382" t="s">
        <v>8997</v>
      </c>
      <c r="D1382" t="s">
        <v>8998</v>
      </c>
      <c r="E1382" t="s">
        <v>8049</v>
      </c>
      <c r="F1382" t="s">
        <v>2484</v>
      </c>
      <c r="G1382">
        <v>0</v>
      </c>
      <c r="H1382">
        <v>12</v>
      </c>
      <c r="I1382">
        <v>38.324199999999998</v>
      </c>
      <c r="J1382">
        <v>-105.0433</v>
      </c>
      <c r="K1382" t="s">
        <v>628</v>
      </c>
      <c r="L1382" t="s">
        <v>742</v>
      </c>
    </row>
    <row r="1383" spans="2:12" x14ac:dyDescent="0.25">
      <c r="B1383" t="s">
        <v>628</v>
      </c>
      <c r="C1383" t="s">
        <v>9070</v>
      </c>
      <c r="D1383" t="s">
        <v>9071</v>
      </c>
      <c r="E1383" t="s">
        <v>2835</v>
      </c>
      <c r="F1383" t="s">
        <v>2484</v>
      </c>
      <c r="G1383">
        <v>0</v>
      </c>
      <c r="H1383">
        <v>23</v>
      </c>
      <c r="I1383">
        <v>38.994399999999999</v>
      </c>
      <c r="J1383">
        <v>-105.265</v>
      </c>
      <c r="K1383" t="s">
        <v>628</v>
      </c>
      <c r="L1383" t="s">
        <v>742</v>
      </c>
    </row>
    <row r="1384" spans="2:12" x14ac:dyDescent="0.25">
      <c r="B1384" t="s">
        <v>699</v>
      </c>
      <c r="C1384" t="s">
        <v>4077</v>
      </c>
      <c r="D1384" t="s">
        <v>4078</v>
      </c>
      <c r="E1384" t="s">
        <v>2751</v>
      </c>
      <c r="F1384" t="s">
        <v>2292</v>
      </c>
      <c r="G1384">
        <v>1</v>
      </c>
      <c r="H1384">
        <v>23</v>
      </c>
      <c r="I1384">
        <v>39.002499999999998</v>
      </c>
      <c r="J1384">
        <v>-105.2932</v>
      </c>
      <c r="K1384" t="s">
        <v>628</v>
      </c>
      <c r="L1384" t="s">
        <v>742</v>
      </c>
    </row>
    <row r="1385" spans="2:12" x14ac:dyDescent="0.25">
      <c r="B1385" t="s">
        <v>686</v>
      </c>
      <c r="C1385" t="s">
        <v>3919</v>
      </c>
      <c r="D1385" t="s">
        <v>3920</v>
      </c>
      <c r="E1385" t="s">
        <v>3214</v>
      </c>
      <c r="F1385" t="s">
        <v>2292</v>
      </c>
      <c r="G1385">
        <v>2</v>
      </c>
      <c r="H1385">
        <v>12</v>
      </c>
      <c r="I1385">
        <v>38.865200000000002</v>
      </c>
      <c r="J1385">
        <v>-105.3729</v>
      </c>
      <c r="K1385" t="s">
        <v>628</v>
      </c>
      <c r="L1385" t="s">
        <v>742</v>
      </c>
    </row>
    <row r="1386" spans="2:12" x14ac:dyDescent="0.25">
      <c r="B1386" t="s">
        <v>699</v>
      </c>
      <c r="C1386" t="s">
        <v>1029</v>
      </c>
      <c r="D1386" t="s">
        <v>1030</v>
      </c>
      <c r="E1386" t="s">
        <v>1031</v>
      </c>
      <c r="F1386" t="s">
        <v>745</v>
      </c>
      <c r="G1386">
        <v>1</v>
      </c>
      <c r="H1386">
        <v>23</v>
      </c>
      <c r="I1386">
        <v>38.912700000000001</v>
      </c>
      <c r="J1386">
        <v>-105.28489999999999</v>
      </c>
      <c r="K1386" t="s">
        <v>752</v>
      </c>
      <c r="L1386" t="s">
        <v>742</v>
      </c>
    </row>
    <row r="1387" spans="2:12" x14ac:dyDescent="0.25">
      <c r="B1387" t="s">
        <v>699</v>
      </c>
      <c r="C1387" t="s">
        <v>897</v>
      </c>
      <c r="D1387" t="s">
        <v>898</v>
      </c>
      <c r="E1387" t="s">
        <v>765</v>
      </c>
      <c r="F1387" t="s">
        <v>745</v>
      </c>
      <c r="G1387">
        <v>1</v>
      </c>
      <c r="H1387">
        <v>23</v>
      </c>
      <c r="I1387">
        <v>38.912700000000001</v>
      </c>
      <c r="J1387">
        <v>-105.28489999999999</v>
      </c>
      <c r="K1387" t="s">
        <v>628</v>
      </c>
      <c r="L1387" t="s">
        <v>742</v>
      </c>
    </row>
    <row r="1388" spans="2:12" x14ac:dyDescent="0.25">
      <c r="B1388" t="s">
        <v>628</v>
      </c>
      <c r="C1388" t="s">
        <v>2765</v>
      </c>
      <c r="D1388" t="s">
        <v>2766</v>
      </c>
      <c r="E1388" t="s">
        <v>628</v>
      </c>
      <c r="F1388" t="s">
        <v>2484</v>
      </c>
      <c r="G1388">
        <v>5</v>
      </c>
      <c r="H1388">
        <v>51</v>
      </c>
      <c r="I1388">
        <v>39.866664999999998</v>
      </c>
      <c r="J1388">
        <v>-105.866669</v>
      </c>
      <c r="K1388" t="s">
        <v>628</v>
      </c>
      <c r="L1388" t="s">
        <v>742</v>
      </c>
    </row>
    <row r="1389" spans="2:12" x14ac:dyDescent="0.25">
      <c r="B1389" t="s">
        <v>676</v>
      </c>
      <c r="C1389" t="s">
        <v>1032</v>
      </c>
      <c r="D1389" t="s">
        <v>1033</v>
      </c>
      <c r="E1389" t="s">
        <v>1034</v>
      </c>
      <c r="F1389" t="s">
        <v>745</v>
      </c>
      <c r="G1389">
        <v>2</v>
      </c>
      <c r="H1389">
        <v>17</v>
      </c>
      <c r="I1389">
        <v>38.549999999999997</v>
      </c>
      <c r="J1389">
        <v>-103.68333</v>
      </c>
      <c r="K1389" t="s">
        <v>1034</v>
      </c>
      <c r="L1389" t="s">
        <v>742</v>
      </c>
    </row>
    <row r="1390" spans="2:12" x14ac:dyDescent="0.25">
      <c r="B1390" t="s">
        <v>659</v>
      </c>
      <c r="C1390" t="s">
        <v>1035</v>
      </c>
      <c r="D1390" t="s">
        <v>1036</v>
      </c>
      <c r="E1390" t="s">
        <v>1038</v>
      </c>
      <c r="F1390" t="s">
        <v>745</v>
      </c>
      <c r="G1390">
        <v>2</v>
      </c>
      <c r="H1390">
        <v>10</v>
      </c>
      <c r="I1390">
        <v>38.678330000000003</v>
      </c>
      <c r="J1390">
        <v>-104.75667</v>
      </c>
      <c r="K1390" t="s">
        <v>1037</v>
      </c>
      <c r="L1390" t="s">
        <v>742</v>
      </c>
    </row>
    <row r="1391" spans="2:12" x14ac:dyDescent="0.25">
      <c r="B1391" t="s">
        <v>659</v>
      </c>
      <c r="C1391" t="s">
        <v>3766</v>
      </c>
      <c r="D1391" t="s">
        <v>3767</v>
      </c>
      <c r="E1391" t="s">
        <v>628</v>
      </c>
      <c r="F1391" t="s">
        <v>745</v>
      </c>
      <c r="G1391">
        <v>2</v>
      </c>
      <c r="H1391">
        <v>10</v>
      </c>
      <c r="I1391">
        <v>38.6586</v>
      </c>
      <c r="J1391">
        <v>-104.8539</v>
      </c>
      <c r="K1391" t="s">
        <v>813</v>
      </c>
      <c r="L1391" t="s">
        <v>742</v>
      </c>
    </row>
    <row r="1392" spans="2:12" x14ac:dyDescent="0.25">
      <c r="B1392" t="s">
        <v>628</v>
      </c>
      <c r="C1392" t="s">
        <v>8568</v>
      </c>
      <c r="D1392" t="s">
        <v>8569</v>
      </c>
      <c r="E1392" t="s">
        <v>628</v>
      </c>
      <c r="F1392" t="s">
        <v>2484</v>
      </c>
      <c r="G1392">
        <v>0</v>
      </c>
      <c r="H1392">
        <v>3</v>
      </c>
      <c r="I1392">
        <v>40.585500000000003</v>
      </c>
      <c r="J1392">
        <v>-105.0936</v>
      </c>
      <c r="K1392" t="s">
        <v>628</v>
      </c>
      <c r="L1392" t="s">
        <v>742</v>
      </c>
    </row>
    <row r="1393" spans="2:12" x14ac:dyDescent="0.25">
      <c r="B1393" t="s">
        <v>674</v>
      </c>
      <c r="C1393" t="s">
        <v>1039</v>
      </c>
      <c r="D1393" t="s">
        <v>1040</v>
      </c>
      <c r="E1393" t="s">
        <v>759</v>
      </c>
      <c r="F1393" t="s">
        <v>745</v>
      </c>
      <c r="G1393">
        <v>1</v>
      </c>
      <c r="H1393">
        <v>3</v>
      </c>
      <c r="I1393">
        <v>40.576300000000003</v>
      </c>
      <c r="J1393">
        <v>-105.0857</v>
      </c>
      <c r="K1393" t="s">
        <v>759</v>
      </c>
      <c r="L1393" t="s">
        <v>742</v>
      </c>
    </row>
    <row r="1394" spans="2:12" x14ac:dyDescent="0.25">
      <c r="B1394" t="s">
        <v>628</v>
      </c>
      <c r="C1394" t="s">
        <v>8873</v>
      </c>
      <c r="D1394" t="s">
        <v>8874</v>
      </c>
      <c r="E1394" t="s">
        <v>8049</v>
      </c>
      <c r="F1394" t="s">
        <v>2484</v>
      </c>
      <c r="G1394">
        <v>0</v>
      </c>
      <c r="H1394">
        <v>3</v>
      </c>
      <c r="I1394">
        <v>40.551000000000002</v>
      </c>
      <c r="J1394">
        <v>-105.0664</v>
      </c>
      <c r="K1394" t="s">
        <v>628</v>
      </c>
      <c r="L1394" t="s">
        <v>742</v>
      </c>
    </row>
    <row r="1395" spans="2:12" x14ac:dyDescent="0.25">
      <c r="B1395" t="s">
        <v>628</v>
      </c>
      <c r="C1395" t="s">
        <v>8676</v>
      </c>
      <c r="D1395" t="s">
        <v>8677</v>
      </c>
      <c r="E1395" t="s">
        <v>628</v>
      </c>
      <c r="F1395" t="s">
        <v>2484</v>
      </c>
      <c r="G1395">
        <v>0</v>
      </c>
      <c r="H1395">
        <v>3</v>
      </c>
      <c r="I1395">
        <v>40.566200000000002</v>
      </c>
      <c r="J1395">
        <v>-105.0702</v>
      </c>
      <c r="K1395" t="s">
        <v>628</v>
      </c>
      <c r="L1395" t="s">
        <v>742</v>
      </c>
    </row>
    <row r="1396" spans="2:12" x14ac:dyDescent="0.25">
      <c r="B1396" t="s">
        <v>628</v>
      </c>
      <c r="C1396" t="s">
        <v>8825</v>
      </c>
      <c r="D1396" t="s">
        <v>8826</v>
      </c>
      <c r="E1396" t="s">
        <v>8049</v>
      </c>
      <c r="F1396" t="s">
        <v>2484</v>
      </c>
      <c r="G1396">
        <v>0</v>
      </c>
      <c r="H1396">
        <v>3</v>
      </c>
      <c r="I1396">
        <v>40.547199999999997</v>
      </c>
      <c r="J1396">
        <v>-105.0749</v>
      </c>
      <c r="K1396" t="s">
        <v>628</v>
      </c>
      <c r="L1396" t="s">
        <v>742</v>
      </c>
    </row>
    <row r="1397" spans="2:12" x14ac:dyDescent="0.25">
      <c r="B1397" t="s">
        <v>628</v>
      </c>
      <c r="C1397" t="s">
        <v>9033</v>
      </c>
      <c r="D1397" t="s">
        <v>9034</v>
      </c>
      <c r="E1397" t="s">
        <v>2835</v>
      </c>
      <c r="F1397" t="s">
        <v>2484</v>
      </c>
      <c r="G1397">
        <v>0</v>
      </c>
      <c r="H1397">
        <v>3</v>
      </c>
      <c r="I1397">
        <v>40.543700000000001</v>
      </c>
      <c r="J1397">
        <v>-105.0564</v>
      </c>
      <c r="K1397" t="s">
        <v>628</v>
      </c>
      <c r="L1397" t="s">
        <v>742</v>
      </c>
    </row>
    <row r="1398" spans="2:12" x14ac:dyDescent="0.25">
      <c r="B1398" t="s">
        <v>628</v>
      </c>
      <c r="C1398" t="s">
        <v>8654</v>
      </c>
      <c r="D1398" t="s">
        <v>8655</v>
      </c>
      <c r="E1398" t="s">
        <v>628</v>
      </c>
      <c r="F1398" t="s">
        <v>2484</v>
      </c>
      <c r="G1398">
        <v>0</v>
      </c>
      <c r="H1398">
        <v>3</v>
      </c>
      <c r="I1398">
        <v>40.5901</v>
      </c>
      <c r="J1398">
        <v>-105.102</v>
      </c>
      <c r="K1398" t="s">
        <v>628</v>
      </c>
      <c r="L1398" t="s">
        <v>742</v>
      </c>
    </row>
    <row r="1399" spans="2:12" x14ac:dyDescent="0.25">
      <c r="B1399" t="s">
        <v>628</v>
      </c>
      <c r="C1399" t="s">
        <v>8566</v>
      </c>
      <c r="D1399" t="s">
        <v>8567</v>
      </c>
      <c r="E1399" t="s">
        <v>628</v>
      </c>
      <c r="F1399" t="s">
        <v>2484</v>
      </c>
      <c r="G1399">
        <v>0</v>
      </c>
      <c r="H1399">
        <v>3</v>
      </c>
      <c r="I1399">
        <v>40.588799999999999</v>
      </c>
      <c r="J1399">
        <v>-105.0979</v>
      </c>
      <c r="K1399" t="s">
        <v>628</v>
      </c>
      <c r="L1399" t="s">
        <v>742</v>
      </c>
    </row>
    <row r="1400" spans="2:12" x14ac:dyDescent="0.25">
      <c r="B1400" t="s">
        <v>628</v>
      </c>
      <c r="C1400" t="s">
        <v>8411</v>
      </c>
      <c r="D1400" t="s">
        <v>8412</v>
      </c>
      <c r="E1400" t="s">
        <v>628</v>
      </c>
      <c r="F1400" t="s">
        <v>2484</v>
      </c>
      <c r="G1400">
        <v>0</v>
      </c>
      <c r="H1400">
        <v>3</v>
      </c>
      <c r="I1400">
        <v>40.589700000000001</v>
      </c>
      <c r="J1400">
        <v>-105.1058</v>
      </c>
      <c r="K1400" t="s">
        <v>628</v>
      </c>
      <c r="L1400" t="s">
        <v>742</v>
      </c>
    </row>
    <row r="1401" spans="2:12" x14ac:dyDescent="0.25">
      <c r="B1401" t="s">
        <v>628</v>
      </c>
      <c r="C1401" t="s">
        <v>8701</v>
      </c>
      <c r="D1401" t="s">
        <v>8702</v>
      </c>
      <c r="E1401" t="s">
        <v>8049</v>
      </c>
      <c r="F1401" t="s">
        <v>2484</v>
      </c>
      <c r="G1401">
        <v>0</v>
      </c>
      <c r="H1401">
        <v>3</v>
      </c>
      <c r="I1401">
        <v>40.535899999999998</v>
      </c>
      <c r="J1401">
        <v>-105.0849</v>
      </c>
      <c r="K1401" t="s">
        <v>628</v>
      </c>
      <c r="L1401" t="s">
        <v>742</v>
      </c>
    </row>
    <row r="1402" spans="2:12" x14ac:dyDescent="0.25">
      <c r="B1402" t="s">
        <v>628</v>
      </c>
      <c r="C1402" t="s">
        <v>9027</v>
      </c>
      <c r="D1402" t="s">
        <v>9028</v>
      </c>
      <c r="E1402" t="s">
        <v>8049</v>
      </c>
      <c r="F1402" t="s">
        <v>2484</v>
      </c>
      <c r="G1402">
        <v>0</v>
      </c>
      <c r="H1402">
        <v>3</v>
      </c>
      <c r="I1402">
        <v>40.546300000000002</v>
      </c>
      <c r="J1402">
        <v>-105.1003</v>
      </c>
      <c r="K1402" t="s">
        <v>628</v>
      </c>
      <c r="L1402" t="s">
        <v>742</v>
      </c>
    </row>
    <row r="1403" spans="2:12" x14ac:dyDescent="0.25">
      <c r="B1403" t="s">
        <v>628</v>
      </c>
      <c r="C1403" t="s">
        <v>8570</v>
      </c>
      <c r="D1403" t="s">
        <v>8571</v>
      </c>
      <c r="E1403" t="s">
        <v>628</v>
      </c>
      <c r="F1403" t="s">
        <v>2484</v>
      </c>
      <c r="G1403">
        <v>0</v>
      </c>
      <c r="H1403">
        <v>3</v>
      </c>
      <c r="I1403">
        <v>40.546300000000002</v>
      </c>
      <c r="J1403">
        <v>-105.10680000000001</v>
      </c>
      <c r="K1403" t="s">
        <v>628</v>
      </c>
      <c r="L1403" t="s">
        <v>742</v>
      </c>
    </row>
    <row r="1404" spans="2:12" x14ac:dyDescent="0.25">
      <c r="B1404" t="s">
        <v>628</v>
      </c>
      <c r="C1404" t="s">
        <v>9025</v>
      </c>
      <c r="D1404" t="s">
        <v>9026</v>
      </c>
      <c r="E1404" t="s">
        <v>8049</v>
      </c>
      <c r="F1404" t="s">
        <v>2484</v>
      </c>
      <c r="G1404">
        <v>0</v>
      </c>
      <c r="H1404">
        <v>3</v>
      </c>
      <c r="I1404">
        <v>40.5627</v>
      </c>
      <c r="J1404">
        <v>-105.1079</v>
      </c>
      <c r="K1404" t="s">
        <v>628</v>
      </c>
      <c r="L1404" t="s">
        <v>742</v>
      </c>
    </row>
    <row r="1405" spans="2:12" x14ac:dyDescent="0.25">
      <c r="B1405" t="s">
        <v>628</v>
      </c>
      <c r="C1405" t="s">
        <v>8162</v>
      </c>
      <c r="D1405" t="s">
        <v>8163</v>
      </c>
      <c r="E1405" t="s">
        <v>2733</v>
      </c>
      <c r="F1405" t="s">
        <v>2292</v>
      </c>
      <c r="G1405">
        <v>1</v>
      </c>
      <c r="H1405">
        <v>3</v>
      </c>
      <c r="I1405">
        <v>40.570700000000002</v>
      </c>
      <c r="J1405">
        <v>-105.10429999999999</v>
      </c>
      <c r="K1405" t="s">
        <v>628</v>
      </c>
      <c r="L1405" t="s">
        <v>742</v>
      </c>
    </row>
    <row r="1406" spans="2:12" x14ac:dyDescent="0.25">
      <c r="B1406" t="s">
        <v>628</v>
      </c>
      <c r="C1406" t="s">
        <v>8662</v>
      </c>
      <c r="D1406" t="s">
        <v>8663</v>
      </c>
      <c r="E1406" t="s">
        <v>628</v>
      </c>
      <c r="F1406" t="s">
        <v>2484</v>
      </c>
      <c r="G1406">
        <v>0</v>
      </c>
      <c r="H1406">
        <v>3</v>
      </c>
      <c r="I1406">
        <v>40.522799999999997</v>
      </c>
      <c r="J1406">
        <v>-105.07080000000001</v>
      </c>
      <c r="K1406" t="s">
        <v>628</v>
      </c>
      <c r="L1406" t="s">
        <v>742</v>
      </c>
    </row>
    <row r="1407" spans="2:12" x14ac:dyDescent="0.25">
      <c r="B1407" t="s">
        <v>628</v>
      </c>
      <c r="C1407" t="s">
        <v>8644</v>
      </c>
      <c r="D1407" t="s">
        <v>8645</v>
      </c>
      <c r="E1407" t="s">
        <v>628</v>
      </c>
      <c r="F1407" t="s">
        <v>2484</v>
      </c>
      <c r="G1407">
        <v>0</v>
      </c>
      <c r="H1407">
        <v>3</v>
      </c>
      <c r="I1407">
        <v>40.5595</v>
      </c>
      <c r="J1407">
        <v>-105.1206</v>
      </c>
      <c r="K1407" t="s">
        <v>628</v>
      </c>
      <c r="L1407" t="s">
        <v>742</v>
      </c>
    </row>
    <row r="1408" spans="2:12" x14ac:dyDescent="0.25">
      <c r="B1408" t="s">
        <v>628</v>
      </c>
      <c r="C1408" t="s">
        <v>8638</v>
      </c>
      <c r="D1408" t="s">
        <v>8639</v>
      </c>
      <c r="E1408" t="s">
        <v>628</v>
      </c>
      <c r="F1408" t="s">
        <v>2484</v>
      </c>
      <c r="G1408">
        <v>0</v>
      </c>
      <c r="H1408">
        <v>3</v>
      </c>
      <c r="I1408">
        <v>40.5471</v>
      </c>
      <c r="J1408">
        <v>-105.0936</v>
      </c>
      <c r="K1408" t="s">
        <v>628</v>
      </c>
      <c r="L1408" t="s">
        <v>742</v>
      </c>
    </row>
    <row r="1409" spans="2:12" x14ac:dyDescent="0.25">
      <c r="B1409" t="s">
        <v>628</v>
      </c>
      <c r="C1409" t="s">
        <v>8642</v>
      </c>
      <c r="D1409" t="s">
        <v>8643</v>
      </c>
      <c r="E1409" t="s">
        <v>628</v>
      </c>
      <c r="F1409" t="s">
        <v>2484</v>
      </c>
      <c r="G1409">
        <v>0</v>
      </c>
      <c r="H1409">
        <v>3</v>
      </c>
      <c r="I1409">
        <v>40.559399999999997</v>
      </c>
      <c r="J1409">
        <v>-105.0462</v>
      </c>
      <c r="K1409" t="s">
        <v>628</v>
      </c>
      <c r="L1409" t="s">
        <v>742</v>
      </c>
    </row>
    <row r="1410" spans="2:12" x14ac:dyDescent="0.25">
      <c r="B1410" t="s">
        <v>628</v>
      </c>
      <c r="C1410" t="s">
        <v>8688</v>
      </c>
      <c r="D1410" t="s">
        <v>8689</v>
      </c>
      <c r="E1410" t="s">
        <v>8049</v>
      </c>
      <c r="F1410" t="s">
        <v>2484</v>
      </c>
      <c r="G1410">
        <v>0</v>
      </c>
      <c r="H1410">
        <v>3</v>
      </c>
      <c r="I1410">
        <v>40.555900000000001</v>
      </c>
      <c r="J1410">
        <v>-105.1207</v>
      </c>
      <c r="K1410" t="s">
        <v>628</v>
      </c>
      <c r="L1410" t="s">
        <v>742</v>
      </c>
    </row>
    <row r="1411" spans="2:12" x14ac:dyDescent="0.25">
      <c r="B1411" t="s">
        <v>628</v>
      </c>
      <c r="C1411" t="s">
        <v>8670</v>
      </c>
      <c r="D1411" t="s">
        <v>8671</v>
      </c>
      <c r="E1411" t="s">
        <v>628</v>
      </c>
      <c r="F1411" t="s">
        <v>2484</v>
      </c>
      <c r="G1411">
        <v>0</v>
      </c>
      <c r="H1411">
        <v>3</v>
      </c>
      <c r="I1411">
        <v>40.521500000000003</v>
      </c>
      <c r="J1411">
        <v>-105.0975</v>
      </c>
      <c r="K1411" t="s">
        <v>628</v>
      </c>
      <c r="L1411" t="s">
        <v>742</v>
      </c>
    </row>
    <row r="1412" spans="2:12" x14ac:dyDescent="0.25">
      <c r="B1412" t="s">
        <v>628</v>
      </c>
      <c r="C1412" t="s">
        <v>8672</v>
      </c>
      <c r="D1412" t="s">
        <v>8673</v>
      </c>
      <c r="E1412" t="s">
        <v>628</v>
      </c>
      <c r="F1412" t="s">
        <v>2484</v>
      </c>
      <c r="G1412">
        <v>0</v>
      </c>
      <c r="H1412">
        <v>3</v>
      </c>
      <c r="I1412">
        <v>40.587299999999999</v>
      </c>
      <c r="J1412">
        <v>-105.1054</v>
      </c>
      <c r="K1412" t="s">
        <v>628</v>
      </c>
      <c r="L1412" t="s">
        <v>742</v>
      </c>
    </row>
    <row r="1413" spans="2:12" x14ac:dyDescent="0.25">
      <c r="B1413" t="s">
        <v>628</v>
      </c>
      <c r="C1413" t="s">
        <v>8694</v>
      </c>
      <c r="D1413" t="s">
        <v>8695</v>
      </c>
      <c r="E1413" t="s">
        <v>8049</v>
      </c>
      <c r="F1413" t="s">
        <v>2484</v>
      </c>
      <c r="G1413">
        <v>0</v>
      </c>
      <c r="H1413">
        <v>3</v>
      </c>
      <c r="I1413">
        <v>40.551299999999998</v>
      </c>
      <c r="J1413">
        <v>-105.1233</v>
      </c>
      <c r="K1413" t="s">
        <v>628</v>
      </c>
      <c r="L1413" t="s">
        <v>742</v>
      </c>
    </row>
    <row r="1414" spans="2:12" x14ac:dyDescent="0.25">
      <c r="B1414" t="s">
        <v>628</v>
      </c>
      <c r="C1414" t="s">
        <v>8073</v>
      </c>
      <c r="D1414" t="s">
        <v>8074</v>
      </c>
      <c r="E1414" t="s">
        <v>2733</v>
      </c>
      <c r="F1414" t="s">
        <v>2292</v>
      </c>
      <c r="G1414">
        <v>1</v>
      </c>
      <c r="H1414">
        <v>3</v>
      </c>
      <c r="I1414">
        <v>40.591000000000001</v>
      </c>
      <c r="J1414">
        <v>-105.1015</v>
      </c>
      <c r="K1414" t="s">
        <v>628</v>
      </c>
      <c r="L1414" t="s">
        <v>742</v>
      </c>
    </row>
    <row r="1415" spans="2:12" x14ac:dyDescent="0.25">
      <c r="B1415" t="s">
        <v>628</v>
      </c>
      <c r="C1415" t="s">
        <v>8413</v>
      </c>
      <c r="D1415" t="s">
        <v>8414</v>
      </c>
      <c r="E1415" t="s">
        <v>628</v>
      </c>
      <c r="F1415" t="s">
        <v>2484</v>
      </c>
      <c r="G1415">
        <v>0</v>
      </c>
      <c r="H1415">
        <v>3</v>
      </c>
      <c r="I1415">
        <v>40.575699999999998</v>
      </c>
      <c r="J1415">
        <v>-105.0243</v>
      </c>
      <c r="K1415" t="s">
        <v>628</v>
      </c>
      <c r="L1415" t="s">
        <v>742</v>
      </c>
    </row>
    <row r="1416" spans="2:12" x14ac:dyDescent="0.25">
      <c r="B1416" t="s">
        <v>628</v>
      </c>
      <c r="C1416" t="s">
        <v>8075</v>
      </c>
      <c r="D1416" t="s">
        <v>8076</v>
      </c>
      <c r="E1416" t="s">
        <v>6688</v>
      </c>
      <c r="F1416" t="s">
        <v>2292</v>
      </c>
      <c r="G1416">
        <v>1</v>
      </c>
      <c r="H1416">
        <v>3</v>
      </c>
      <c r="I1416">
        <v>40.571199999999997</v>
      </c>
      <c r="J1416">
        <v>-105.1279</v>
      </c>
      <c r="K1416" t="s">
        <v>628</v>
      </c>
      <c r="L1416" t="s">
        <v>742</v>
      </c>
    </row>
    <row r="1417" spans="2:12" x14ac:dyDescent="0.25">
      <c r="B1417" t="s">
        <v>628</v>
      </c>
      <c r="C1417" t="s">
        <v>8403</v>
      </c>
      <c r="D1417" t="s">
        <v>8404</v>
      </c>
      <c r="E1417" t="s">
        <v>628</v>
      </c>
      <c r="F1417" t="s">
        <v>2484</v>
      </c>
      <c r="G1417">
        <v>0</v>
      </c>
      <c r="H1417">
        <v>3</v>
      </c>
      <c r="I1417">
        <v>40.526800000000001</v>
      </c>
      <c r="J1417">
        <v>-105.1028</v>
      </c>
      <c r="K1417" t="s">
        <v>628</v>
      </c>
      <c r="L1417" t="s">
        <v>742</v>
      </c>
    </row>
    <row r="1418" spans="2:12" x14ac:dyDescent="0.25">
      <c r="B1418" t="s">
        <v>628</v>
      </c>
      <c r="C1418" t="s">
        <v>8646</v>
      </c>
      <c r="D1418" t="s">
        <v>8647</v>
      </c>
      <c r="E1418" t="s">
        <v>628</v>
      </c>
      <c r="F1418" t="s">
        <v>2484</v>
      </c>
      <c r="G1418">
        <v>0</v>
      </c>
      <c r="H1418">
        <v>3</v>
      </c>
      <c r="I1418">
        <v>40.543300000000002</v>
      </c>
      <c r="J1418">
        <v>-105.0475</v>
      </c>
      <c r="K1418" t="s">
        <v>628</v>
      </c>
      <c r="L1418" t="s">
        <v>742</v>
      </c>
    </row>
    <row r="1419" spans="2:12" x14ac:dyDescent="0.25">
      <c r="B1419" t="s">
        <v>674</v>
      </c>
      <c r="C1419" t="s">
        <v>1042</v>
      </c>
      <c r="D1419" t="s">
        <v>1043</v>
      </c>
      <c r="E1419" t="s">
        <v>813</v>
      </c>
      <c r="F1419" t="s">
        <v>745</v>
      </c>
      <c r="G1419">
        <v>1</v>
      </c>
      <c r="H1419">
        <v>3</v>
      </c>
      <c r="I1419">
        <v>40.575600000000001</v>
      </c>
      <c r="J1419">
        <v>-105.0236</v>
      </c>
      <c r="K1419" t="s">
        <v>813</v>
      </c>
      <c r="L1419" t="s">
        <v>742</v>
      </c>
    </row>
    <row r="1420" spans="2:12" x14ac:dyDescent="0.25">
      <c r="B1420" t="s">
        <v>628</v>
      </c>
      <c r="C1420" t="s">
        <v>8401</v>
      </c>
      <c r="D1420" t="s">
        <v>8402</v>
      </c>
      <c r="E1420" t="s">
        <v>628</v>
      </c>
      <c r="F1420" t="s">
        <v>2484</v>
      </c>
      <c r="G1420">
        <v>0</v>
      </c>
      <c r="H1420">
        <v>3</v>
      </c>
      <c r="I1420">
        <v>40.518700000000003</v>
      </c>
      <c r="J1420">
        <v>-105.0574</v>
      </c>
      <c r="K1420" t="s">
        <v>628</v>
      </c>
      <c r="L1420" t="s">
        <v>742</v>
      </c>
    </row>
    <row r="1421" spans="2:12" x14ac:dyDescent="0.25">
      <c r="B1421" t="s">
        <v>628</v>
      </c>
      <c r="C1421" t="s">
        <v>8387</v>
      </c>
      <c r="D1421" t="s">
        <v>8388</v>
      </c>
      <c r="E1421" t="s">
        <v>628</v>
      </c>
      <c r="F1421" t="s">
        <v>2484</v>
      </c>
      <c r="G1421">
        <v>0</v>
      </c>
      <c r="H1421">
        <v>3</v>
      </c>
      <c r="I1421">
        <v>40.531599999999997</v>
      </c>
      <c r="J1421">
        <v>-105.0213</v>
      </c>
      <c r="K1421" t="s">
        <v>628</v>
      </c>
      <c r="L1421" t="s">
        <v>742</v>
      </c>
    </row>
    <row r="1422" spans="2:12" x14ac:dyDescent="0.25">
      <c r="B1422" t="s">
        <v>628</v>
      </c>
      <c r="C1422" t="s">
        <v>8700</v>
      </c>
      <c r="D1422" t="s">
        <v>8388</v>
      </c>
      <c r="E1422" t="s">
        <v>8049</v>
      </c>
      <c r="F1422" t="s">
        <v>2484</v>
      </c>
      <c r="G1422">
        <v>0</v>
      </c>
      <c r="H1422">
        <v>3</v>
      </c>
      <c r="I1422">
        <v>40.507100000000001</v>
      </c>
      <c r="J1422">
        <v>-105.0106</v>
      </c>
      <c r="K1422" t="s">
        <v>628</v>
      </c>
      <c r="L1422" t="s">
        <v>742</v>
      </c>
    </row>
    <row r="1423" spans="2:12" x14ac:dyDescent="0.25">
      <c r="B1423" t="s">
        <v>628</v>
      </c>
      <c r="C1423" t="s">
        <v>8393</v>
      </c>
      <c r="D1423" t="s">
        <v>8394</v>
      </c>
      <c r="E1423" t="s">
        <v>628</v>
      </c>
      <c r="F1423" t="s">
        <v>2484</v>
      </c>
      <c r="G1423">
        <v>0</v>
      </c>
      <c r="H1423">
        <v>3</v>
      </c>
      <c r="I1423">
        <v>40.648299999999999</v>
      </c>
      <c r="J1423">
        <v>-105.09569999999999</v>
      </c>
      <c r="K1423" t="s">
        <v>628</v>
      </c>
      <c r="L1423" t="s">
        <v>742</v>
      </c>
    </row>
    <row r="1424" spans="2:12" x14ac:dyDescent="0.25">
      <c r="B1424" t="s">
        <v>628</v>
      </c>
      <c r="C1424" t="s">
        <v>9031</v>
      </c>
      <c r="D1424" t="s">
        <v>9032</v>
      </c>
      <c r="E1424" t="s">
        <v>2835</v>
      </c>
      <c r="F1424" t="s">
        <v>2484</v>
      </c>
      <c r="G1424">
        <v>0</v>
      </c>
      <c r="H1424">
        <v>3</v>
      </c>
      <c r="I1424">
        <v>40.631599999999999</v>
      </c>
      <c r="J1424">
        <v>-105.05370000000001</v>
      </c>
      <c r="K1424" t="s">
        <v>628</v>
      </c>
      <c r="L1424" t="s">
        <v>742</v>
      </c>
    </row>
    <row r="1425" spans="2:12" x14ac:dyDescent="0.25">
      <c r="B1425" t="s">
        <v>628</v>
      </c>
      <c r="C1425" t="s">
        <v>8703</v>
      </c>
      <c r="D1425" t="s">
        <v>8704</v>
      </c>
      <c r="E1425" t="s">
        <v>8049</v>
      </c>
      <c r="F1425" t="s">
        <v>2484</v>
      </c>
      <c r="G1425">
        <v>0</v>
      </c>
      <c r="H1425">
        <v>3</v>
      </c>
      <c r="I1425">
        <v>40.613999999999997</v>
      </c>
      <c r="J1425">
        <v>-105.14239999999999</v>
      </c>
      <c r="K1425" t="s">
        <v>628</v>
      </c>
      <c r="L1425" t="s">
        <v>742</v>
      </c>
    </row>
    <row r="1426" spans="2:12" x14ac:dyDescent="0.25">
      <c r="B1426" t="s">
        <v>628</v>
      </c>
      <c r="C1426" t="s">
        <v>8514</v>
      </c>
      <c r="D1426" t="s">
        <v>8515</v>
      </c>
      <c r="E1426" t="s">
        <v>628</v>
      </c>
      <c r="F1426" t="s">
        <v>2484</v>
      </c>
      <c r="G1426">
        <v>0</v>
      </c>
      <c r="H1426">
        <v>3</v>
      </c>
      <c r="I1426">
        <v>40.490900000000003</v>
      </c>
      <c r="J1426">
        <v>-105.0865</v>
      </c>
      <c r="K1426" t="s">
        <v>628</v>
      </c>
      <c r="L1426" t="s">
        <v>742</v>
      </c>
    </row>
    <row r="1427" spans="2:12" x14ac:dyDescent="0.25">
      <c r="B1427" t="s">
        <v>628</v>
      </c>
      <c r="C1427" t="s">
        <v>8652</v>
      </c>
      <c r="D1427" t="s">
        <v>8653</v>
      </c>
      <c r="E1427" t="s">
        <v>628</v>
      </c>
      <c r="F1427" t="s">
        <v>2484</v>
      </c>
      <c r="G1427">
        <v>0</v>
      </c>
      <c r="H1427">
        <v>3</v>
      </c>
      <c r="I1427">
        <v>40.513399999999997</v>
      </c>
      <c r="J1427">
        <v>-105.02679999999999</v>
      </c>
      <c r="K1427" t="s">
        <v>628</v>
      </c>
      <c r="L1427" t="s">
        <v>742</v>
      </c>
    </row>
    <row r="1428" spans="2:12" x14ac:dyDescent="0.25">
      <c r="B1428" t="s">
        <v>628</v>
      </c>
      <c r="C1428" t="s">
        <v>8164</v>
      </c>
      <c r="D1428" t="s">
        <v>8165</v>
      </c>
      <c r="E1428" t="s">
        <v>6688</v>
      </c>
      <c r="F1428" t="s">
        <v>2292</v>
      </c>
      <c r="G1428">
        <v>1</v>
      </c>
      <c r="H1428">
        <v>3</v>
      </c>
      <c r="I1428">
        <v>40.517299999999999</v>
      </c>
      <c r="J1428">
        <v>-105.1718</v>
      </c>
      <c r="K1428" t="s">
        <v>628</v>
      </c>
      <c r="L1428" t="s">
        <v>742</v>
      </c>
    </row>
    <row r="1429" spans="2:12" x14ac:dyDescent="0.25">
      <c r="B1429" t="s">
        <v>628</v>
      </c>
      <c r="C1429" t="s">
        <v>8650</v>
      </c>
      <c r="D1429" t="s">
        <v>8651</v>
      </c>
      <c r="E1429" t="s">
        <v>628</v>
      </c>
      <c r="F1429" t="s">
        <v>2484</v>
      </c>
      <c r="G1429">
        <v>0</v>
      </c>
      <c r="H1429">
        <v>3</v>
      </c>
      <c r="I1429">
        <v>40.497599999999998</v>
      </c>
      <c r="J1429">
        <v>-105.0385</v>
      </c>
      <c r="K1429" t="s">
        <v>628</v>
      </c>
      <c r="L1429" t="s">
        <v>742</v>
      </c>
    </row>
    <row r="1430" spans="2:12" x14ac:dyDescent="0.25">
      <c r="B1430" t="s">
        <v>628</v>
      </c>
      <c r="C1430" t="s">
        <v>8648</v>
      </c>
      <c r="D1430" t="s">
        <v>8649</v>
      </c>
      <c r="E1430" t="s">
        <v>628</v>
      </c>
      <c r="F1430" t="s">
        <v>2484</v>
      </c>
      <c r="G1430">
        <v>0</v>
      </c>
      <c r="H1430">
        <v>3</v>
      </c>
      <c r="I1430">
        <v>40.499899999999997</v>
      </c>
      <c r="J1430">
        <v>-105.0138</v>
      </c>
      <c r="K1430" t="s">
        <v>628</v>
      </c>
      <c r="L1430" t="s">
        <v>742</v>
      </c>
    </row>
    <row r="1431" spans="2:12" x14ac:dyDescent="0.25">
      <c r="B1431" t="s">
        <v>701</v>
      </c>
      <c r="C1431" t="s">
        <v>6310</v>
      </c>
      <c r="D1431" t="s">
        <v>6311</v>
      </c>
      <c r="E1431" t="s">
        <v>2327</v>
      </c>
      <c r="F1431" t="s">
        <v>2292</v>
      </c>
      <c r="G1431">
        <v>1</v>
      </c>
      <c r="H1431">
        <v>3</v>
      </c>
      <c r="I1431">
        <v>40.5959</v>
      </c>
      <c r="J1431">
        <v>-104.9323</v>
      </c>
      <c r="K1431" t="s">
        <v>628</v>
      </c>
      <c r="L1431" t="s">
        <v>742</v>
      </c>
    </row>
    <row r="1432" spans="2:12" x14ac:dyDescent="0.25">
      <c r="B1432" t="s">
        <v>628</v>
      </c>
      <c r="C1432" t="s">
        <v>8407</v>
      </c>
      <c r="D1432" t="s">
        <v>8408</v>
      </c>
      <c r="E1432" t="s">
        <v>628</v>
      </c>
      <c r="F1432" t="s">
        <v>2484</v>
      </c>
      <c r="G1432">
        <v>0</v>
      </c>
      <c r="H1432">
        <v>3</v>
      </c>
      <c r="I1432">
        <v>40.634999999999998</v>
      </c>
      <c r="J1432">
        <v>-104.9443</v>
      </c>
      <c r="K1432" t="s">
        <v>628</v>
      </c>
      <c r="L1432" t="s">
        <v>742</v>
      </c>
    </row>
    <row r="1433" spans="2:12" x14ac:dyDescent="0.25">
      <c r="B1433" t="s">
        <v>628</v>
      </c>
      <c r="C1433" t="s">
        <v>8658</v>
      </c>
      <c r="D1433" t="s">
        <v>8659</v>
      </c>
      <c r="E1433" t="s">
        <v>628</v>
      </c>
      <c r="F1433" t="s">
        <v>2484</v>
      </c>
      <c r="G1433">
        <v>0</v>
      </c>
      <c r="H1433">
        <v>3</v>
      </c>
      <c r="I1433">
        <v>40.653300000000002</v>
      </c>
      <c r="J1433">
        <v>-104.9447</v>
      </c>
      <c r="K1433" t="s">
        <v>628</v>
      </c>
      <c r="L1433" t="s">
        <v>742</v>
      </c>
    </row>
    <row r="1434" spans="2:12" x14ac:dyDescent="0.25">
      <c r="B1434" t="s">
        <v>628</v>
      </c>
      <c r="C1434" t="s">
        <v>2344</v>
      </c>
      <c r="D1434" t="s">
        <v>2345</v>
      </c>
      <c r="E1434" t="s">
        <v>2214</v>
      </c>
      <c r="F1434" t="s">
        <v>2211</v>
      </c>
      <c r="G1434">
        <v>1</v>
      </c>
      <c r="H1434">
        <v>3</v>
      </c>
      <c r="I1434">
        <v>40.594700000000003</v>
      </c>
      <c r="J1434">
        <v>-105.137001</v>
      </c>
      <c r="K1434" t="s">
        <v>2214</v>
      </c>
      <c r="L1434" t="s">
        <v>742</v>
      </c>
    </row>
    <row r="1435" spans="2:12" x14ac:dyDescent="0.25">
      <c r="B1435" t="s">
        <v>628</v>
      </c>
      <c r="C1435">
        <v>228</v>
      </c>
      <c r="D1435" t="s">
        <v>6498</v>
      </c>
      <c r="E1435" t="s">
        <v>2322</v>
      </c>
      <c r="F1435" t="s">
        <v>6486</v>
      </c>
      <c r="G1435">
        <v>1</v>
      </c>
      <c r="H1435">
        <v>3</v>
      </c>
      <c r="I1435">
        <v>40.565100000000001</v>
      </c>
      <c r="J1435">
        <v>-105.106075</v>
      </c>
      <c r="K1435" t="s">
        <v>2322</v>
      </c>
      <c r="L1435" t="s">
        <v>742</v>
      </c>
    </row>
    <row r="1436" spans="2:12" x14ac:dyDescent="0.25">
      <c r="B1436" t="s">
        <v>628</v>
      </c>
      <c r="C1436">
        <v>101</v>
      </c>
      <c r="D1436" t="s">
        <v>6485</v>
      </c>
      <c r="E1436" t="s">
        <v>813</v>
      </c>
      <c r="F1436" t="s">
        <v>6486</v>
      </c>
      <c r="G1436">
        <v>1</v>
      </c>
      <c r="H1436">
        <v>3</v>
      </c>
      <c r="I1436">
        <v>40.622815000000003</v>
      </c>
      <c r="J1436">
        <v>-104.95905500000001</v>
      </c>
      <c r="K1436" t="s">
        <v>813</v>
      </c>
      <c r="L1436" t="s">
        <v>742</v>
      </c>
    </row>
    <row r="1437" spans="2:12" x14ac:dyDescent="0.25">
      <c r="B1437" t="s">
        <v>651</v>
      </c>
      <c r="C1437" t="s">
        <v>2897</v>
      </c>
      <c r="D1437" t="s">
        <v>2898</v>
      </c>
      <c r="E1437" t="s">
        <v>2900</v>
      </c>
      <c r="F1437" t="s">
        <v>745</v>
      </c>
      <c r="G1437">
        <v>3</v>
      </c>
      <c r="H1437">
        <v>35</v>
      </c>
      <c r="I1437">
        <v>37.433329999999998</v>
      </c>
      <c r="J1437">
        <v>-105.43333</v>
      </c>
      <c r="K1437" t="s">
        <v>2899</v>
      </c>
      <c r="L1437" t="s">
        <v>742</v>
      </c>
    </row>
    <row r="1438" spans="2:12" x14ac:dyDescent="0.25">
      <c r="B1438" t="s">
        <v>628</v>
      </c>
      <c r="C1438" t="s">
        <v>8266</v>
      </c>
      <c r="D1438" t="s">
        <v>2898</v>
      </c>
      <c r="E1438" t="s">
        <v>8049</v>
      </c>
      <c r="F1438" t="s">
        <v>2484</v>
      </c>
      <c r="G1438">
        <v>0</v>
      </c>
      <c r="H1438">
        <v>35</v>
      </c>
      <c r="I1438">
        <v>37.423999999999999</v>
      </c>
      <c r="J1438">
        <v>-105.43219999999999</v>
      </c>
      <c r="K1438" t="s">
        <v>628</v>
      </c>
      <c r="L1438" t="s">
        <v>742</v>
      </c>
    </row>
    <row r="1439" spans="2:12" x14ac:dyDescent="0.25">
      <c r="B1439" t="s">
        <v>628</v>
      </c>
      <c r="C1439" t="s">
        <v>8967</v>
      </c>
      <c r="D1439" t="s">
        <v>8968</v>
      </c>
      <c r="E1439" t="s">
        <v>8049</v>
      </c>
      <c r="F1439" t="s">
        <v>2484</v>
      </c>
      <c r="G1439">
        <v>0</v>
      </c>
      <c r="H1439">
        <v>35</v>
      </c>
      <c r="I1439">
        <v>37.439399999999999</v>
      </c>
      <c r="J1439">
        <v>-105.4314</v>
      </c>
      <c r="K1439" t="s">
        <v>628</v>
      </c>
      <c r="L1439" t="s">
        <v>742</v>
      </c>
    </row>
    <row r="1440" spans="2:12" x14ac:dyDescent="0.25">
      <c r="B1440" t="s">
        <v>651</v>
      </c>
      <c r="C1440" t="s">
        <v>3162</v>
      </c>
      <c r="D1440" t="s">
        <v>3163</v>
      </c>
      <c r="E1440" t="s">
        <v>2956</v>
      </c>
      <c r="F1440" t="s">
        <v>2292</v>
      </c>
      <c r="G1440">
        <v>3</v>
      </c>
      <c r="H1440">
        <v>35</v>
      </c>
      <c r="I1440">
        <v>37.451599999999999</v>
      </c>
      <c r="J1440">
        <v>-105.42019999999999</v>
      </c>
      <c r="K1440" t="s">
        <v>628</v>
      </c>
      <c r="L1440" t="s">
        <v>742</v>
      </c>
    </row>
    <row r="1441" spans="2:12" x14ac:dyDescent="0.25">
      <c r="B1441" t="s">
        <v>628</v>
      </c>
      <c r="C1441" t="s">
        <v>8269</v>
      </c>
      <c r="D1441" t="s">
        <v>8270</v>
      </c>
      <c r="E1441" t="s">
        <v>8049</v>
      </c>
      <c r="F1441" t="s">
        <v>2484</v>
      </c>
      <c r="G1441">
        <v>0</v>
      </c>
      <c r="H1441">
        <v>35</v>
      </c>
      <c r="I1441">
        <v>37.435099999999998</v>
      </c>
      <c r="J1441">
        <v>-105.4627</v>
      </c>
      <c r="K1441" t="s">
        <v>628</v>
      </c>
      <c r="L1441" t="s">
        <v>742</v>
      </c>
    </row>
    <row r="1442" spans="2:12" x14ac:dyDescent="0.25">
      <c r="B1442" t="s">
        <v>628</v>
      </c>
      <c r="C1442" t="s">
        <v>8965</v>
      </c>
      <c r="D1442" t="s">
        <v>8966</v>
      </c>
      <c r="E1442" t="s">
        <v>8049</v>
      </c>
      <c r="F1442" t="s">
        <v>2484</v>
      </c>
      <c r="G1442">
        <v>0</v>
      </c>
      <c r="H1442">
        <v>35</v>
      </c>
      <c r="I1442">
        <v>37.395600000000002</v>
      </c>
      <c r="J1442">
        <v>-105.43689999999999</v>
      </c>
      <c r="K1442" t="s">
        <v>628</v>
      </c>
      <c r="L1442" t="s">
        <v>742</v>
      </c>
    </row>
    <row r="1443" spans="2:12" x14ac:dyDescent="0.25">
      <c r="B1443" t="s">
        <v>651</v>
      </c>
      <c r="C1443" t="s">
        <v>3147</v>
      </c>
      <c r="D1443" t="s">
        <v>3148</v>
      </c>
      <c r="E1443" t="s">
        <v>2481</v>
      </c>
      <c r="F1443" t="s">
        <v>2292</v>
      </c>
      <c r="G1443">
        <v>3</v>
      </c>
      <c r="H1443">
        <v>35</v>
      </c>
      <c r="I1443">
        <v>37.4146</v>
      </c>
      <c r="J1443">
        <v>-105.38590000000001</v>
      </c>
      <c r="K1443" t="s">
        <v>628</v>
      </c>
      <c r="L1443" t="s">
        <v>742</v>
      </c>
    </row>
    <row r="1444" spans="2:12" x14ac:dyDescent="0.25">
      <c r="B1444" t="s">
        <v>628</v>
      </c>
      <c r="C1444" t="s">
        <v>8271</v>
      </c>
      <c r="D1444" t="s">
        <v>8272</v>
      </c>
      <c r="E1444" t="s">
        <v>8049</v>
      </c>
      <c r="F1444" t="s">
        <v>2484</v>
      </c>
      <c r="G1444">
        <v>0</v>
      </c>
      <c r="H1444">
        <v>35</v>
      </c>
      <c r="I1444">
        <v>37.438800000000001</v>
      </c>
      <c r="J1444">
        <v>-105.48</v>
      </c>
      <c r="K1444" t="s">
        <v>628</v>
      </c>
      <c r="L1444" t="s">
        <v>742</v>
      </c>
    </row>
    <row r="1445" spans="2:12" x14ac:dyDescent="0.25">
      <c r="B1445" t="s">
        <v>628</v>
      </c>
      <c r="C1445" t="s">
        <v>8267</v>
      </c>
      <c r="D1445" t="s">
        <v>8268</v>
      </c>
      <c r="E1445" t="s">
        <v>8049</v>
      </c>
      <c r="F1445" t="s">
        <v>2484</v>
      </c>
      <c r="G1445">
        <v>0</v>
      </c>
      <c r="H1445">
        <v>35</v>
      </c>
      <c r="I1445">
        <v>37.378599999999999</v>
      </c>
      <c r="J1445">
        <v>-105.429</v>
      </c>
      <c r="K1445" t="s">
        <v>628</v>
      </c>
      <c r="L1445" t="s">
        <v>742</v>
      </c>
    </row>
    <row r="1446" spans="2:12" x14ac:dyDescent="0.25">
      <c r="B1446" t="s">
        <v>628</v>
      </c>
      <c r="C1446" t="s">
        <v>8963</v>
      </c>
      <c r="D1446" t="s">
        <v>8964</v>
      </c>
      <c r="E1446" t="s">
        <v>8049</v>
      </c>
      <c r="F1446" t="s">
        <v>2484</v>
      </c>
      <c r="G1446">
        <v>0</v>
      </c>
      <c r="H1446">
        <v>35</v>
      </c>
      <c r="I1446">
        <v>37.3904</v>
      </c>
      <c r="J1446">
        <v>-105.3634</v>
      </c>
      <c r="K1446" t="s">
        <v>628</v>
      </c>
      <c r="L1446" t="s">
        <v>742</v>
      </c>
    </row>
    <row r="1447" spans="2:12" x14ac:dyDescent="0.25">
      <c r="B1447" t="s">
        <v>651</v>
      </c>
      <c r="C1447" t="s">
        <v>3135</v>
      </c>
      <c r="D1447" t="s">
        <v>3136</v>
      </c>
      <c r="E1447" t="s">
        <v>3137</v>
      </c>
      <c r="F1447" t="s">
        <v>2292</v>
      </c>
      <c r="G1447">
        <v>3</v>
      </c>
      <c r="H1447">
        <v>35</v>
      </c>
      <c r="I1447">
        <v>37.405700000000003</v>
      </c>
      <c r="J1447">
        <v>-105.34269999999999</v>
      </c>
      <c r="K1447" t="s">
        <v>628</v>
      </c>
      <c r="L1447" t="s">
        <v>742</v>
      </c>
    </row>
    <row r="1448" spans="2:12" x14ac:dyDescent="0.25">
      <c r="B1448" t="s">
        <v>651</v>
      </c>
      <c r="C1448" t="s">
        <v>3124</v>
      </c>
      <c r="D1448" t="s">
        <v>3125</v>
      </c>
      <c r="E1448" t="s">
        <v>2647</v>
      </c>
      <c r="F1448" t="s">
        <v>2292</v>
      </c>
      <c r="G1448">
        <v>3</v>
      </c>
      <c r="H1448">
        <v>35</v>
      </c>
      <c r="I1448">
        <v>37.39</v>
      </c>
      <c r="J1448">
        <v>-105.3361</v>
      </c>
      <c r="K1448" t="s">
        <v>628</v>
      </c>
      <c r="L1448" t="s">
        <v>742</v>
      </c>
    </row>
    <row r="1449" spans="2:12" x14ac:dyDescent="0.25">
      <c r="B1449" t="s">
        <v>628</v>
      </c>
      <c r="C1449" t="s">
        <v>8178</v>
      </c>
      <c r="D1449" t="s">
        <v>8179</v>
      </c>
      <c r="E1449" t="s">
        <v>8070</v>
      </c>
      <c r="F1449" t="s">
        <v>2292</v>
      </c>
      <c r="G1449">
        <v>3</v>
      </c>
      <c r="H1449">
        <v>35</v>
      </c>
      <c r="I1449">
        <v>37.363700000000001</v>
      </c>
      <c r="J1449">
        <v>-105.3432</v>
      </c>
      <c r="K1449" t="s">
        <v>628</v>
      </c>
      <c r="L1449" t="s">
        <v>742</v>
      </c>
    </row>
    <row r="1450" spans="2:12" x14ac:dyDescent="0.25">
      <c r="B1450" t="s">
        <v>672</v>
      </c>
      <c r="C1450" t="s">
        <v>1047</v>
      </c>
      <c r="D1450" t="s">
        <v>1048</v>
      </c>
      <c r="E1450" t="s">
        <v>1050</v>
      </c>
      <c r="F1450" t="s">
        <v>745</v>
      </c>
      <c r="G1450">
        <v>7</v>
      </c>
      <c r="H1450">
        <v>33</v>
      </c>
      <c r="I1450">
        <v>37.230899999999998</v>
      </c>
      <c r="J1450">
        <v>-108.0514</v>
      </c>
      <c r="K1450" t="s">
        <v>1049</v>
      </c>
      <c r="L1450" t="s">
        <v>742</v>
      </c>
    </row>
    <row r="1451" spans="2:12" x14ac:dyDescent="0.25">
      <c r="B1451" t="s">
        <v>628</v>
      </c>
      <c r="C1451">
        <v>225</v>
      </c>
      <c r="D1451" t="s">
        <v>6496</v>
      </c>
      <c r="E1451" t="s">
        <v>2459</v>
      </c>
      <c r="F1451" t="s">
        <v>6486</v>
      </c>
      <c r="G1451">
        <v>1</v>
      </c>
      <c r="H1451">
        <v>2</v>
      </c>
      <c r="I1451">
        <v>40.074570999999999</v>
      </c>
      <c r="J1451">
        <v>-104.794348</v>
      </c>
      <c r="K1451" t="s">
        <v>2459</v>
      </c>
      <c r="L1451" t="s">
        <v>742</v>
      </c>
    </row>
    <row r="1452" spans="2:12" x14ac:dyDescent="0.25">
      <c r="B1452" t="s">
        <v>701</v>
      </c>
      <c r="C1452" t="s">
        <v>6679</v>
      </c>
      <c r="D1452" t="s">
        <v>6680</v>
      </c>
      <c r="E1452" t="s">
        <v>2733</v>
      </c>
      <c r="F1452" t="s">
        <v>6505</v>
      </c>
      <c r="G1452">
        <v>1</v>
      </c>
      <c r="H1452">
        <v>2</v>
      </c>
      <c r="I1452">
        <v>40.090499999999999</v>
      </c>
      <c r="J1452">
        <v>-104.79859999999999</v>
      </c>
      <c r="K1452" t="s">
        <v>628</v>
      </c>
      <c r="L1452" t="s">
        <v>742</v>
      </c>
    </row>
    <row r="1453" spans="2:12" x14ac:dyDescent="0.25">
      <c r="B1453" t="s">
        <v>628</v>
      </c>
      <c r="C1453" t="s">
        <v>9080</v>
      </c>
      <c r="D1453" t="s">
        <v>9081</v>
      </c>
      <c r="E1453" t="s">
        <v>2835</v>
      </c>
      <c r="F1453" t="s">
        <v>2484</v>
      </c>
      <c r="G1453">
        <v>0</v>
      </c>
      <c r="H1453">
        <v>2</v>
      </c>
      <c r="I1453">
        <v>40.068399999999997</v>
      </c>
      <c r="J1453">
        <v>-104.8125</v>
      </c>
      <c r="K1453" t="s">
        <v>628</v>
      </c>
      <c r="L1453" t="s">
        <v>742</v>
      </c>
    </row>
    <row r="1454" spans="2:12" x14ac:dyDescent="0.25">
      <c r="B1454" t="s">
        <v>701</v>
      </c>
      <c r="C1454" t="s">
        <v>1051</v>
      </c>
      <c r="D1454" t="s">
        <v>1052</v>
      </c>
      <c r="E1454" t="s">
        <v>873</v>
      </c>
      <c r="F1454" t="s">
        <v>745</v>
      </c>
      <c r="G1454">
        <v>1</v>
      </c>
      <c r="H1454">
        <v>2</v>
      </c>
      <c r="I1454">
        <v>40.066670000000002</v>
      </c>
      <c r="J1454">
        <v>-104.78333000000001</v>
      </c>
      <c r="K1454" t="s">
        <v>1053</v>
      </c>
      <c r="L1454" t="s">
        <v>742</v>
      </c>
    </row>
    <row r="1455" spans="2:12" x14ac:dyDescent="0.25">
      <c r="B1455" t="s">
        <v>701</v>
      </c>
      <c r="C1455" t="s">
        <v>5789</v>
      </c>
      <c r="D1455" t="s">
        <v>5790</v>
      </c>
      <c r="E1455" t="s">
        <v>3432</v>
      </c>
      <c r="F1455" t="s">
        <v>2292</v>
      </c>
      <c r="G1455">
        <v>1</v>
      </c>
      <c r="H1455">
        <v>2</v>
      </c>
      <c r="I1455">
        <v>40.110900000000001</v>
      </c>
      <c r="J1455">
        <v>-104.77419999999999</v>
      </c>
      <c r="K1455" t="s">
        <v>628</v>
      </c>
      <c r="L1455" t="s">
        <v>742</v>
      </c>
    </row>
    <row r="1456" spans="2:12" x14ac:dyDescent="0.25">
      <c r="B1456" t="s">
        <v>701</v>
      </c>
      <c r="C1456" t="s">
        <v>5834</v>
      </c>
      <c r="D1456" t="s">
        <v>5835</v>
      </c>
      <c r="E1456" t="s">
        <v>2987</v>
      </c>
      <c r="F1456" t="s">
        <v>2292</v>
      </c>
      <c r="G1456">
        <v>1</v>
      </c>
      <c r="H1456">
        <v>2</v>
      </c>
      <c r="I1456">
        <v>40.1646</v>
      </c>
      <c r="J1456">
        <v>-104.84950000000001</v>
      </c>
      <c r="K1456" t="s">
        <v>628</v>
      </c>
      <c r="L1456" t="s">
        <v>742</v>
      </c>
    </row>
    <row r="1457" spans="2:12" x14ac:dyDescent="0.25">
      <c r="B1457" t="s">
        <v>701</v>
      </c>
      <c r="C1457" t="s">
        <v>5791</v>
      </c>
      <c r="D1457" t="s">
        <v>5792</v>
      </c>
      <c r="E1457" t="s">
        <v>4411</v>
      </c>
      <c r="F1457" t="s">
        <v>2292</v>
      </c>
      <c r="G1457">
        <v>1</v>
      </c>
      <c r="H1457">
        <v>2</v>
      </c>
      <c r="I1457">
        <v>40.113799999999998</v>
      </c>
      <c r="J1457">
        <v>-104.9308</v>
      </c>
      <c r="K1457" t="s">
        <v>628</v>
      </c>
      <c r="L1457" t="s">
        <v>742</v>
      </c>
    </row>
    <row r="1458" spans="2:12" x14ac:dyDescent="0.25">
      <c r="B1458" t="s">
        <v>628</v>
      </c>
      <c r="C1458" t="s">
        <v>2348</v>
      </c>
      <c r="D1458" t="s">
        <v>2349</v>
      </c>
      <c r="E1458" t="s">
        <v>2214</v>
      </c>
      <c r="F1458" t="s">
        <v>2211</v>
      </c>
      <c r="G1458">
        <v>1</v>
      </c>
      <c r="H1458">
        <v>2</v>
      </c>
      <c r="I1458">
        <v>40.001099000000004</v>
      </c>
      <c r="J1458">
        <v>-104.84899900000001</v>
      </c>
      <c r="K1458" t="s">
        <v>2214</v>
      </c>
      <c r="L1458" t="s">
        <v>742</v>
      </c>
    </row>
    <row r="1459" spans="2:12" x14ac:dyDescent="0.25">
      <c r="B1459" t="s">
        <v>683</v>
      </c>
      <c r="C1459" t="s">
        <v>1054</v>
      </c>
      <c r="D1459" t="s">
        <v>1055</v>
      </c>
      <c r="E1459" t="s">
        <v>1056</v>
      </c>
      <c r="F1459" t="s">
        <v>745</v>
      </c>
      <c r="G1459">
        <v>1</v>
      </c>
      <c r="H1459">
        <v>1</v>
      </c>
      <c r="I1459">
        <v>40.26</v>
      </c>
      <c r="J1459">
        <v>-103.8155</v>
      </c>
      <c r="K1459" t="s">
        <v>1056</v>
      </c>
      <c r="L1459" t="s">
        <v>742</v>
      </c>
    </row>
    <row r="1460" spans="2:12" x14ac:dyDescent="0.25">
      <c r="B1460" t="s">
        <v>628</v>
      </c>
      <c r="C1460">
        <v>222</v>
      </c>
      <c r="D1460" t="s">
        <v>1055</v>
      </c>
      <c r="E1460" t="s">
        <v>2663</v>
      </c>
      <c r="F1460" t="s">
        <v>6486</v>
      </c>
      <c r="G1460">
        <v>1</v>
      </c>
      <c r="H1460">
        <v>1</v>
      </c>
      <c r="I1460">
        <v>40.293922999999999</v>
      </c>
      <c r="J1460">
        <v>-103.826628</v>
      </c>
      <c r="K1460" t="s">
        <v>2663</v>
      </c>
      <c r="L1460" t="s">
        <v>742</v>
      </c>
    </row>
    <row r="1461" spans="2:12" x14ac:dyDescent="0.25">
      <c r="B1461" t="s">
        <v>683</v>
      </c>
      <c r="C1461" t="s">
        <v>5883</v>
      </c>
      <c r="D1461" t="s">
        <v>5884</v>
      </c>
      <c r="E1461" t="s">
        <v>2327</v>
      </c>
      <c r="F1461" t="s">
        <v>2292</v>
      </c>
      <c r="G1461">
        <v>1</v>
      </c>
      <c r="H1461">
        <v>1</v>
      </c>
      <c r="I1461">
        <v>40.242800000000003</v>
      </c>
      <c r="J1461">
        <v>-103.7908</v>
      </c>
      <c r="K1461" t="s">
        <v>628</v>
      </c>
      <c r="L1461" t="s">
        <v>742</v>
      </c>
    </row>
    <row r="1462" spans="2:12" x14ac:dyDescent="0.25">
      <c r="B1462" t="s">
        <v>683</v>
      </c>
      <c r="C1462" t="s">
        <v>5893</v>
      </c>
      <c r="D1462" t="s">
        <v>5894</v>
      </c>
      <c r="E1462" t="s">
        <v>3861</v>
      </c>
      <c r="F1462" t="s">
        <v>2292</v>
      </c>
      <c r="G1462">
        <v>1</v>
      </c>
      <c r="H1462">
        <v>1</v>
      </c>
      <c r="I1462">
        <v>40.249299999999998</v>
      </c>
      <c r="J1462">
        <v>-103.8014</v>
      </c>
      <c r="K1462" t="s">
        <v>628</v>
      </c>
      <c r="L1462" t="s">
        <v>742</v>
      </c>
    </row>
    <row r="1463" spans="2:12" x14ac:dyDescent="0.25">
      <c r="B1463" t="s">
        <v>683</v>
      </c>
      <c r="C1463" t="s">
        <v>5918</v>
      </c>
      <c r="D1463" t="s">
        <v>5919</v>
      </c>
      <c r="E1463" t="s">
        <v>4018</v>
      </c>
      <c r="F1463" t="s">
        <v>2292</v>
      </c>
      <c r="G1463">
        <v>1</v>
      </c>
      <c r="H1463">
        <v>1</v>
      </c>
      <c r="I1463">
        <v>40.261899999999997</v>
      </c>
      <c r="J1463">
        <v>-103.8056</v>
      </c>
      <c r="K1463" t="s">
        <v>628</v>
      </c>
      <c r="L1463" t="s">
        <v>742</v>
      </c>
    </row>
    <row r="1464" spans="2:12" x14ac:dyDescent="0.25">
      <c r="B1464" t="s">
        <v>683</v>
      </c>
      <c r="C1464" t="s">
        <v>5881</v>
      </c>
      <c r="D1464" t="s">
        <v>5882</v>
      </c>
      <c r="E1464" t="s">
        <v>3197</v>
      </c>
      <c r="F1464" t="s">
        <v>2292</v>
      </c>
      <c r="G1464">
        <v>1</v>
      </c>
      <c r="H1464">
        <v>1</v>
      </c>
      <c r="I1464">
        <v>40.2423</v>
      </c>
      <c r="J1464">
        <v>-103.7906</v>
      </c>
      <c r="K1464" t="s">
        <v>628</v>
      </c>
      <c r="L1464" t="s">
        <v>742</v>
      </c>
    </row>
    <row r="1465" spans="2:12" x14ac:dyDescent="0.25">
      <c r="B1465" t="s">
        <v>683</v>
      </c>
      <c r="C1465" t="s">
        <v>5885</v>
      </c>
      <c r="D1465" t="s">
        <v>5886</v>
      </c>
      <c r="E1465" t="s">
        <v>2751</v>
      </c>
      <c r="F1465" t="s">
        <v>2292</v>
      </c>
      <c r="G1465">
        <v>1</v>
      </c>
      <c r="H1465">
        <v>1</v>
      </c>
      <c r="I1465">
        <v>40.243400000000001</v>
      </c>
      <c r="J1465">
        <v>-103.81270000000001</v>
      </c>
      <c r="K1465" t="s">
        <v>628</v>
      </c>
      <c r="L1465" t="s">
        <v>742</v>
      </c>
    </row>
    <row r="1466" spans="2:12" x14ac:dyDescent="0.25">
      <c r="B1466" t="s">
        <v>683</v>
      </c>
      <c r="C1466" t="s">
        <v>5877</v>
      </c>
      <c r="D1466" t="s">
        <v>5878</v>
      </c>
      <c r="E1466" t="s">
        <v>2956</v>
      </c>
      <c r="F1466" t="s">
        <v>2292</v>
      </c>
      <c r="G1466">
        <v>1</v>
      </c>
      <c r="H1466">
        <v>1</v>
      </c>
      <c r="I1466">
        <v>40.240600000000001</v>
      </c>
      <c r="J1466">
        <v>-103.81140000000001</v>
      </c>
      <c r="K1466" t="s">
        <v>628</v>
      </c>
      <c r="L1466" t="s">
        <v>742</v>
      </c>
    </row>
    <row r="1467" spans="2:12" x14ac:dyDescent="0.25">
      <c r="B1467" t="s">
        <v>683</v>
      </c>
      <c r="C1467" t="s">
        <v>5901</v>
      </c>
      <c r="D1467" t="s">
        <v>5902</v>
      </c>
      <c r="E1467" t="s">
        <v>3067</v>
      </c>
      <c r="F1467" t="s">
        <v>2292</v>
      </c>
      <c r="G1467">
        <v>1</v>
      </c>
      <c r="H1467">
        <v>1</v>
      </c>
      <c r="I1467">
        <v>40.253900000000002</v>
      </c>
      <c r="J1467">
        <v>-103.8404</v>
      </c>
      <c r="K1467" t="s">
        <v>628</v>
      </c>
      <c r="L1467" t="s">
        <v>742</v>
      </c>
    </row>
    <row r="1468" spans="2:12" x14ac:dyDescent="0.25">
      <c r="B1468" t="s">
        <v>683</v>
      </c>
      <c r="C1468" t="s">
        <v>5949</v>
      </c>
      <c r="D1468" t="s">
        <v>5950</v>
      </c>
      <c r="E1468" t="s">
        <v>2933</v>
      </c>
      <c r="F1468" t="s">
        <v>2292</v>
      </c>
      <c r="G1468">
        <v>1</v>
      </c>
      <c r="H1468">
        <v>1</v>
      </c>
      <c r="I1468">
        <v>40.297400000000003</v>
      </c>
      <c r="J1468">
        <v>-103.83</v>
      </c>
      <c r="K1468" t="s">
        <v>628</v>
      </c>
      <c r="L1468" t="s">
        <v>742</v>
      </c>
    </row>
    <row r="1469" spans="2:12" x14ac:dyDescent="0.25">
      <c r="B1469" t="s">
        <v>628</v>
      </c>
      <c r="C1469" t="s">
        <v>8885</v>
      </c>
      <c r="D1469" t="s">
        <v>8886</v>
      </c>
      <c r="E1469" t="s">
        <v>8049</v>
      </c>
      <c r="F1469" t="s">
        <v>2484</v>
      </c>
      <c r="G1469">
        <v>0</v>
      </c>
      <c r="H1469">
        <v>1</v>
      </c>
      <c r="I1469">
        <v>40.283700000000003</v>
      </c>
      <c r="J1469">
        <v>-103.8879</v>
      </c>
      <c r="K1469" t="s">
        <v>628</v>
      </c>
      <c r="L1469" t="s">
        <v>742</v>
      </c>
    </row>
    <row r="1470" spans="2:12" x14ac:dyDescent="0.25">
      <c r="B1470" t="s">
        <v>628</v>
      </c>
      <c r="C1470" t="s">
        <v>8170</v>
      </c>
      <c r="D1470" t="s">
        <v>8171</v>
      </c>
      <c r="E1470" t="s">
        <v>2751</v>
      </c>
      <c r="F1470" t="s">
        <v>2292</v>
      </c>
      <c r="G1470">
        <v>1</v>
      </c>
      <c r="H1470">
        <v>1</v>
      </c>
      <c r="I1470">
        <v>40.189700000000002</v>
      </c>
      <c r="J1470">
        <v>-103.79170000000001</v>
      </c>
      <c r="K1470" t="s">
        <v>628</v>
      </c>
      <c r="L1470" t="s">
        <v>742</v>
      </c>
    </row>
    <row r="1471" spans="2:12" x14ac:dyDescent="0.25">
      <c r="B1471" t="s">
        <v>683</v>
      </c>
      <c r="C1471" t="s">
        <v>5961</v>
      </c>
      <c r="D1471" t="s">
        <v>5962</v>
      </c>
      <c r="E1471" t="s">
        <v>3006</v>
      </c>
      <c r="F1471" t="s">
        <v>2292</v>
      </c>
      <c r="G1471">
        <v>1</v>
      </c>
      <c r="H1471">
        <v>1</v>
      </c>
      <c r="I1471">
        <v>40.3262</v>
      </c>
      <c r="J1471">
        <v>-103.75449999999999</v>
      </c>
      <c r="K1471" t="s">
        <v>628</v>
      </c>
      <c r="L1471" t="s">
        <v>742</v>
      </c>
    </row>
    <row r="1472" spans="2:12" x14ac:dyDescent="0.25">
      <c r="B1472" t="s">
        <v>683</v>
      </c>
      <c r="C1472" t="s">
        <v>5973</v>
      </c>
      <c r="D1472" t="s">
        <v>5974</v>
      </c>
      <c r="E1472" t="s">
        <v>2663</v>
      </c>
      <c r="F1472" t="s">
        <v>2292</v>
      </c>
      <c r="G1472">
        <v>1</v>
      </c>
      <c r="H1472">
        <v>1</v>
      </c>
      <c r="I1472">
        <v>40.332799999999999</v>
      </c>
      <c r="J1472">
        <v>-103.7169</v>
      </c>
      <c r="K1472" t="s">
        <v>628</v>
      </c>
      <c r="L1472" t="s">
        <v>742</v>
      </c>
    </row>
    <row r="1473" spans="2:12" x14ac:dyDescent="0.25">
      <c r="B1473" t="s">
        <v>683</v>
      </c>
      <c r="C1473" t="s">
        <v>6011</v>
      </c>
      <c r="D1473" t="s">
        <v>6012</v>
      </c>
      <c r="E1473" t="s">
        <v>3710</v>
      </c>
      <c r="F1473" t="s">
        <v>2292</v>
      </c>
      <c r="G1473">
        <v>1</v>
      </c>
      <c r="H1473">
        <v>1</v>
      </c>
      <c r="I1473">
        <v>40.3581</v>
      </c>
      <c r="J1473">
        <v>-103.7859</v>
      </c>
      <c r="K1473" t="s">
        <v>628</v>
      </c>
      <c r="L1473" t="s">
        <v>742</v>
      </c>
    </row>
    <row r="1474" spans="2:12" x14ac:dyDescent="0.25">
      <c r="B1474" t="s">
        <v>683</v>
      </c>
      <c r="C1474" t="s">
        <v>5865</v>
      </c>
      <c r="D1474" t="s">
        <v>5866</v>
      </c>
      <c r="E1474" t="s">
        <v>2956</v>
      </c>
      <c r="F1474" t="s">
        <v>2292</v>
      </c>
      <c r="G1474">
        <v>1</v>
      </c>
      <c r="H1474">
        <v>1</v>
      </c>
      <c r="I1474">
        <v>40.210999999999999</v>
      </c>
      <c r="J1474">
        <v>-103.9243</v>
      </c>
      <c r="K1474" t="s">
        <v>628</v>
      </c>
      <c r="L1474" t="s">
        <v>742</v>
      </c>
    </row>
    <row r="1475" spans="2:12" x14ac:dyDescent="0.25">
      <c r="B1475" t="s">
        <v>628</v>
      </c>
      <c r="C1475" t="s">
        <v>2350</v>
      </c>
      <c r="D1475" t="s">
        <v>2351</v>
      </c>
      <c r="E1475" t="s">
        <v>2242</v>
      </c>
      <c r="F1475" t="s">
        <v>2211</v>
      </c>
      <c r="G1475">
        <v>1</v>
      </c>
      <c r="H1475">
        <v>1</v>
      </c>
      <c r="I1475">
        <v>40.258499</v>
      </c>
      <c r="J1475">
        <v>-103.954002</v>
      </c>
      <c r="K1475" t="s">
        <v>2242</v>
      </c>
      <c r="L1475" t="s">
        <v>742</v>
      </c>
    </row>
    <row r="1476" spans="2:12" x14ac:dyDescent="0.25">
      <c r="B1476" t="s">
        <v>680</v>
      </c>
      <c r="C1476" t="s">
        <v>6462</v>
      </c>
      <c r="D1476" t="s">
        <v>6463</v>
      </c>
      <c r="E1476" t="s">
        <v>4180</v>
      </c>
      <c r="F1476" t="s">
        <v>2292</v>
      </c>
      <c r="G1476">
        <v>6</v>
      </c>
      <c r="H1476">
        <v>54</v>
      </c>
      <c r="I1476">
        <v>40.988799999999998</v>
      </c>
      <c r="J1476">
        <v>-107.7765</v>
      </c>
      <c r="K1476" t="s">
        <v>628</v>
      </c>
      <c r="L1476" t="s">
        <v>742</v>
      </c>
    </row>
    <row r="1477" spans="2:12" x14ac:dyDescent="0.25">
      <c r="B1477" t="s">
        <v>628</v>
      </c>
      <c r="C1477" t="s">
        <v>8530</v>
      </c>
      <c r="D1477" t="s">
        <v>8531</v>
      </c>
      <c r="E1477" t="s">
        <v>628</v>
      </c>
      <c r="F1477" t="s">
        <v>2484</v>
      </c>
      <c r="G1477">
        <v>0</v>
      </c>
      <c r="H1477">
        <v>3</v>
      </c>
      <c r="I1477">
        <v>40.5122</v>
      </c>
      <c r="J1477">
        <v>-105.0775</v>
      </c>
      <c r="K1477" t="s">
        <v>628</v>
      </c>
      <c r="L1477" t="s">
        <v>742</v>
      </c>
    </row>
    <row r="1478" spans="2:12" x14ac:dyDescent="0.25">
      <c r="B1478" t="s">
        <v>628</v>
      </c>
      <c r="C1478" t="s">
        <v>8542</v>
      </c>
      <c r="D1478" t="s">
        <v>8543</v>
      </c>
      <c r="E1478" t="s">
        <v>628</v>
      </c>
      <c r="F1478" t="s">
        <v>2484</v>
      </c>
      <c r="G1478">
        <v>0</v>
      </c>
      <c r="H1478">
        <v>3</v>
      </c>
      <c r="I1478">
        <v>40.496099999999998</v>
      </c>
      <c r="J1478">
        <v>-105.0519</v>
      </c>
      <c r="K1478" t="s">
        <v>628</v>
      </c>
      <c r="L1478" t="s">
        <v>742</v>
      </c>
    </row>
    <row r="1479" spans="2:12" x14ac:dyDescent="0.25">
      <c r="B1479" t="s">
        <v>659</v>
      </c>
      <c r="C1479" t="s">
        <v>1058</v>
      </c>
      <c r="D1479" t="s">
        <v>1059</v>
      </c>
      <c r="E1479" t="s">
        <v>1060</v>
      </c>
      <c r="F1479" t="s">
        <v>745</v>
      </c>
      <c r="G1479">
        <v>2</v>
      </c>
      <c r="H1479">
        <v>10</v>
      </c>
      <c r="I1479">
        <v>38.677779999999998</v>
      </c>
      <c r="J1479">
        <v>-104.70139</v>
      </c>
      <c r="K1479" t="s">
        <v>628</v>
      </c>
      <c r="L1479" t="s">
        <v>742</v>
      </c>
    </row>
    <row r="1480" spans="2:12" x14ac:dyDescent="0.25">
      <c r="B1480" t="s">
        <v>628</v>
      </c>
      <c r="C1480" t="s">
        <v>8311</v>
      </c>
      <c r="D1480" t="s">
        <v>8312</v>
      </c>
      <c r="E1480" t="s">
        <v>8049</v>
      </c>
      <c r="F1480" t="s">
        <v>2484</v>
      </c>
      <c r="G1480">
        <v>0</v>
      </c>
      <c r="H1480">
        <v>10</v>
      </c>
      <c r="I1480">
        <v>38.682200000000002</v>
      </c>
      <c r="J1480">
        <v>-104.6798</v>
      </c>
      <c r="K1480" t="s">
        <v>628</v>
      </c>
      <c r="L1480" t="s">
        <v>742</v>
      </c>
    </row>
    <row r="1481" spans="2:12" x14ac:dyDescent="0.25">
      <c r="B1481" t="s">
        <v>659</v>
      </c>
      <c r="C1481" t="s">
        <v>1061</v>
      </c>
      <c r="D1481" t="s">
        <v>1062</v>
      </c>
      <c r="E1481" t="s">
        <v>1064</v>
      </c>
      <c r="F1481" t="s">
        <v>745</v>
      </c>
      <c r="G1481">
        <v>2</v>
      </c>
      <c r="H1481">
        <v>10</v>
      </c>
      <c r="I1481">
        <v>38.783329999999999</v>
      </c>
      <c r="J1481">
        <v>-104.61667</v>
      </c>
      <c r="K1481" t="s">
        <v>1063</v>
      </c>
      <c r="L1481" t="s">
        <v>742</v>
      </c>
    </row>
    <row r="1482" spans="2:12" x14ac:dyDescent="0.25">
      <c r="B1482" t="s">
        <v>684</v>
      </c>
      <c r="C1482" t="s">
        <v>6629</v>
      </c>
      <c r="D1482" t="s">
        <v>6630</v>
      </c>
      <c r="E1482" t="s">
        <v>6516</v>
      </c>
      <c r="F1482" t="s">
        <v>6505</v>
      </c>
      <c r="G1482">
        <v>2</v>
      </c>
      <c r="H1482">
        <v>17</v>
      </c>
      <c r="I1482">
        <v>38.127499999999998</v>
      </c>
      <c r="J1482">
        <v>-104.0244</v>
      </c>
      <c r="K1482" t="s">
        <v>628</v>
      </c>
      <c r="L1482" t="s">
        <v>742</v>
      </c>
    </row>
    <row r="1483" spans="2:12" x14ac:dyDescent="0.25">
      <c r="B1483" t="s">
        <v>684</v>
      </c>
      <c r="C1483" t="s">
        <v>1068</v>
      </c>
      <c r="D1483" t="s">
        <v>1069</v>
      </c>
      <c r="E1483" t="s">
        <v>762</v>
      </c>
      <c r="F1483" t="s">
        <v>745</v>
      </c>
      <c r="G1483">
        <v>2</v>
      </c>
      <c r="H1483">
        <v>17</v>
      </c>
      <c r="I1483">
        <v>38.123600000000003</v>
      </c>
      <c r="J1483">
        <v>-104.00839999999999</v>
      </c>
      <c r="K1483" t="s">
        <v>628</v>
      </c>
      <c r="L1483" t="s">
        <v>742</v>
      </c>
    </row>
    <row r="1484" spans="2:12" x14ac:dyDescent="0.25">
      <c r="B1484" t="s">
        <v>684</v>
      </c>
      <c r="C1484" t="s">
        <v>6631</v>
      </c>
      <c r="D1484" t="s">
        <v>6632</v>
      </c>
      <c r="E1484" t="s">
        <v>2783</v>
      </c>
      <c r="F1484" t="s">
        <v>6505</v>
      </c>
      <c r="G1484">
        <v>2</v>
      </c>
      <c r="H1484">
        <v>17</v>
      </c>
      <c r="I1484">
        <v>38.090699999999998</v>
      </c>
      <c r="J1484">
        <v>-103.9706</v>
      </c>
      <c r="K1484" t="s">
        <v>628</v>
      </c>
      <c r="L1484" t="s">
        <v>742</v>
      </c>
    </row>
    <row r="1485" spans="2:12" x14ac:dyDescent="0.25">
      <c r="B1485" t="s">
        <v>628</v>
      </c>
      <c r="C1485" t="s">
        <v>2441</v>
      </c>
      <c r="D1485" t="s">
        <v>2442</v>
      </c>
      <c r="E1485" t="s">
        <v>2443</v>
      </c>
      <c r="F1485" t="s">
        <v>2211</v>
      </c>
      <c r="G1485">
        <v>2</v>
      </c>
      <c r="H1485">
        <v>17</v>
      </c>
      <c r="I1485">
        <v>38.135100999999999</v>
      </c>
      <c r="J1485">
        <v>-104.031998</v>
      </c>
      <c r="K1485" t="s">
        <v>2443</v>
      </c>
      <c r="L1485" t="s">
        <v>742</v>
      </c>
    </row>
    <row r="1486" spans="2:12" x14ac:dyDescent="0.25">
      <c r="B1486" t="s">
        <v>642</v>
      </c>
      <c r="C1486" t="s">
        <v>4893</v>
      </c>
      <c r="D1486" t="s">
        <v>4894</v>
      </c>
      <c r="E1486" t="s">
        <v>3067</v>
      </c>
      <c r="F1486" t="s">
        <v>2292</v>
      </c>
      <c r="G1486">
        <v>1</v>
      </c>
      <c r="H1486">
        <v>2</v>
      </c>
      <c r="I1486">
        <v>39.6175</v>
      </c>
      <c r="J1486">
        <v>-104.7715</v>
      </c>
      <c r="K1486" t="s">
        <v>628</v>
      </c>
      <c r="L1486" t="s">
        <v>742</v>
      </c>
    </row>
    <row r="1487" spans="2:12" x14ac:dyDescent="0.25">
      <c r="B1487" t="s">
        <v>642</v>
      </c>
      <c r="C1487" t="s">
        <v>4785</v>
      </c>
      <c r="D1487" t="s">
        <v>4786</v>
      </c>
      <c r="E1487" t="s">
        <v>3319</v>
      </c>
      <c r="F1487" t="s">
        <v>2292</v>
      </c>
      <c r="G1487">
        <v>1</v>
      </c>
      <c r="H1487">
        <v>8</v>
      </c>
      <c r="I1487">
        <v>39.569499999999998</v>
      </c>
      <c r="J1487">
        <v>-104.7367</v>
      </c>
      <c r="K1487" t="s">
        <v>628</v>
      </c>
      <c r="L1487" t="s">
        <v>742</v>
      </c>
    </row>
    <row r="1488" spans="2:12" x14ac:dyDescent="0.25">
      <c r="B1488" t="s">
        <v>657</v>
      </c>
      <c r="C1488" t="s">
        <v>4480</v>
      </c>
      <c r="D1488" t="s">
        <v>4481</v>
      </c>
      <c r="E1488" t="s">
        <v>4076</v>
      </c>
      <c r="F1488" t="s">
        <v>2292</v>
      </c>
      <c r="G1488">
        <v>1</v>
      </c>
      <c r="H1488">
        <v>8</v>
      </c>
      <c r="I1488">
        <v>39.404400000000003</v>
      </c>
      <c r="J1488">
        <v>-104.7431</v>
      </c>
      <c r="K1488" t="s">
        <v>628</v>
      </c>
      <c r="L1488" t="s">
        <v>742</v>
      </c>
    </row>
    <row r="1489" spans="2:12" x14ac:dyDescent="0.25">
      <c r="B1489" t="s">
        <v>657</v>
      </c>
      <c r="C1489" t="s">
        <v>4446</v>
      </c>
      <c r="D1489" t="s">
        <v>4447</v>
      </c>
      <c r="E1489" t="s">
        <v>961</v>
      </c>
      <c r="F1489" t="s">
        <v>2292</v>
      </c>
      <c r="G1489">
        <v>1</v>
      </c>
      <c r="H1489">
        <v>8</v>
      </c>
      <c r="I1489">
        <v>39.3872</v>
      </c>
      <c r="J1489">
        <v>-104.7127</v>
      </c>
      <c r="K1489" t="s">
        <v>628</v>
      </c>
      <c r="L1489" t="s">
        <v>742</v>
      </c>
    </row>
    <row r="1490" spans="2:12" x14ac:dyDescent="0.25">
      <c r="B1490" t="s">
        <v>657</v>
      </c>
      <c r="C1490" t="s">
        <v>4517</v>
      </c>
      <c r="D1490" t="s">
        <v>4518</v>
      </c>
      <c r="E1490" t="s">
        <v>2938</v>
      </c>
      <c r="F1490" t="s">
        <v>2292</v>
      </c>
      <c r="G1490">
        <v>1</v>
      </c>
      <c r="H1490">
        <v>8</v>
      </c>
      <c r="I1490">
        <v>39.436999999999998</v>
      </c>
      <c r="J1490">
        <v>-104.7533</v>
      </c>
      <c r="K1490" t="s">
        <v>628</v>
      </c>
      <c r="L1490" t="s">
        <v>742</v>
      </c>
    </row>
    <row r="1491" spans="2:12" x14ac:dyDescent="0.25">
      <c r="B1491" t="s">
        <v>657</v>
      </c>
      <c r="C1491" t="s">
        <v>4504</v>
      </c>
      <c r="D1491" t="s">
        <v>4505</v>
      </c>
      <c r="E1491" t="s">
        <v>2327</v>
      </c>
      <c r="F1491" t="s">
        <v>2292</v>
      </c>
      <c r="G1491">
        <v>1</v>
      </c>
      <c r="H1491">
        <v>8</v>
      </c>
      <c r="I1491">
        <v>39.425400000000003</v>
      </c>
      <c r="J1491">
        <v>-104.7043</v>
      </c>
      <c r="K1491" t="s">
        <v>628</v>
      </c>
      <c r="L1491" t="s">
        <v>742</v>
      </c>
    </row>
    <row r="1492" spans="2:12" x14ac:dyDescent="0.25">
      <c r="B1492" t="s">
        <v>657</v>
      </c>
      <c r="C1492" t="s">
        <v>4393</v>
      </c>
      <c r="D1492" t="s">
        <v>4394</v>
      </c>
      <c r="E1492" t="s">
        <v>2504</v>
      </c>
      <c r="F1492" t="s">
        <v>2292</v>
      </c>
      <c r="G1492">
        <v>1</v>
      </c>
      <c r="H1492">
        <v>8</v>
      </c>
      <c r="I1492">
        <v>39.331099999999999</v>
      </c>
      <c r="J1492">
        <v>-104.6708</v>
      </c>
      <c r="K1492" t="s">
        <v>628</v>
      </c>
      <c r="L1492" t="s">
        <v>742</v>
      </c>
    </row>
    <row r="1493" spans="2:12" x14ac:dyDescent="0.25">
      <c r="B1493" t="s">
        <v>657</v>
      </c>
      <c r="C1493" t="s">
        <v>4322</v>
      </c>
      <c r="D1493" t="s">
        <v>4323</v>
      </c>
      <c r="E1493" t="s">
        <v>2938</v>
      </c>
      <c r="F1493" t="s">
        <v>2292</v>
      </c>
      <c r="G1493">
        <v>1</v>
      </c>
      <c r="H1493">
        <v>8</v>
      </c>
      <c r="I1493">
        <v>39.265799999999999</v>
      </c>
      <c r="J1493">
        <v>-104.72110000000001</v>
      </c>
      <c r="K1493" t="s">
        <v>628</v>
      </c>
      <c r="L1493" t="s">
        <v>742</v>
      </c>
    </row>
    <row r="1494" spans="2:12" x14ac:dyDescent="0.25">
      <c r="B1494" t="s">
        <v>664</v>
      </c>
      <c r="C1494" t="s">
        <v>1070</v>
      </c>
      <c r="D1494" t="s">
        <v>1071</v>
      </c>
      <c r="E1494" t="s">
        <v>1073</v>
      </c>
      <c r="F1494" t="s">
        <v>745</v>
      </c>
      <c r="G1494">
        <v>5</v>
      </c>
      <c r="H1494">
        <v>51</v>
      </c>
      <c r="I1494">
        <v>39.950000000000003</v>
      </c>
      <c r="J1494">
        <v>-105.83333</v>
      </c>
      <c r="K1494" t="s">
        <v>1072</v>
      </c>
      <c r="L1494" t="s">
        <v>742</v>
      </c>
    </row>
    <row r="1495" spans="2:12" x14ac:dyDescent="0.25">
      <c r="B1495" t="s">
        <v>664</v>
      </c>
      <c r="C1495" t="s">
        <v>1074</v>
      </c>
      <c r="D1495" t="s">
        <v>1071</v>
      </c>
      <c r="E1495" t="s">
        <v>1031</v>
      </c>
      <c r="F1495" t="s">
        <v>745</v>
      </c>
      <c r="G1495">
        <v>5</v>
      </c>
      <c r="H1495">
        <v>51</v>
      </c>
      <c r="I1495">
        <v>39.942500000000003</v>
      </c>
      <c r="J1495">
        <v>-105.8172</v>
      </c>
      <c r="K1495" t="s">
        <v>1031</v>
      </c>
      <c r="L1495" t="s">
        <v>742</v>
      </c>
    </row>
    <row r="1496" spans="2:12" x14ac:dyDescent="0.25">
      <c r="B1496" t="s">
        <v>664</v>
      </c>
      <c r="C1496" t="s">
        <v>5519</v>
      </c>
      <c r="D1496" t="s">
        <v>5520</v>
      </c>
      <c r="E1496" t="s">
        <v>3214</v>
      </c>
      <c r="F1496" t="s">
        <v>2292</v>
      </c>
      <c r="G1496">
        <v>5</v>
      </c>
      <c r="H1496">
        <v>51</v>
      </c>
      <c r="I1496">
        <v>39.953600000000002</v>
      </c>
      <c r="J1496">
        <v>-105.8051</v>
      </c>
      <c r="K1496" t="s">
        <v>628</v>
      </c>
      <c r="L1496" t="s">
        <v>742</v>
      </c>
    </row>
    <row r="1497" spans="2:12" x14ac:dyDescent="0.25">
      <c r="B1497" t="s">
        <v>664</v>
      </c>
      <c r="C1497" t="s">
        <v>5509</v>
      </c>
      <c r="D1497" t="s">
        <v>5510</v>
      </c>
      <c r="E1497" t="s">
        <v>3197</v>
      </c>
      <c r="F1497" t="s">
        <v>2292</v>
      </c>
      <c r="G1497">
        <v>5</v>
      </c>
      <c r="H1497">
        <v>51</v>
      </c>
      <c r="I1497">
        <v>39.948</v>
      </c>
      <c r="J1497">
        <v>-105.80840000000001</v>
      </c>
      <c r="K1497" t="s">
        <v>628</v>
      </c>
      <c r="L1497" t="s">
        <v>742</v>
      </c>
    </row>
    <row r="1498" spans="2:12" x14ac:dyDescent="0.25">
      <c r="B1498" t="s">
        <v>664</v>
      </c>
      <c r="C1498" t="s">
        <v>5511</v>
      </c>
      <c r="D1498" t="s">
        <v>5512</v>
      </c>
      <c r="E1498" t="s">
        <v>2428</v>
      </c>
      <c r="F1498" t="s">
        <v>2292</v>
      </c>
      <c r="G1498">
        <v>5</v>
      </c>
      <c r="H1498">
        <v>51</v>
      </c>
      <c r="I1498">
        <v>39.948</v>
      </c>
      <c r="J1498">
        <v>-105.7895</v>
      </c>
      <c r="K1498" t="s">
        <v>628</v>
      </c>
      <c r="L1498" t="s">
        <v>742</v>
      </c>
    </row>
    <row r="1499" spans="2:12" x14ac:dyDescent="0.25">
      <c r="B1499" t="s">
        <v>664</v>
      </c>
      <c r="C1499" t="s">
        <v>5498</v>
      </c>
      <c r="D1499" t="s">
        <v>5499</v>
      </c>
      <c r="E1499" t="s">
        <v>2945</v>
      </c>
      <c r="F1499" t="s">
        <v>2292</v>
      </c>
      <c r="G1499">
        <v>5</v>
      </c>
      <c r="H1499">
        <v>51</v>
      </c>
      <c r="I1499">
        <v>39.942300000000003</v>
      </c>
      <c r="J1499">
        <v>-105.7882</v>
      </c>
      <c r="K1499" t="s">
        <v>628</v>
      </c>
      <c r="L1499" t="s">
        <v>742</v>
      </c>
    </row>
    <row r="1500" spans="2:12" x14ac:dyDescent="0.25">
      <c r="B1500" t="s">
        <v>664</v>
      </c>
      <c r="C1500" t="s">
        <v>5490</v>
      </c>
      <c r="D1500" t="s">
        <v>5491</v>
      </c>
      <c r="E1500" t="s">
        <v>2961</v>
      </c>
      <c r="F1500" t="s">
        <v>2292</v>
      </c>
      <c r="G1500">
        <v>5</v>
      </c>
      <c r="H1500">
        <v>51</v>
      </c>
      <c r="I1500">
        <v>39.939799999999998</v>
      </c>
      <c r="J1500">
        <v>-105.84739999999999</v>
      </c>
      <c r="K1500" t="s">
        <v>628</v>
      </c>
      <c r="L1500" t="s">
        <v>742</v>
      </c>
    </row>
    <row r="1501" spans="2:12" x14ac:dyDescent="0.25">
      <c r="B1501" t="s">
        <v>664</v>
      </c>
      <c r="C1501" t="s">
        <v>5527</v>
      </c>
      <c r="D1501" t="s">
        <v>5528</v>
      </c>
      <c r="E1501" t="s">
        <v>3567</v>
      </c>
      <c r="F1501" t="s">
        <v>2292</v>
      </c>
      <c r="G1501">
        <v>5</v>
      </c>
      <c r="H1501">
        <v>51</v>
      </c>
      <c r="I1501">
        <v>39.969299999999997</v>
      </c>
      <c r="J1501">
        <v>-105.80329999999999</v>
      </c>
      <c r="K1501" t="s">
        <v>628</v>
      </c>
      <c r="L1501" t="s">
        <v>742</v>
      </c>
    </row>
    <row r="1502" spans="2:12" x14ac:dyDescent="0.25">
      <c r="B1502" t="s">
        <v>664</v>
      </c>
      <c r="C1502" t="s">
        <v>5439</v>
      </c>
      <c r="D1502" t="s">
        <v>5440</v>
      </c>
      <c r="E1502" t="s">
        <v>2504</v>
      </c>
      <c r="F1502" t="s">
        <v>2292</v>
      </c>
      <c r="G1502">
        <v>5</v>
      </c>
      <c r="H1502">
        <v>51</v>
      </c>
      <c r="I1502">
        <v>39.904699999999998</v>
      </c>
      <c r="J1502">
        <v>-105.884</v>
      </c>
      <c r="K1502" t="s">
        <v>628</v>
      </c>
      <c r="L1502" t="s">
        <v>742</v>
      </c>
    </row>
    <row r="1503" spans="2:12" x14ac:dyDescent="0.25">
      <c r="B1503" t="s">
        <v>701</v>
      </c>
      <c r="C1503" t="s">
        <v>5785</v>
      </c>
      <c r="D1503" t="s">
        <v>5786</v>
      </c>
      <c r="E1503" t="s">
        <v>3429</v>
      </c>
      <c r="F1503" t="s">
        <v>2292</v>
      </c>
      <c r="G1503">
        <v>1</v>
      </c>
      <c r="H1503">
        <v>2</v>
      </c>
      <c r="I1503">
        <v>40.103000000000002</v>
      </c>
      <c r="J1503">
        <v>-104.929</v>
      </c>
      <c r="K1503" t="s">
        <v>628</v>
      </c>
      <c r="L1503" t="s">
        <v>742</v>
      </c>
    </row>
    <row r="1504" spans="2:12" x14ac:dyDescent="0.25">
      <c r="B1504" t="s">
        <v>628</v>
      </c>
      <c r="C1504" t="s">
        <v>8159</v>
      </c>
      <c r="D1504" t="s">
        <v>5786</v>
      </c>
      <c r="E1504" t="s">
        <v>2733</v>
      </c>
      <c r="F1504" t="s">
        <v>2292</v>
      </c>
      <c r="G1504">
        <v>1</v>
      </c>
      <c r="H1504">
        <v>2</v>
      </c>
      <c r="I1504">
        <v>40.107799999999997</v>
      </c>
      <c r="J1504">
        <v>-104.9337</v>
      </c>
      <c r="K1504" t="s">
        <v>628</v>
      </c>
      <c r="L1504" t="s">
        <v>742</v>
      </c>
    </row>
    <row r="1505" spans="2:12" x14ac:dyDescent="0.25">
      <c r="B1505" t="s">
        <v>701</v>
      </c>
      <c r="C1505" t="s">
        <v>5771</v>
      </c>
      <c r="D1505" t="s">
        <v>5772</v>
      </c>
      <c r="E1505" t="s">
        <v>3048</v>
      </c>
      <c r="F1505" t="s">
        <v>2292</v>
      </c>
      <c r="G1505">
        <v>1</v>
      </c>
      <c r="H1505">
        <v>2</v>
      </c>
      <c r="I1505">
        <v>40.090400000000002</v>
      </c>
      <c r="J1505">
        <v>-104.92310000000001</v>
      </c>
      <c r="K1505" t="s">
        <v>628</v>
      </c>
      <c r="L1505" t="s">
        <v>742</v>
      </c>
    </row>
    <row r="1506" spans="2:12" x14ac:dyDescent="0.25">
      <c r="B1506" t="s">
        <v>701</v>
      </c>
      <c r="C1506" t="s">
        <v>5777</v>
      </c>
      <c r="D1506" t="s">
        <v>5778</v>
      </c>
      <c r="E1506" t="s">
        <v>2466</v>
      </c>
      <c r="F1506" t="s">
        <v>2292</v>
      </c>
      <c r="G1506">
        <v>1</v>
      </c>
      <c r="H1506">
        <v>2</v>
      </c>
      <c r="I1506">
        <v>40.0931</v>
      </c>
      <c r="J1506">
        <v>-104.9289</v>
      </c>
      <c r="K1506" t="s">
        <v>628</v>
      </c>
      <c r="L1506" t="s">
        <v>742</v>
      </c>
    </row>
    <row r="1507" spans="2:12" x14ac:dyDescent="0.25">
      <c r="B1507" t="s">
        <v>701</v>
      </c>
      <c r="C1507" t="s">
        <v>6681</v>
      </c>
      <c r="D1507" t="s">
        <v>5778</v>
      </c>
      <c r="E1507" t="s">
        <v>2783</v>
      </c>
      <c r="F1507" t="s">
        <v>6505</v>
      </c>
      <c r="G1507">
        <v>1</v>
      </c>
      <c r="H1507">
        <v>2</v>
      </c>
      <c r="I1507">
        <v>40.092300000000002</v>
      </c>
      <c r="J1507">
        <v>-104.93</v>
      </c>
      <c r="K1507" t="s">
        <v>628</v>
      </c>
      <c r="L1507" t="s">
        <v>742</v>
      </c>
    </row>
    <row r="1508" spans="2:12" x14ac:dyDescent="0.25">
      <c r="B1508" t="s">
        <v>701</v>
      </c>
      <c r="C1508" t="s">
        <v>5803</v>
      </c>
      <c r="D1508" t="s">
        <v>5804</v>
      </c>
      <c r="E1508" t="s">
        <v>2751</v>
      </c>
      <c r="F1508" t="s">
        <v>2292</v>
      </c>
      <c r="G1508">
        <v>1</v>
      </c>
      <c r="H1508">
        <v>5</v>
      </c>
      <c r="I1508">
        <v>40.121299999999998</v>
      </c>
      <c r="J1508">
        <v>-104.9743</v>
      </c>
      <c r="K1508" t="s">
        <v>628</v>
      </c>
      <c r="L1508" t="s">
        <v>742</v>
      </c>
    </row>
    <row r="1509" spans="2:12" x14ac:dyDescent="0.25">
      <c r="B1509" t="s">
        <v>701</v>
      </c>
      <c r="C1509" t="s">
        <v>5779</v>
      </c>
      <c r="D1509" t="s">
        <v>5780</v>
      </c>
      <c r="E1509" t="s">
        <v>1981</v>
      </c>
      <c r="F1509" t="s">
        <v>2292</v>
      </c>
      <c r="G1509">
        <v>1</v>
      </c>
      <c r="H1509">
        <v>5</v>
      </c>
      <c r="I1509">
        <v>40.094299999999997</v>
      </c>
      <c r="J1509">
        <v>-104.9966</v>
      </c>
      <c r="K1509" t="s">
        <v>628</v>
      </c>
      <c r="L1509" t="s">
        <v>742</v>
      </c>
    </row>
    <row r="1510" spans="2:12" x14ac:dyDescent="0.25">
      <c r="B1510" t="s">
        <v>700</v>
      </c>
      <c r="C1510" t="s">
        <v>5928</v>
      </c>
      <c r="D1510" t="s">
        <v>5929</v>
      </c>
      <c r="E1510" t="s">
        <v>3159</v>
      </c>
      <c r="F1510" t="s">
        <v>2292</v>
      </c>
      <c r="G1510">
        <v>1</v>
      </c>
      <c r="H1510">
        <v>64</v>
      </c>
      <c r="I1510">
        <v>40.279000000000003</v>
      </c>
      <c r="J1510">
        <v>-103.292</v>
      </c>
      <c r="K1510" t="s">
        <v>628</v>
      </c>
      <c r="L1510" t="s">
        <v>742</v>
      </c>
    </row>
    <row r="1511" spans="2:12" x14ac:dyDescent="0.25">
      <c r="B1511" t="s">
        <v>698</v>
      </c>
      <c r="C1511" t="s">
        <v>2031</v>
      </c>
      <c r="D1511" t="s">
        <v>2032</v>
      </c>
      <c r="E1511" t="s">
        <v>628</v>
      </c>
      <c r="F1511" t="s">
        <v>1979</v>
      </c>
      <c r="G1511">
        <v>5</v>
      </c>
      <c r="H1511">
        <v>36</v>
      </c>
      <c r="I1511">
        <v>39.383322</v>
      </c>
      <c r="J1511">
        <v>-106.200575</v>
      </c>
      <c r="K1511" t="s">
        <v>628</v>
      </c>
      <c r="L1511" t="s">
        <v>742</v>
      </c>
    </row>
    <row r="1512" spans="2:12" x14ac:dyDescent="0.25">
      <c r="B1512" t="s">
        <v>71</v>
      </c>
      <c r="C1512" t="s">
        <v>2033</v>
      </c>
      <c r="D1512" t="s">
        <v>2032</v>
      </c>
      <c r="E1512" t="s">
        <v>1990</v>
      </c>
      <c r="F1512" t="s">
        <v>1979</v>
      </c>
      <c r="G1512">
        <v>5</v>
      </c>
      <c r="H1512">
        <v>36</v>
      </c>
      <c r="I1512">
        <v>39.383299999999998</v>
      </c>
      <c r="J1512">
        <v>-106.2</v>
      </c>
      <c r="K1512" t="s">
        <v>1990</v>
      </c>
      <c r="L1512" t="s">
        <v>742</v>
      </c>
    </row>
    <row r="1513" spans="2:12" x14ac:dyDescent="0.25">
      <c r="B1513" t="s">
        <v>698</v>
      </c>
      <c r="C1513" t="s">
        <v>4820</v>
      </c>
      <c r="D1513" t="s">
        <v>4821</v>
      </c>
      <c r="E1513" t="s">
        <v>3197</v>
      </c>
      <c r="F1513" t="s">
        <v>2292</v>
      </c>
      <c r="G1513">
        <v>5</v>
      </c>
      <c r="H1513">
        <v>36</v>
      </c>
      <c r="I1513">
        <v>39.585000000000001</v>
      </c>
      <c r="J1513">
        <v>-106.10169999999999</v>
      </c>
      <c r="K1513" t="s">
        <v>628</v>
      </c>
      <c r="L1513" t="s">
        <v>742</v>
      </c>
    </row>
    <row r="1514" spans="2:12" x14ac:dyDescent="0.25">
      <c r="B1514" t="s">
        <v>698</v>
      </c>
      <c r="C1514" t="s">
        <v>4814</v>
      </c>
      <c r="D1514" t="s">
        <v>4815</v>
      </c>
      <c r="E1514" t="s">
        <v>1398</v>
      </c>
      <c r="F1514" t="s">
        <v>2292</v>
      </c>
      <c r="G1514">
        <v>5</v>
      </c>
      <c r="H1514">
        <v>36</v>
      </c>
      <c r="I1514">
        <v>39.582299999999996</v>
      </c>
      <c r="J1514">
        <v>-106.0959</v>
      </c>
      <c r="K1514" t="s">
        <v>628</v>
      </c>
      <c r="L1514" t="s">
        <v>742</v>
      </c>
    </row>
    <row r="1515" spans="2:12" x14ac:dyDescent="0.25">
      <c r="B1515" t="s">
        <v>653</v>
      </c>
      <c r="C1515" t="s">
        <v>1075</v>
      </c>
      <c r="D1515" t="s">
        <v>1076</v>
      </c>
      <c r="E1515" t="s">
        <v>1077</v>
      </c>
      <c r="F1515" t="s">
        <v>745</v>
      </c>
      <c r="G1515">
        <v>2</v>
      </c>
      <c r="H1515">
        <v>13</v>
      </c>
      <c r="I1515">
        <v>38</v>
      </c>
      <c r="J1515">
        <v>-105.33333</v>
      </c>
      <c r="K1515" t="s">
        <v>628</v>
      </c>
      <c r="L1515" t="s">
        <v>742</v>
      </c>
    </row>
    <row r="1516" spans="2:12" x14ac:dyDescent="0.25">
      <c r="B1516" t="s">
        <v>678</v>
      </c>
      <c r="C1516" t="s">
        <v>4210</v>
      </c>
      <c r="D1516" t="s">
        <v>4211</v>
      </c>
      <c r="E1516" t="s">
        <v>2330</v>
      </c>
      <c r="F1516" t="s">
        <v>2292</v>
      </c>
      <c r="G1516">
        <v>5</v>
      </c>
      <c r="H1516">
        <v>72</v>
      </c>
      <c r="I1516">
        <v>39.161700000000003</v>
      </c>
      <c r="J1516">
        <v>-108.7325</v>
      </c>
      <c r="K1516" t="s">
        <v>628</v>
      </c>
      <c r="L1516" t="s">
        <v>742</v>
      </c>
    </row>
    <row r="1517" spans="2:12" x14ac:dyDescent="0.25">
      <c r="B1517" t="s">
        <v>678</v>
      </c>
      <c r="C1517" t="s">
        <v>1078</v>
      </c>
      <c r="D1517" t="s">
        <v>1079</v>
      </c>
      <c r="E1517" t="s">
        <v>1080</v>
      </c>
      <c r="F1517" t="s">
        <v>745</v>
      </c>
      <c r="G1517">
        <v>5</v>
      </c>
      <c r="H1517">
        <v>72</v>
      </c>
      <c r="I1517">
        <v>39.165199999999999</v>
      </c>
      <c r="J1517">
        <v>-108.733</v>
      </c>
      <c r="K1517" t="s">
        <v>1080</v>
      </c>
      <c r="L1517" t="s">
        <v>742</v>
      </c>
    </row>
    <row r="1518" spans="2:12" x14ac:dyDescent="0.25">
      <c r="B1518" t="s">
        <v>678</v>
      </c>
      <c r="C1518" t="s">
        <v>2781</v>
      </c>
      <c r="D1518" t="s">
        <v>2782</v>
      </c>
      <c r="E1518" t="s">
        <v>2783</v>
      </c>
      <c r="F1518" t="s">
        <v>745</v>
      </c>
      <c r="G1518">
        <v>5</v>
      </c>
      <c r="H1518">
        <v>72</v>
      </c>
      <c r="I1518">
        <v>39.169199999999996</v>
      </c>
      <c r="J1518">
        <v>-108.7761</v>
      </c>
      <c r="K1518" t="s">
        <v>2783</v>
      </c>
      <c r="L1518" t="s">
        <v>742</v>
      </c>
    </row>
    <row r="1519" spans="2:12" x14ac:dyDescent="0.25">
      <c r="B1519" t="s">
        <v>678</v>
      </c>
      <c r="C1519" t="s">
        <v>4220</v>
      </c>
      <c r="D1519" t="s">
        <v>4221</v>
      </c>
      <c r="E1519" t="s">
        <v>3006</v>
      </c>
      <c r="F1519" t="s">
        <v>2292</v>
      </c>
      <c r="G1519">
        <v>5</v>
      </c>
      <c r="H1519">
        <v>72</v>
      </c>
      <c r="I1519">
        <v>39.179099999999998</v>
      </c>
      <c r="J1519">
        <v>-108.65689999999999</v>
      </c>
      <c r="K1519" t="s">
        <v>628</v>
      </c>
      <c r="L1519" t="s">
        <v>742</v>
      </c>
    </row>
    <row r="1520" spans="2:12" x14ac:dyDescent="0.25">
      <c r="B1520" t="s">
        <v>678</v>
      </c>
      <c r="C1520" t="s">
        <v>4251</v>
      </c>
      <c r="D1520" t="s">
        <v>4252</v>
      </c>
      <c r="E1520" t="s">
        <v>2327</v>
      </c>
      <c r="F1520" t="s">
        <v>2292</v>
      </c>
      <c r="G1520">
        <v>5</v>
      </c>
      <c r="H1520">
        <v>72</v>
      </c>
      <c r="I1520">
        <v>39.222200000000001</v>
      </c>
      <c r="J1520">
        <v>-108.7063</v>
      </c>
      <c r="K1520" t="s">
        <v>628</v>
      </c>
      <c r="L1520" t="s">
        <v>742</v>
      </c>
    </row>
    <row r="1521" spans="2:12" x14ac:dyDescent="0.25">
      <c r="B1521" t="s">
        <v>701</v>
      </c>
      <c r="C1521" t="s">
        <v>5805</v>
      </c>
      <c r="D1521" t="s">
        <v>5806</v>
      </c>
      <c r="E1521" t="s">
        <v>5807</v>
      </c>
      <c r="F1521" t="s">
        <v>2292</v>
      </c>
      <c r="G1521">
        <v>1</v>
      </c>
      <c r="H1521">
        <v>2</v>
      </c>
      <c r="I1521">
        <v>40.122</v>
      </c>
      <c r="J1521">
        <v>-104.8862</v>
      </c>
      <c r="K1521" t="s">
        <v>628</v>
      </c>
      <c r="L1521" t="s">
        <v>742</v>
      </c>
    </row>
    <row r="1522" spans="2:12" x14ac:dyDescent="0.25">
      <c r="B1522" t="s">
        <v>701</v>
      </c>
      <c r="C1522" t="s">
        <v>6203</v>
      </c>
      <c r="D1522" t="s">
        <v>6204</v>
      </c>
      <c r="E1522" t="s">
        <v>2663</v>
      </c>
      <c r="F1522" t="s">
        <v>2292</v>
      </c>
      <c r="G1522">
        <v>1</v>
      </c>
      <c r="H1522">
        <v>1</v>
      </c>
      <c r="I1522">
        <v>40.503799999999998</v>
      </c>
      <c r="J1522">
        <v>-104.5647</v>
      </c>
      <c r="K1522" t="s">
        <v>628</v>
      </c>
      <c r="L1522" t="s">
        <v>742</v>
      </c>
    </row>
    <row r="1523" spans="2:12" x14ac:dyDescent="0.25">
      <c r="B1523" t="s">
        <v>628</v>
      </c>
      <c r="C1523" t="s">
        <v>6217</v>
      </c>
      <c r="D1523" t="s">
        <v>6218</v>
      </c>
      <c r="E1523" t="s">
        <v>2647</v>
      </c>
      <c r="F1523" t="s">
        <v>2292</v>
      </c>
      <c r="G1523">
        <v>0</v>
      </c>
      <c r="H1523">
        <v>0</v>
      </c>
      <c r="I1523">
        <v>0</v>
      </c>
      <c r="J1523">
        <v>0</v>
      </c>
      <c r="K1523" t="s">
        <v>628</v>
      </c>
      <c r="L1523" t="s">
        <v>742</v>
      </c>
    </row>
    <row r="1524" spans="2:12" x14ac:dyDescent="0.25">
      <c r="B1524" t="s">
        <v>667</v>
      </c>
      <c r="C1524" t="s">
        <v>1081</v>
      </c>
      <c r="D1524" t="s">
        <v>1082</v>
      </c>
      <c r="E1524" t="s">
        <v>1083</v>
      </c>
      <c r="F1524" t="s">
        <v>745</v>
      </c>
      <c r="G1524">
        <v>2</v>
      </c>
      <c r="H1524">
        <v>79</v>
      </c>
      <c r="I1524">
        <v>37.766669999999998</v>
      </c>
      <c r="J1524">
        <v>-105.18333</v>
      </c>
      <c r="K1524" t="s">
        <v>628</v>
      </c>
      <c r="L1524" t="s">
        <v>742</v>
      </c>
    </row>
    <row r="1525" spans="2:12" x14ac:dyDescent="0.25">
      <c r="B1525" t="s">
        <v>667</v>
      </c>
      <c r="C1525" t="s">
        <v>3285</v>
      </c>
      <c r="D1525" t="s">
        <v>3286</v>
      </c>
      <c r="E1525" t="s">
        <v>2428</v>
      </c>
      <c r="F1525" t="s">
        <v>2292</v>
      </c>
      <c r="G1525">
        <v>2</v>
      </c>
      <c r="H1525">
        <v>79</v>
      </c>
      <c r="I1525">
        <v>37.7682</v>
      </c>
      <c r="J1525">
        <v>-105.13720000000001</v>
      </c>
      <c r="K1525" t="s">
        <v>628</v>
      </c>
      <c r="L1525" t="s">
        <v>742</v>
      </c>
    </row>
    <row r="1526" spans="2:12" x14ac:dyDescent="0.25">
      <c r="B1526" t="s">
        <v>667</v>
      </c>
      <c r="C1526" t="s">
        <v>6586</v>
      </c>
      <c r="D1526" t="s">
        <v>6587</v>
      </c>
      <c r="E1526" t="s">
        <v>2733</v>
      </c>
      <c r="F1526" t="s">
        <v>6505</v>
      </c>
      <c r="G1526">
        <v>2</v>
      </c>
      <c r="H1526">
        <v>79</v>
      </c>
      <c r="I1526">
        <v>37.817</v>
      </c>
      <c r="J1526">
        <v>-105.08620000000001</v>
      </c>
      <c r="K1526" t="s">
        <v>628</v>
      </c>
      <c r="L1526" t="s">
        <v>742</v>
      </c>
    </row>
    <row r="1527" spans="2:12" x14ac:dyDescent="0.25">
      <c r="B1527" t="s">
        <v>667</v>
      </c>
      <c r="C1527" t="s">
        <v>3245</v>
      </c>
      <c r="D1527" t="s">
        <v>3246</v>
      </c>
      <c r="E1527" t="s">
        <v>3075</v>
      </c>
      <c r="F1527" t="s">
        <v>2292</v>
      </c>
      <c r="G1527">
        <v>2</v>
      </c>
      <c r="H1527">
        <v>79</v>
      </c>
      <c r="I1527">
        <v>37.675800000000002</v>
      </c>
      <c r="J1527">
        <v>-105.2317</v>
      </c>
      <c r="K1527" t="s">
        <v>628</v>
      </c>
      <c r="L1527" t="s">
        <v>742</v>
      </c>
    </row>
    <row r="1528" spans="2:12" x14ac:dyDescent="0.25">
      <c r="B1528" t="s">
        <v>678</v>
      </c>
      <c r="C1528" t="s">
        <v>1084</v>
      </c>
      <c r="D1528" t="s">
        <v>1085</v>
      </c>
      <c r="E1528" t="s">
        <v>841</v>
      </c>
      <c r="F1528" t="s">
        <v>745</v>
      </c>
      <c r="G1528">
        <v>4</v>
      </c>
      <c r="H1528">
        <v>63</v>
      </c>
      <c r="I1528">
        <v>38.682499999999997</v>
      </c>
      <c r="J1528">
        <v>-108.9722</v>
      </c>
      <c r="K1528" t="s">
        <v>962</v>
      </c>
      <c r="L1528" t="s">
        <v>742</v>
      </c>
    </row>
    <row r="1529" spans="2:12" x14ac:dyDescent="0.25">
      <c r="B1529" t="s">
        <v>669</v>
      </c>
      <c r="C1529" t="s">
        <v>5156</v>
      </c>
      <c r="D1529" t="s">
        <v>5157</v>
      </c>
      <c r="E1529" t="s">
        <v>4411</v>
      </c>
      <c r="F1529" t="s">
        <v>2292</v>
      </c>
      <c r="G1529">
        <v>1</v>
      </c>
      <c r="H1529">
        <v>9</v>
      </c>
      <c r="I1529">
        <v>39.709400000000002</v>
      </c>
      <c r="J1529">
        <v>-105.26609999999999</v>
      </c>
      <c r="K1529" t="s">
        <v>628</v>
      </c>
      <c r="L1529" t="s">
        <v>742</v>
      </c>
    </row>
    <row r="1530" spans="2:12" x14ac:dyDescent="0.25">
      <c r="B1530" t="s">
        <v>669</v>
      </c>
      <c r="C1530" t="s">
        <v>5103</v>
      </c>
      <c r="D1530" t="s">
        <v>5104</v>
      </c>
      <c r="E1530" t="s">
        <v>3379</v>
      </c>
      <c r="F1530" t="s">
        <v>2292</v>
      </c>
      <c r="G1530">
        <v>1</v>
      </c>
      <c r="H1530">
        <v>9</v>
      </c>
      <c r="I1530">
        <v>39.687399999999997</v>
      </c>
      <c r="J1530">
        <v>-105.256</v>
      </c>
      <c r="K1530" t="s">
        <v>628</v>
      </c>
      <c r="L1530" t="s">
        <v>742</v>
      </c>
    </row>
    <row r="1531" spans="2:12" x14ac:dyDescent="0.25">
      <c r="B1531" t="s">
        <v>669</v>
      </c>
      <c r="C1531" t="s">
        <v>5093</v>
      </c>
      <c r="D1531" t="s">
        <v>5094</v>
      </c>
      <c r="E1531" t="s">
        <v>2312</v>
      </c>
      <c r="F1531" t="s">
        <v>2292</v>
      </c>
      <c r="G1531">
        <v>1</v>
      </c>
      <c r="H1531">
        <v>9</v>
      </c>
      <c r="I1531">
        <v>39.685299999999998</v>
      </c>
      <c r="J1531">
        <v>-105.2902</v>
      </c>
      <c r="K1531" t="s">
        <v>628</v>
      </c>
      <c r="L1531" t="s">
        <v>742</v>
      </c>
    </row>
    <row r="1532" spans="2:12" x14ac:dyDescent="0.25">
      <c r="B1532" t="s">
        <v>628</v>
      </c>
      <c r="C1532" t="s">
        <v>7959</v>
      </c>
      <c r="D1532" t="s">
        <v>7960</v>
      </c>
      <c r="E1532" t="s">
        <v>628</v>
      </c>
      <c r="F1532" t="s">
        <v>2484</v>
      </c>
      <c r="G1532">
        <v>1</v>
      </c>
      <c r="H1532">
        <v>80</v>
      </c>
      <c r="I1532">
        <v>39.520000000000003</v>
      </c>
      <c r="J1532">
        <v>-105.720001</v>
      </c>
      <c r="K1532" t="s">
        <v>628</v>
      </c>
      <c r="L1532" t="s">
        <v>742</v>
      </c>
    </row>
    <row r="1533" spans="2:12" x14ac:dyDescent="0.25">
      <c r="B1533" t="s">
        <v>676</v>
      </c>
      <c r="C1533" t="s">
        <v>1086</v>
      </c>
      <c r="D1533" t="s">
        <v>1087</v>
      </c>
      <c r="E1533" t="s">
        <v>852</v>
      </c>
      <c r="F1533" t="s">
        <v>745</v>
      </c>
      <c r="G1533">
        <v>1</v>
      </c>
      <c r="H1533">
        <v>65</v>
      </c>
      <c r="I1533">
        <v>39.2774</v>
      </c>
      <c r="J1533">
        <v>-103.4958</v>
      </c>
      <c r="K1533" t="s">
        <v>783</v>
      </c>
      <c r="L1533" t="s">
        <v>742</v>
      </c>
    </row>
    <row r="1534" spans="2:12" x14ac:dyDescent="0.25">
      <c r="B1534" t="s">
        <v>676</v>
      </c>
      <c r="C1534" t="s">
        <v>4342</v>
      </c>
      <c r="D1534" t="s">
        <v>1087</v>
      </c>
      <c r="E1534" t="s">
        <v>4018</v>
      </c>
      <c r="F1534" t="s">
        <v>2292</v>
      </c>
      <c r="G1534">
        <v>1</v>
      </c>
      <c r="H1534">
        <v>65</v>
      </c>
      <c r="I1534">
        <v>39.276200000000003</v>
      </c>
      <c r="J1534">
        <v>-103.4907</v>
      </c>
      <c r="K1534" t="s">
        <v>628</v>
      </c>
      <c r="L1534" t="s">
        <v>742</v>
      </c>
    </row>
    <row r="1535" spans="2:12" x14ac:dyDescent="0.25">
      <c r="B1535" t="s">
        <v>676</v>
      </c>
      <c r="C1535" t="s">
        <v>4345</v>
      </c>
      <c r="D1535" t="s">
        <v>4346</v>
      </c>
      <c r="E1535" t="s">
        <v>2751</v>
      </c>
      <c r="F1535" t="s">
        <v>2292</v>
      </c>
      <c r="G1535">
        <v>1</v>
      </c>
      <c r="H1535">
        <v>65</v>
      </c>
      <c r="I1535">
        <v>39.277700000000003</v>
      </c>
      <c r="J1535">
        <v>-103.497</v>
      </c>
      <c r="K1535" t="s">
        <v>628</v>
      </c>
      <c r="L1535" t="s">
        <v>742</v>
      </c>
    </row>
    <row r="1536" spans="2:12" x14ac:dyDescent="0.25">
      <c r="B1536" t="s">
        <v>700</v>
      </c>
      <c r="C1536" t="s">
        <v>2879</v>
      </c>
      <c r="D1536" t="s">
        <v>2880</v>
      </c>
      <c r="E1536" t="s">
        <v>2813</v>
      </c>
      <c r="F1536" t="s">
        <v>745</v>
      </c>
      <c r="G1536">
        <v>1</v>
      </c>
      <c r="H1536">
        <v>1</v>
      </c>
      <c r="I1536">
        <v>39.785699999999999</v>
      </c>
      <c r="J1536">
        <v>-103.517</v>
      </c>
      <c r="K1536" t="s">
        <v>2813</v>
      </c>
      <c r="L1536" t="s">
        <v>742</v>
      </c>
    </row>
    <row r="1537" spans="2:12" x14ac:dyDescent="0.25">
      <c r="B1537" t="s">
        <v>676</v>
      </c>
      <c r="C1537" t="s">
        <v>4482</v>
      </c>
      <c r="D1537" t="s">
        <v>4483</v>
      </c>
      <c r="E1537" t="s">
        <v>3429</v>
      </c>
      <c r="F1537" t="s">
        <v>2292</v>
      </c>
      <c r="G1537">
        <v>1</v>
      </c>
      <c r="H1537">
        <v>65</v>
      </c>
      <c r="I1537">
        <v>39.404499999999999</v>
      </c>
      <c r="J1537">
        <v>-103.4646</v>
      </c>
      <c r="K1537" t="s">
        <v>628</v>
      </c>
      <c r="L1537" t="s">
        <v>742</v>
      </c>
    </row>
    <row r="1538" spans="2:12" x14ac:dyDescent="0.25">
      <c r="B1538" t="s">
        <v>649</v>
      </c>
      <c r="C1538" t="s">
        <v>1088</v>
      </c>
      <c r="D1538" t="s">
        <v>1089</v>
      </c>
      <c r="E1538" t="s">
        <v>759</v>
      </c>
      <c r="F1538" t="s">
        <v>745</v>
      </c>
      <c r="G1538">
        <v>1</v>
      </c>
      <c r="H1538">
        <v>7</v>
      </c>
      <c r="I1538">
        <v>39.705199999999998</v>
      </c>
      <c r="J1538">
        <v>-105.6996</v>
      </c>
      <c r="K1538" t="s">
        <v>759</v>
      </c>
      <c r="L1538" t="s">
        <v>742</v>
      </c>
    </row>
    <row r="1539" spans="2:12" x14ac:dyDescent="0.25">
      <c r="B1539" t="s">
        <v>628</v>
      </c>
      <c r="C1539" t="s">
        <v>8803</v>
      </c>
      <c r="D1539" t="s">
        <v>8804</v>
      </c>
      <c r="E1539" t="s">
        <v>628</v>
      </c>
      <c r="F1539" t="s">
        <v>2484</v>
      </c>
      <c r="G1539">
        <v>0</v>
      </c>
      <c r="H1539">
        <v>7</v>
      </c>
      <c r="I1539">
        <v>39.701500000000003</v>
      </c>
      <c r="J1539">
        <v>-105.7041</v>
      </c>
      <c r="K1539" t="s">
        <v>628</v>
      </c>
      <c r="L1539" t="s">
        <v>742</v>
      </c>
    </row>
    <row r="1540" spans="2:12" x14ac:dyDescent="0.25">
      <c r="B1540" t="s">
        <v>639</v>
      </c>
      <c r="C1540" t="s">
        <v>7831</v>
      </c>
      <c r="D1540" t="s">
        <v>7832</v>
      </c>
      <c r="E1540" t="s">
        <v>2733</v>
      </c>
      <c r="F1540" t="s">
        <v>2292</v>
      </c>
      <c r="G1540">
        <v>1</v>
      </c>
      <c r="H1540">
        <v>2</v>
      </c>
      <c r="I1540">
        <v>39.839399999999998</v>
      </c>
      <c r="J1540">
        <v>-104.9101</v>
      </c>
      <c r="K1540" t="s">
        <v>628</v>
      </c>
      <c r="L1540" t="s">
        <v>742</v>
      </c>
    </row>
    <row r="1541" spans="2:12" x14ac:dyDescent="0.25">
      <c r="B1541" t="s">
        <v>639</v>
      </c>
      <c r="C1541" t="s">
        <v>7576</v>
      </c>
      <c r="D1541" t="s">
        <v>7577</v>
      </c>
      <c r="E1541" t="s">
        <v>6688</v>
      </c>
      <c r="F1541" t="s">
        <v>2292</v>
      </c>
      <c r="G1541">
        <v>1</v>
      </c>
      <c r="H1541">
        <v>1</v>
      </c>
      <c r="I1541">
        <v>39.749200000000002</v>
      </c>
      <c r="J1541">
        <v>-104.1538</v>
      </c>
      <c r="K1541" t="s">
        <v>628</v>
      </c>
      <c r="L1541" t="s">
        <v>742</v>
      </c>
    </row>
    <row r="1542" spans="2:12" x14ac:dyDescent="0.25">
      <c r="B1542" t="s">
        <v>639</v>
      </c>
      <c r="C1542" t="s">
        <v>7565</v>
      </c>
      <c r="D1542" t="s">
        <v>7566</v>
      </c>
      <c r="E1542" t="s">
        <v>7567</v>
      </c>
      <c r="F1542" t="s">
        <v>2292</v>
      </c>
      <c r="G1542">
        <v>1</v>
      </c>
      <c r="H1542">
        <v>2</v>
      </c>
      <c r="I1542">
        <v>39.756</v>
      </c>
      <c r="J1542">
        <v>-104.82080000000001</v>
      </c>
      <c r="K1542" t="s">
        <v>628</v>
      </c>
      <c r="L1542" t="s">
        <v>742</v>
      </c>
    </row>
    <row r="1543" spans="2:12" x14ac:dyDescent="0.25">
      <c r="B1543" t="s">
        <v>639</v>
      </c>
      <c r="C1543" t="s">
        <v>7568</v>
      </c>
      <c r="D1543" t="s">
        <v>7569</v>
      </c>
      <c r="E1543" t="s">
        <v>6688</v>
      </c>
      <c r="F1543" t="s">
        <v>2292</v>
      </c>
      <c r="G1543">
        <v>1</v>
      </c>
      <c r="H1543">
        <v>2</v>
      </c>
      <c r="I1543">
        <v>39.752299999999998</v>
      </c>
      <c r="J1543">
        <v>-104.86190000000001</v>
      </c>
      <c r="K1543" t="s">
        <v>628</v>
      </c>
      <c r="L1543" t="s">
        <v>742</v>
      </c>
    </row>
    <row r="1544" spans="2:12" x14ac:dyDescent="0.25">
      <c r="B1544" t="s">
        <v>639</v>
      </c>
      <c r="C1544" t="s">
        <v>7687</v>
      </c>
      <c r="D1544" t="s">
        <v>7688</v>
      </c>
      <c r="E1544" t="s">
        <v>6688</v>
      </c>
      <c r="F1544" t="s">
        <v>2292</v>
      </c>
      <c r="G1544">
        <v>1</v>
      </c>
      <c r="H1544">
        <v>2</v>
      </c>
      <c r="I1544">
        <v>39.946800000000003</v>
      </c>
      <c r="J1544">
        <v>-104.7467</v>
      </c>
      <c r="K1544" t="s">
        <v>628</v>
      </c>
      <c r="L1544" t="s">
        <v>742</v>
      </c>
    </row>
    <row r="1545" spans="2:12" x14ac:dyDescent="0.25">
      <c r="B1545" t="s">
        <v>639</v>
      </c>
      <c r="C1545" t="s">
        <v>7745</v>
      </c>
      <c r="D1545" t="s">
        <v>7746</v>
      </c>
      <c r="E1545" t="s">
        <v>6688</v>
      </c>
      <c r="F1545" t="s">
        <v>2292</v>
      </c>
      <c r="G1545">
        <v>1</v>
      </c>
      <c r="H1545">
        <v>2</v>
      </c>
      <c r="I1545">
        <v>39.902999999999999</v>
      </c>
      <c r="J1545">
        <v>-104.9854</v>
      </c>
      <c r="K1545" t="s">
        <v>628</v>
      </c>
      <c r="L1545" t="s">
        <v>742</v>
      </c>
    </row>
    <row r="1546" spans="2:12" x14ac:dyDescent="0.25">
      <c r="B1546" t="s">
        <v>639</v>
      </c>
      <c r="C1546" t="s">
        <v>7817</v>
      </c>
      <c r="D1546" t="s">
        <v>7818</v>
      </c>
      <c r="E1546" t="s">
        <v>6688</v>
      </c>
      <c r="F1546" t="s">
        <v>2292</v>
      </c>
      <c r="G1546">
        <v>1</v>
      </c>
      <c r="H1546">
        <v>2</v>
      </c>
      <c r="I1546">
        <v>39.979100000000003</v>
      </c>
      <c r="J1546">
        <v>-104.8028</v>
      </c>
      <c r="K1546" t="s">
        <v>628</v>
      </c>
      <c r="L1546" t="s">
        <v>742</v>
      </c>
    </row>
    <row r="1547" spans="2:12" x14ac:dyDescent="0.25">
      <c r="B1547" t="s">
        <v>639</v>
      </c>
      <c r="C1547" t="s">
        <v>7689</v>
      </c>
      <c r="D1547" t="s">
        <v>7690</v>
      </c>
      <c r="E1547" t="s">
        <v>7567</v>
      </c>
      <c r="F1547" t="s">
        <v>2292</v>
      </c>
      <c r="G1547">
        <v>1</v>
      </c>
      <c r="H1547">
        <v>2</v>
      </c>
      <c r="I1547">
        <v>39.918900000000001</v>
      </c>
      <c r="J1547">
        <v>-104.8008</v>
      </c>
      <c r="K1547" t="s">
        <v>628</v>
      </c>
      <c r="L1547" t="s">
        <v>742</v>
      </c>
    </row>
    <row r="1548" spans="2:12" x14ac:dyDescent="0.25">
      <c r="B1548" t="s">
        <v>639</v>
      </c>
      <c r="C1548" t="s">
        <v>7769</v>
      </c>
      <c r="D1548" t="s">
        <v>7770</v>
      </c>
      <c r="E1548" t="s">
        <v>6688</v>
      </c>
      <c r="F1548" t="s">
        <v>2292</v>
      </c>
      <c r="G1548">
        <v>1</v>
      </c>
      <c r="H1548">
        <v>2</v>
      </c>
      <c r="I1548">
        <v>39.816200000000002</v>
      </c>
      <c r="J1548">
        <v>-104.9365</v>
      </c>
      <c r="K1548" t="s">
        <v>628</v>
      </c>
      <c r="L1548" t="s">
        <v>742</v>
      </c>
    </row>
    <row r="1549" spans="2:12" x14ac:dyDescent="0.25">
      <c r="B1549" t="s">
        <v>639</v>
      </c>
      <c r="C1549" t="s">
        <v>7801</v>
      </c>
      <c r="D1549" t="s">
        <v>7802</v>
      </c>
      <c r="E1549" t="s">
        <v>6688</v>
      </c>
      <c r="F1549" t="s">
        <v>2292</v>
      </c>
      <c r="G1549">
        <v>1</v>
      </c>
      <c r="H1549">
        <v>2</v>
      </c>
      <c r="I1549">
        <v>39.926000000000002</v>
      </c>
      <c r="J1549">
        <v>-104.92740000000001</v>
      </c>
      <c r="K1549" t="s">
        <v>628</v>
      </c>
      <c r="L1549" t="s">
        <v>742</v>
      </c>
    </row>
    <row r="1550" spans="2:12" x14ac:dyDescent="0.25">
      <c r="B1550" t="s">
        <v>639</v>
      </c>
      <c r="C1550" t="s">
        <v>7765</v>
      </c>
      <c r="D1550" t="s">
        <v>7766</v>
      </c>
      <c r="E1550" t="s">
        <v>6688</v>
      </c>
      <c r="F1550" t="s">
        <v>2292</v>
      </c>
      <c r="G1550">
        <v>1</v>
      </c>
      <c r="H1550">
        <v>2</v>
      </c>
      <c r="I1550">
        <v>39.987499999999997</v>
      </c>
      <c r="J1550">
        <v>-104.65389999999999</v>
      </c>
      <c r="K1550" t="s">
        <v>628</v>
      </c>
      <c r="L1550" t="s">
        <v>742</v>
      </c>
    </row>
    <row r="1551" spans="2:12" x14ac:dyDescent="0.25">
      <c r="B1551" t="s">
        <v>642</v>
      </c>
      <c r="C1551" t="s">
        <v>7649</v>
      </c>
      <c r="D1551" t="s">
        <v>7650</v>
      </c>
      <c r="E1551" t="s">
        <v>2751</v>
      </c>
      <c r="F1551" t="s">
        <v>2292</v>
      </c>
      <c r="G1551">
        <v>1</v>
      </c>
      <c r="H1551">
        <v>1</v>
      </c>
      <c r="I1551">
        <v>39.564900000000002</v>
      </c>
      <c r="J1551">
        <v>-104.3349</v>
      </c>
      <c r="K1551" t="s">
        <v>628</v>
      </c>
      <c r="L1551" t="s">
        <v>742</v>
      </c>
    </row>
    <row r="1552" spans="2:12" x14ac:dyDescent="0.25">
      <c r="B1552" t="s">
        <v>642</v>
      </c>
      <c r="C1552" t="s">
        <v>7483</v>
      </c>
      <c r="D1552" t="s">
        <v>7484</v>
      </c>
      <c r="E1552" t="s">
        <v>2733</v>
      </c>
      <c r="F1552" t="s">
        <v>2292</v>
      </c>
      <c r="G1552">
        <v>1</v>
      </c>
      <c r="H1552">
        <v>8</v>
      </c>
      <c r="I1552">
        <v>39.633499999999998</v>
      </c>
      <c r="J1552">
        <v>-104.9611</v>
      </c>
      <c r="K1552" t="s">
        <v>628</v>
      </c>
      <c r="L1552" t="s">
        <v>742</v>
      </c>
    </row>
    <row r="1553" spans="2:12" x14ac:dyDescent="0.25">
      <c r="B1553" t="s">
        <v>642</v>
      </c>
      <c r="C1553" t="s">
        <v>7695</v>
      </c>
      <c r="D1553" t="s">
        <v>7696</v>
      </c>
      <c r="E1553" t="s">
        <v>2783</v>
      </c>
      <c r="F1553" t="s">
        <v>2292</v>
      </c>
      <c r="G1553">
        <v>1</v>
      </c>
      <c r="H1553">
        <v>8</v>
      </c>
      <c r="I1553">
        <v>39.579500000000003</v>
      </c>
      <c r="J1553">
        <v>-104.7572</v>
      </c>
      <c r="K1553" t="s">
        <v>628</v>
      </c>
      <c r="L1553" t="s">
        <v>742</v>
      </c>
    </row>
    <row r="1554" spans="2:12" x14ac:dyDescent="0.25">
      <c r="B1554" t="s">
        <v>655</v>
      </c>
      <c r="C1554" t="s">
        <v>7475</v>
      </c>
      <c r="D1554" t="s">
        <v>7476</v>
      </c>
      <c r="E1554" t="s">
        <v>2733</v>
      </c>
      <c r="F1554" t="s">
        <v>2292</v>
      </c>
      <c r="G1554">
        <v>1</v>
      </c>
      <c r="H1554">
        <v>8</v>
      </c>
      <c r="I1554">
        <v>39.661499999999997</v>
      </c>
      <c r="J1554">
        <v>-104.9207</v>
      </c>
      <c r="K1554" t="s">
        <v>628</v>
      </c>
      <c r="L1554" t="s">
        <v>742</v>
      </c>
    </row>
    <row r="1555" spans="2:12" x14ac:dyDescent="0.25">
      <c r="B1555" t="s">
        <v>642</v>
      </c>
      <c r="C1555" t="s">
        <v>7559</v>
      </c>
      <c r="D1555" t="s">
        <v>7560</v>
      </c>
      <c r="E1555" t="s">
        <v>6688</v>
      </c>
      <c r="F1555" t="s">
        <v>2292</v>
      </c>
      <c r="G1555">
        <v>1</v>
      </c>
      <c r="H1555">
        <v>2</v>
      </c>
      <c r="I1555">
        <v>39.688800000000001</v>
      </c>
      <c r="J1555">
        <v>-104.79649999999999</v>
      </c>
      <c r="K1555" t="s">
        <v>628</v>
      </c>
      <c r="L1555" t="s">
        <v>742</v>
      </c>
    </row>
    <row r="1556" spans="2:12" x14ac:dyDescent="0.25">
      <c r="B1556" t="s">
        <v>642</v>
      </c>
      <c r="C1556" t="s">
        <v>7583</v>
      </c>
      <c r="D1556" t="s">
        <v>7584</v>
      </c>
      <c r="E1556" t="s">
        <v>7582</v>
      </c>
      <c r="F1556" t="s">
        <v>2292</v>
      </c>
      <c r="G1556">
        <v>1</v>
      </c>
      <c r="H1556">
        <v>2</v>
      </c>
      <c r="I1556">
        <v>39.615900000000003</v>
      </c>
      <c r="J1556">
        <v>-104.7642</v>
      </c>
      <c r="K1556" t="s">
        <v>628</v>
      </c>
      <c r="L1556" t="s">
        <v>742</v>
      </c>
    </row>
    <row r="1557" spans="2:12" x14ac:dyDescent="0.25">
      <c r="B1557" t="s">
        <v>642</v>
      </c>
      <c r="C1557" t="s">
        <v>7675</v>
      </c>
      <c r="D1557" t="s">
        <v>7676</v>
      </c>
      <c r="E1557" t="s">
        <v>6688</v>
      </c>
      <c r="F1557" t="s">
        <v>2292</v>
      </c>
      <c r="G1557">
        <v>1</v>
      </c>
      <c r="H1557">
        <v>2</v>
      </c>
      <c r="I1557">
        <v>39.649000000000001</v>
      </c>
      <c r="J1557">
        <v>-104.7758</v>
      </c>
      <c r="K1557" t="s">
        <v>628</v>
      </c>
      <c r="L1557" t="s">
        <v>742</v>
      </c>
    </row>
    <row r="1558" spans="2:12" x14ac:dyDescent="0.25">
      <c r="B1558" t="s">
        <v>642</v>
      </c>
      <c r="C1558" t="s">
        <v>7570</v>
      </c>
      <c r="D1558" t="s">
        <v>7571</v>
      </c>
      <c r="E1558" t="s">
        <v>6688</v>
      </c>
      <c r="F1558" t="s">
        <v>2292</v>
      </c>
      <c r="G1558">
        <v>1</v>
      </c>
      <c r="H1558">
        <v>2</v>
      </c>
      <c r="I1558">
        <v>39.6417</v>
      </c>
      <c r="J1558">
        <v>-104.7685</v>
      </c>
      <c r="K1558" t="s">
        <v>628</v>
      </c>
      <c r="L1558" t="s">
        <v>742</v>
      </c>
    </row>
    <row r="1559" spans="2:12" x14ac:dyDescent="0.25">
      <c r="B1559" t="s">
        <v>642</v>
      </c>
      <c r="C1559" t="s">
        <v>7693</v>
      </c>
      <c r="D1559" t="s">
        <v>7694</v>
      </c>
      <c r="E1559" t="s">
        <v>7567</v>
      </c>
      <c r="F1559" t="s">
        <v>2292</v>
      </c>
      <c r="G1559">
        <v>1</v>
      </c>
      <c r="H1559">
        <v>8</v>
      </c>
      <c r="I1559">
        <v>39.599699999999999</v>
      </c>
      <c r="J1559">
        <v>-104.8678</v>
      </c>
      <c r="K1559" t="s">
        <v>628</v>
      </c>
      <c r="L1559" t="s">
        <v>742</v>
      </c>
    </row>
    <row r="1560" spans="2:12" x14ac:dyDescent="0.25">
      <c r="B1560" t="s">
        <v>642</v>
      </c>
      <c r="C1560" t="s">
        <v>7667</v>
      </c>
      <c r="D1560" t="s">
        <v>7668</v>
      </c>
      <c r="E1560" t="s">
        <v>6688</v>
      </c>
      <c r="F1560" t="s">
        <v>2292</v>
      </c>
      <c r="G1560">
        <v>1</v>
      </c>
      <c r="H1560">
        <v>2</v>
      </c>
      <c r="I1560">
        <v>39.694200000000002</v>
      </c>
      <c r="J1560">
        <v>-104.85250000000001</v>
      </c>
      <c r="K1560" t="s">
        <v>628</v>
      </c>
      <c r="L1560" t="s">
        <v>742</v>
      </c>
    </row>
    <row r="1561" spans="2:12" x14ac:dyDescent="0.25">
      <c r="B1561" t="s">
        <v>642</v>
      </c>
      <c r="C1561" t="s">
        <v>7671</v>
      </c>
      <c r="D1561" t="s">
        <v>7672</v>
      </c>
      <c r="E1561" t="s">
        <v>6688</v>
      </c>
      <c r="F1561" t="s">
        <v>2292</v>
      </c>
      <c r="G1561">
        <v>1</v>
      </c>
      <c r="H1561">
        <v>8</v>
      </c>
      <c r="I1561">
        <v>39.644199999999998</v>
      </c>
      <c r="J1561">
        <v>-104.8207</v>
      </c>
      <c r="K1561" t="s">
        <v>628</v>
      </c>
      <c r="L1561" t="s">
        <v>742</v>
      </c>
    </row>
    <row r="1562" spans="2:12" x14ac:dyDescent="0.25">
      <c r="B1562" t="s">
        <v>642</v>
      </c>
      <c r="C1562" t="s">
        <v>7572</v>
      </c>
      <c r="D1562" t="s">
        <v>7573</v>
      </c>
      <c r="E1562" t="s">
        <v>7567</v>
      </c>
      <c r="F1562" t="s">
        <v>2292</v>
      </c>
      <c r="G1562">
        <v>1</v>
      </c>
      <c r="H1562">
        <v>2</v>
      </c>
      <c r="I1562">
        <v>39.6203</v>
      </c>
      <c r="J1562">
        <v>-104.70099999999999</v>
      </c>
      <c r="K1562" t="s">
        <v>628</v>
      </c>
      <c r="L1562" t="s">
        <v>742</v>
      </c>
    </row>
    <row r="1563" spans="2:12" x14ac:dyDescent="0.25">
      <c r="B1563" t="s">
        <v>642</v>
      </c>
      <c r="C1563" t="s">
        <v>7679</v>
      </c>
      <c r="D1563" t="s">
        <v>7680</v>
      </c>
      <c r="E1563" t="s">
        <v>6688</v>
      </c>
      <c r="F1563" t="s">
        <v>2292</v>
      </c>
      <c r="G1563">
        <v>1</v>
      </c>
      <c r="H1563">
        <v>2</v>
      </c>
      <c r="I1563">
        <v>39.646999999999998</v>
      </c>
      <c r="J1563">
        <v>-104.7624</v>
      </c>
      <c r="K1563" t="s">
        <v>628</v>
      </c>
      <c r="L1563" t="s">
        <v>742</v>
      </c>
    </row>
    <row r="1564" spans="2:12" x14ac:dyDescent="0.25">
      <c r="B1564" t="s">
        <v>642</v>
      </c>
      <c r="C1564" t="s">
        <v>7561</v>
      </c>
      <c r="D1564" t="s">
        <v>7562</v>
      </c>
      <c r="E1564" t="s">
        <v>2733</v>
      </c>
      <c r="F1564" t="s">
        <v>2292</v>
      </c>
      <c r="G1564">
        <v>1</v>
      </c>
      <c r="H1564">
        <v>2</v>
      </c>
      <c r="I1564">
        <v>39.672400000000003</v>
      </c>
      <c r="J1564">
        <v>-104.76090000000001</v>
      </c>
      <c r="K1564" t="s">
        <v>628</v>
      </c>
      <c r="L1564" t="s">
        <v>742</v>
      </c>
    </row>
    <row r="1565" spans="2:12" x14ac:dyDescent="0.25">
      <c r="B1565" t="s">
        <v>642</v>
      </c>
      <c r="C1565" t="s">
        <v>7557</v>
      </c>
      <c r="D1565" t="s">
        <v>7558</v>
      </c>
      <c r="E1565" t="s">
        <v>6688</v>
      </c>
      <c r="F1565" t="s">
        <v>2292</v>
      </c>
      <c r="G1565">
        <v>1</v>
      </c>
      <c r="H1565">
        <v>2</v>
      </c>
      <c r="I1565">
        <v>39.694699999999997</v>
      </c>
      <c r="J1565">
        <v>-104.82389999999999</v>
      </c>
      <c r="K1565" t="s">
        <v>628</v>
      </c>
      <c r="L1565" t="s">
        <v>742</v>
      </c>
    </row>
    <row r="1566" spans="2:12" x14ac:dyDescent="0.25">
      <c r="B1566" t="s">
        <v>642</v>
      </c>
      <c r="C1566" t="s">
        <v>7673</v>
      </c>
      <c r="D1566" t="s">
        <v>7674</v>
      </c>
      <c r="E1566" t="s">
        <v>7567</v>
      </c>
      <c r="F1566" t="s">
        <v>2292</v>
      </c>
      <c r="G1566">
        <v>1</v>
      </c>
      <c r="H1566">
        <v>2</v>
      </c>
      <c r="I1566">
        <v>39.6599</v>
      </c>
      <c r="J1566">
        <v>-104.7637</v>
      </c>
      <c r="K1566" t="s">
        <v>628</v>
      </c>
      <c r="L1566" t="s">
        <v>742</v>
      </c>
    </row>
    <row r="1567" spans="2:12" x14ac:dyDescent="0.25">
      <c r="B1567" t="s">
        <v>642</v>
      </c>
      <c r="C1567" t="s">
        <v>7563</v>
      </c>
      <c r="D1567" t="s">
        <v>7564</v>
      </c>
      <c r="E1567" t="s">
        <v>6688</v>
      </c>
      <c r="F1567" t="s">
        <v>2292</v>
      </c>
      <c r="G1567">
        <v>1</v>
      </c>
      <c r="H1567">
        <v>8</v>
      </c>
      <c r="I1567">
        <v>39.6526</v>
      </c>
      <c r="J1567">
        <v>-104.8237</v>
      </c>
      <c r="K1567" t="s">
        <v>628</v>
      </c>
      <c r="L1567" t="s">
        <v>742</v>
      </c>
    </row>
    <row r="1568" spans="2:12" x14ac:dyDescent="0.25">
      <c r="B1568" t="s">
        <v>642</v>
      </c>
      <c r="C1568" t="s">
        <v>7723</v>
      </c>
      <c r="D1568" t="s">
        <v>7724</v>
      </c>
      <c r="E1568" t="s">
        <v>7567</v>
      </c>
      <c r="F1568" t="s">
        <v>2292</v>
      </c>
      <c r="G1568">
        <v>1</v>
      </c>
      <c r="H1568">
        <v>8</v>
      </c>
      <c r="I1568">
        <v>39.571300000000001</v>
      </c>
      <c r="J1568">
        <v>-104.7242</v>
      </c>
      <c r="K1568" t="s">
        <v>628</v>
      </c>
      <c r="L1568" t="s">
        <v>742</v>
      </c>
    </row>
    <row r="1569" spans="2:12" x14ac:dyDescent="0.25">
      <c r="B1569" t="s">
        <v>642</v>
      </c>
      <c r="C1569" t="s">
        <v>7721</v>
      </c>
      <c r="D1569" t="s">
        <v>7722</v>
      </c>
      <c r="E1569" t="s">
        <v>6688</v>
      </c>
      <c r="F1569" t="s">
        <v>2292</v>
      </c>
      <c r="G1569">
        <v>1</v>
      </c>
      <c r="H1569">
        <v>8</v>
      </c>
      <c r="I1569">
        <v>39.566200000000002</v>
      </c>
      <c r="J1569">
        <v>-104.7334</v>
      </c>
      <c r="K1569" t="s">
        <v>628</v>
      </c>
      <c r="L1569" t="s">
        <v>742</v>
      </c>
    </row>
    <row r="1570" spans="2:12" x14ac:dyDescent="0.25">
      <c r="B1570" t="s">
        <v>642</v>
      </c>
      <c r="C1570" t="s">
        <v>7669</v>
      </c>
      <c r="D1570" t="s">
        <v>7670</v>
      </c>
      <c r="E1570" t="s">
        <v>6688</v>
      </c>
      <c r="F1570" t="s">
        <v>2292</v>
      </c>
      <c r="G1570">
        <v>1</v>
      </c>
      <c r="H1570">
        <v>8</v>
      </c>
      <c r="I1570">
        <v>39.671799999999998</v>
      </c>
      <c r="J1570">
        <v>-104.8407</v>
      </c>
      <c r="K1570" t="s">
        <v>628</v>
      </c>
      <c r="L1570" t="s">
        <v>742</v>
      </c>
    </row>
    <row r="1571" spans="2:12" x14ac:dyDescent="0.25">
      <c r="B1571" t="s">
        <v>642</v>
      </c>
      <c r="C1571" t="s">
        <v>7677</v>
      </c>
      <c r="D1571" t="s">
        <v>7678</v>
      </c>
      <c r="E1571" t="s">
        <v>6688</v>
      </c>
      <c r="F1571" t="s">
        <v>2292</v>
      </c>
      <c r="G1571">
        <v>1</v>
      </c>
      <c r="H1571">
        <v>2</v>
      </c>
      <c r="I1571">
        <v>39.648800000000001</v>
      </c>
      <c r="J1571">
        <v>-104.7662</v>
      </c>
      <c r="K1571" t="s">
        <v>628</v>
      </c>
      <c r="L1571" t="s">
        <v>742</v>
      </c>
    </row>
    <row r="1572" spans="2:12" x14ac:dyDescent="0.25">
      <c r="B1572" t="s">
        <v>642</v>
      </c>
      <c r="C1572" t="s">
        <v>7743</v>
      </c>
      <c r="D1572" t="s">
        <v>7744</v>
      </c>
      <c r="E1572" t="s">
        <v>6688</v>
      </c>
      <c r="F1572" t="s">
        <v>2292</v>
      </c>
      <c r="G1572">
        <v>1</v>
      </c>
      <c r="H1572">
        <v>8</v>
      </c>
      <c r="I1572">
        <v>39.612400000000001</v>
      </c>
      <c r="J1572">
        <v>-105.0331</v>
      </c>
      <c r="K1572" t="s">
        <v>628</v>
      </c>
      <c r="L1572" t="s">
        <v>742</v>
      </c>
    </row>
    <row r="1573" spans="2:12" x14ac:dyDescent="0.25">
      <c r="B1573" t="s">
        <v>642</v>
      </c>
      <c r="C1573" t="s">
        <v>7785</v>
      </c>
      <c r="D1573" t="s">
        <v>7786</v>
      </c>
      <c r="E1573" t="s">
        <v>6688</v>
      </c>
      <c r="F1573" t="s">
        <v>2292</v>
      </c>
      <c r="G1573">
        <v>1</v>
      </c>
      <c r="H1573">
        <v>8</v>
      </c>
      <c r="I1573">
        <v>39.566200000000002</v>
      </c>
      <c r="J1573">
        <v>-104.7317</v>
      </c>
      <c r="K1573" t="s">
        <v>628</v>
      </c>
      <c r="L1573" t="s">
        <v>742</v>
      </c>
    </row>
    <row r="1574" spans="2:12" x14ac:dyDescent="0.25">
      <c r="B1574" t="s">
        <v>642</v>
      </c>
      <c r="C1574" t="s">
        <v>7789</v>
      </c>
      <c r="D1574" t="s">
        <v>7790</v>
      </c>
      <c r="E1574" t="s">
        <v>6688</v>
      </c>
      <c r="F1574" t="s">
        <v>2292</v>
      </c>
      <c r="G1574">
        <v>1</v>
      </c>
      <c r="H1574">
        <v>8</v>
      </c>
      <c r="I1574">
        <v>39.611400000000003</v>
      </c>
      <c r="J1574">
        <v>-104.9966</v>
      </c>
      <c r="K1574" t="s">
        <v>628</v>
      </c>
      <c r="L1574" t="s">
        <v>742</v>
      </c>
    </row>
    <row r="1575" spans="2:12" x14ac:dyDescent="0.25">
      <c r="B1575" t="s">
        <v>642</v>
      </c>
      <c r="C1575" t="s">
        <v>8083</v>
      </c>
      <c r="D1575" t="s">
        <v>8084</v>
      </c>
      <c r="E1575" t="s">
        <v>6688</v>
      </c>
      <c r="F1575" t="s">
        <v>2292</v>
      </c>
      <c r="G1575">
        <v>1</v>
      </c>
      <c r="H1575">
        <v>8</v>
      </c>
      <c r="I1575">
        <v>39.627000000000002</v>
      </c>
      <c r="J1575">
        <v>-104.9978</v>
      </c>
      <c r="K1575" t="s">
        <v>628</v>
      </c>
      <c r="L1575" t="s">
        <v>742</v>
      </c>
    </row>
    <row r="1576" spans="2:12" x14ac:dyDescent="0.25">
      <c r="B1576" t="s">
        <v>642</v>
      </c>
      <c r="C1576" t="s">
        <v>7779</v>
      </c>
      <c r="D1576" t="s">
        <v>7780</v>
      </c>
      <c r="E1576" t="s">
        <v>6688</v>
      </c>
      <c r="F1576" t="s">
        <v>2292</v>
      </c>
      <c r="G1576">
        <v>1</v>
      </c>
      <c r="H1576">
        <v>8</v>
      </c>
      <c r="I1576">
        <v>39.667099999999998</v>
      </c>
      <c r="J1576">
        <v>-104.9898</v>
      </c>
      <c r="K1576" t="s">
        <v>628</v>
      </c>
      <c r="L1576" t="s">
        <v>742</v>
      </c>
    </row>
    <row r="1577" spans="2:12" x14ac:dyDescent="0.25">
      <c r="B1577" t="s">
        <v>642</v>
      </c>
      <c r="C1577" t="s">
        <v>7813</v>
      </c>
      <c r="D1577" t="s">
        <v>7814</v>
      </c>
      <c r="E1577" t="s">
        <v>6688</v>
      </c>
      <c r="F1577" t="s">
        <v>2292</v>
      </c>
      <c r="G1577">
        <v>1</v>
      </c>
      <c r="H1577">
        <v>2</v>
      </c>
      <c r="I1577">
        <v>39.626800000000003</v>
      </c>
      <c r="J1577">
        <v>-104.78279999999999</v>
      </c>
      <c r="K1577" t="s">
        <v>628</v>
      </c>
      <c r="L1577" t="s">
        <v>742</v>
      </c>
    </row>
    <row r="1578" spans="2:12" x14ac:dyDescent="0.25">
      <c r="B1578" t="s">
        <v>642</v>
      </c>
      <c r="C1578" t="s">
        <v>7877</v>
      </c>
      <c r="D1578" t="s">
        <v>7878</v>
      </c>
      <c r="E1578" t="s">
        <v>6688</v>
      </c>
      <c r="F1578" t="s">
        <v>2292</v>
      </c>
      <c r="G1578">
        <v>1</v>
      </c>
      <c r="H1578">
        <v>8</v>
      </c>
      <c r="I1578">
        <v>39.597799999999999</v>
      </c>
      <c r="J1578">
        <v>-105.01139999999999</v>
      </c>
      <c r="K1578" t="s">
        <v>628</v>
      </c>
      <c r="L1578" t="s">
        <v>742</v>
      </c>
    </row>
    <row r="1579" spans="2:12" x14ac:dyDescent="0.25">
      <c r="B1579" t="s">
        <v>642</v>
      </c>
      <c r="C1579" t="s">
        <v>7811</v>
      </c>
      <c r="D1579" t="s">
        <v>7812</v>
      </c>
      <c r="E1579" t="s">
        <v>7567</v>
      </c>
      <c r="F1579" t="s">
        <v>2292</v>
      </c>
      <c r="G1579">
        <v>1</v>
      </c>
      <c r="H1579">
        <v>2</v>
      </c>
      <c r="I1579">
        <v>39.714100000000002</v>
      </c>
      <c r="J1579">
        <v>-104.78959999999999</v>
      </c>
      <c r="K1579" t="s">
        <v>628</v>
      </c>
      <c r="L1579" t="s">
        <v>742</v>
      </c>
    </row>
    <row r="1580" spans="2:12" x14ac:dyDescent="0.25">
      <c r="B1580" t="s">
        <v>643</v>
      </c>
      <c r="C1580" t="s">
        <v>7631</v>
      </c>
      <c r="D1580" t="s">
        <v>7632</v>
      </c>
      <c r="E1580" t="s">
        <v>3075</v>
      </c>
      <c r="F1580" t="s">
        <v>2292</v>
      </c>
      <c r="G1580">
        <v>7</v>
      </c>
      <c r="H1580">
        <v>78</v>
      </c>
      <c r="I1580">
        <v>37.273099999999999</v>
      </c>
      <c r="J1580">
        <v>-107.06480000000001</v>
      </c>
      <c r="K1580" t="s">
        <v>628</v>
      </c>
      <c r="L1580" t="s">
        <v>742</v>
      </c>
    </row>
    <row r="1581" spans="2:12" x14ac:dyDescent="0.25">
      <c r="B1581" t="s">
        <v>644</v>
      </c>
      <c r="C1581" t="s">
        <v>7755</v>
      </c>
      <c r="D1581" t="s">
        <v>7756</v>
      </c>
      <c r="E1581" t="s">
        <v>6688</v>
      </c>
      <c r="F1581" t="s">
        <v>2292</v>
      </c>
      <c r="G1581">
        <v>2</v>
      </c>
      <c r="H1581">
        <v>66</v>
      </c>
      <c r="I1581">
        <v>37.222000000000001</v>
      </c>
      <c r="J1581">
        <v>-102.0573</v>
      </c>
      <c r="K1581" t="s">
        <v>628</v>
      </c>
      <c r="L1581" t="s">
        <v>742</v>
      </c>
    </row>
    <row r="1582" spans="2:12" x14ac:dyDescent="0.25">
      <c r="B1582" t="s">
        <v>646</v>
      </c>
      <c r="C1582" t="s">
        <v>7114</v>
      </c>
      <c r="D1582" t="s">
        <v>7115</v>
      </c>
      <c r="E1582" t="s">
        <v>2302</v>
      </c>
      <c r="F1582" t="s">
        <v>2292</v>
      </c>
      <c r="G1582">
        <v>1</v>
      </c>
      <c r="H1582">
        <v>6</v>
      </c>
      <c r="I1582">
        <v>39.9925</v>
      </c>
      <c r="J1582">
        <v>-105.1057</v>
      </c>
      <c r="K1582" t="s">
        <v>628</v>
      </c>
      <c r="L1582" t="s">
        <v>742</v>
      </c>
    </row>
    <row r="1583" spans="2:12" x14ac:dyDescent="0.25">
      <c r="B1583" t="s">
        <v>646</v>
      </c>
      <c r="C1583" t="s">
        <v>7319</v>
      </c>
      <c r="D1583" t="s">
        <v>7320</v>
      </c>
      <c r="E1583" t="s">
        <v>2322</v>
      </c>
      <c r="F1583" t="s">
        <v>2292</v>
      </c>
      <c r="G1583">
        <v>1</v>
      </c>
      <c r="H1583">
        <v>6</v>
      </c>
      <c r="I1583">
        <v>39.964500000000001</v>
      </c>
      <c r="J1583">
        <v>-105.5196</v>
      </c>
      <c r="K1583" t="s">
        <v>628</v>
      </c>
      <c r="L1583" t="s">
        <v>742</v>
      </c>
    </row>
    <row r="1584" spans="2:12" x14ac:dyDescent="0.25">
      <c r="B1584" t="s">
        <v>646</v>
      </c>
      <c r="C1584" t="s">
        <v>7335</v>
      </c>
      <c r="D1584" t="s">
        <v>7336</v>
      </c>
      <c r="E1584" t="s">
        <v>2322</v>
      </c>
      <c r="F1584" t="s">
        <v>2292</v>
      </c>
      <c r="G1584">
        <v>1</v>
      </c>
      <c r="H1584">
        <v>6</v>
      </c>
      <c r="I1584">
        <v>39.971400000000003</v>
      </c>
      <c r="J1584">
        <v>-105.3968</v>
      </c>
      <c r="K1584" t="s">
        <v>628</v>
      </c>
      <c r="L1584" t="s">
        <v>742</v>
      </c>
    </row>
    <row r="1585" spans="2:12" x14ac:dyDescent="0.25">
      <c r="B1585" t="s">
        <v>646</v>
      </c>
      <c r="C1585" t="s">
        <v>7325</v>
      </c>
      <c r="D1585" t="s">
        <v>7326</v>
      </c>
      <c r="E1585" t="s">
        <v>2322</v>
      </c>
      <c r="F1585" t="s">
        <v>2292</v>
      </c>
      <c r="G1585">
        <v>1</v>
      </c>
      <c r="H1585">
        <v>6</v>
      </c>
      <c r="I1585">
        <v>39.985999999999997</v>
      </c>
      <c r="J1585">
        <v>-105.48480000000001</v>
      </c>
      <c r="K1585" t="s">
        <v>628</v>
      </c>
      <c r="L1585" t="s">
        <v>742</v>
      </c>
    </row>
    <row r="1586" spans="2:12" x14ac:dyDescent="0.25">
      <c r="B1586" t="s">
        <v>646</v>
      </c>
      <c r="C1586" t="s">
        <v>7208</v>
      </c>
      <c r="D1586" t="s">
        <v>7209</v>
      </c>
      <c r="E1586" t="s">
        <v>2322</v>
      </c>
      <c r="F1586" t="s">
        <v>2292</v>
      </c>
      <c r="G1586">
        <v>1</v>
      </c>
      <c r="H1586">
        <v>5</v>
      </c>
      <c r="I1586">
        <v>40.078600000000002</v>
      </c>
      <c r="J1586">
        <v>-105.1808</v>
      </c>
      <c r="K1586" t="s">
        <v>628</v>
      </c>
      <c r="L1586" t="s">
        <v>742</v>
      </c>
    </row>
    <row r="1587" spans="2:12" x14ac:dyDescent="0.25">
      <c r="B1587" t="s">
        <v>646</v>
      </c>
      <c r="C1587" t="s">
        <v>7106</v>
      </c>
      <c r="D1587" t="s">
        <v>7107</v>
      </c>
      <c r="E1587" t="s">
        <v>3048</v>
      </c>
      <c r="F1587" t="s">
        <v>2292</v>
      </c>
      <c r="G1587">
        <v>1</v>
      </c>
      <c r="H1587">
        <v>6</v>
      </c>
      <c r="I1587">
        <v>39.997700000000002</v>
      </c>
      <c r="J1587">
        <v>-105.08920000000001</v>
      </c>
      <c r="K1587" t="s">
        <v>628</v>
      </c>
      <c r="L1587" t="s">
        <v>742</v>
      </c>
    </row>
    <row r="1588" spans="2:12" x14ac:dyDescent="0.25">
      <c r="B1588" t="s">
        <v>646</v>
      </c>
      <c r="C1588" t="s">
        <v>7058</v>
      </c>
      <c r="D1588" t="s">
        <v>7059</v>
      </c>
      <c r="E1588" t="s">
        <v>2327</v>
      </c>
      <c r="F1588" t="s">
        <v>2292</v>
      </c>
      <c r="G1588">
        <v>1</v>
      </c>
      <c r="H1588">
        <v>5</v>
      </c>
      <c r="I1588">
        <v>40.195099999999996</v>
      </c>
      <c r="J1588">
        <v>-105.1323</v>
      </c>
      <c r="K1588" t="s">
        <v>628</v>
      </c>
      <c r="L1588" t="s">
        <v>742</v>
      </c>
    </row>
    <row r="1589" spans="2:12" x14ac:dyDescent="0.25">
      <c r="B1589" t="s">
        <v>646</v>
      </c>
      <c r="C1589" t="s">
        <v>7317</v>
      </c>
      <c r="D1589" t="s">
        <v>7318</v>
      </c>
      <c r="E1589" t="s">
        <v>2327</v>
      </c>
      <c r="F1589" t="s">
        <v>2292</v>
      </c>
      <c r="G1589">
        <v>1</v>
      </c>
      <c r="H1589">
        <v>6</v>
      </c>
      <c r="I1589">
        <v>39.958799999999997</v>
      </c>
      <c r="J1589">
        <v>-105.5026</v>
      </c>
      <c r="K1589" t="s">
        <v>628</v>
      </c>
      <c r="L1589" t="s">
        <v>742</v>
      </c>
    </row>
    <row r="1590" spans="2:12" x14ac:dyDescent="0.25">
      <c r="B1590" t="s">
        <v>646</v>
      </c>
      <c r="C1590" t="s">
        <v>7333</v>
      </c>
      <c r="D1590" t="s">
        <v>7334</v>
      </c>
      <c r="E1590" t="s">
        <v>2327</v>
      </c>
      <c r="F1590" t="s">
        <v>2292</v>
      </c>
      <c r="G1590">
        <v>1</v>
      </c>
      <c r="H1590">
        <v>6</v>
      </c>
      <c r="I1590">
        <v>39.9771</v>
      </c>
      <c r="J1590">
        <v>-105.42529999999999</v>
      </c>
      <c r="K1590" t="s">
        <v>628</v>
      </c>
      <c r="L1590" t="s">
        <v>742</v>
      </c>
    </row>
    <row r="1591" spans="2:12" x14ac:dyDescent="0.25">
      <c r="B1591" t="s">
        <v>646</v>
      </c>
      <c r="C1591" t="s">
        <v>6843</v>
      </c>
      <c r="D1591" t="s">
        <v>6844</v>
      </c>
      <c r="E1591" t="s">
        <v>2938</v>
      </c>
      <c r="F1591" t="s">
        <v>2292</v>
      </c>
      <c r="G1591">
        <v>1</v>
      </c>
      <c r="H1591">
        <v>5</v>
      </c>
      <c r="I1591">
        <v>40.088200000000001</v>
      </c>
      <c r="J1591">
        <v>-105.26</v>
      </c>
      <c r="K1591" t="s">
        <v>628</v>
      </c>
      <c r="L1591" t="s">
        <v>742</v>
      </c>
    </row>
    <row r="1592" spans="2:12" x14ac:dyDescent="0.25">
      <c r="B1592" t="s">
        <v>646</v>
      </c>
      <c r="C1592" t="s">
        <v>7054</v>
      </c>
      <c r="D1592" t="s">
        <v>7055</v>
      </c>
      <c r="E1592" t="s">
        <v>2327</v>
      </c>
      <c r="F1592" t="s">
        <v>2292</v>
      </c>
      <c r="G1592">
        <v>1</v>
      </c>
      <c r="H1592">
        <v>5</v>
      </c>
      <c r="I1592">
        <v>40.185299999999998</v>
      </c>
      <c r="J1592">
        <v>-105.06359999999999</v>
      </c>
      <c r="K1592" t="s">
        <v>628</v>
      </c>
      <c r="L1592" t="s">
        <v>742</v>
      </c>
    </row>
    <row r="1593" spans="2:12" x14ac:dyDescent="0.25">
      <c r="B1593" t="s">
        <v>646</v>
      </c>
      <c r="C1593" t="s">
        <v>7064</v>
      </c>
      <c r="D1593" t="s">
        <v>7065</v>
      </c>
      <c r="E1593" t="s">
        <v>1712</v>
      </c>
      <c r="F1593" t="s">
        <v>2292</v>
      </c>
      <c r="G1593">
        <v>1</v>
      </c>
      <c r="H1593">
        <v>5</v>
      </c>
      <c r="I1593">
        <v>40.183199999999999</v>
      </c>
      <c r="J1593">
        <v>-105.1516</v>
      </c>
      <c r="K1593" t="s">
        <v>628</v>
      </c>
      <c r="L1593" t="s">
        <v>742</v>
      </c>
    </row>
    <row r="1594" spans="2:12" x14ac:dyDescent="0.25">
      <c r="B1594" t="s">
        <v>646</v>
      </c>
      <c r="C1594" t="s">
        <v>6833</v>
      </c>
      <c r="D1594" t="s">
        <v>6834</v>
      </c>
      <c r="E1594" t="s">
        <v>1712</v>
      </c>
      <c r="F1594" t="s">
        <v>2292</v>
      </c>
      <c r="G1594">
        <v>1</v>
      </c>
      <c r="H1594">
        <v>5</v>
      </c>
      <c r="I1594">
        <v>40.249400000000001</v>
      </c>
      <c r="J1594">
        <v>-105.2646</v>
      </c>
      <c r="K1594" t="s">
        <v>628</v>
      </c>
      <c r="L1594" t="s">
        <v>742</v>
      </c>
    </row>
    <row r="1595" spans="2:12" x14ac:dyDescent="0.25">
      <c r="B1595" t="s">
        <v>646</v>
      </c>
      <c r="C1595" t="s">
        <v>7050</v>
      </c>
      <c r="D1595" t="s">
        <v>7051</v>
      </c>
      <c r="E1595" t="s">
        <v>2312</v>
      </c>
      <c r="F1595" t="s">
        <v>2292</v>
      </c>
      <c r="G1595">
        <v>1</v>
      </c>
      <c r="H1595">
        <v>5</v>
      </c>
      <c r="I1595">
        <v>40.200099999999999</v>
      </c>
      <c r="J1595">
        <v>-105.1087</v>
      </c>
      <c r="K1595" t="s">
        <v>628</v>
      </c>
      <c r="L1595" t="s">
        <v>742</v>
      </c>
    </row>
    <row r="1596" spans="2:12" x14ac:dyDescent="0.25">
      <c r="B1596" t="s">
        <v>646</v>
      </c>
      <c r="C1596" t="s">
        <v>7108</v>
      </c>
      <c r="D1596" t="s">
        <v>7109</v>
      </c>
      <c r="E1596" t="s">
        <v>2312</v>
      </c>
      <c r="F1596" t="s">
        <v>2292</v>
      </c>
      <c r="G1596">
        <v>1</v>
      </c>
      <c r="H1596">
        <v>5</v>
      </c>
      <c r="I1596">
        <v>40.137999999999998</v>
      </c>
      <c r="J1596">
        <v>-105.14749999999999</v>
      </c>
      <c r="K1596" t="s">
        <v>628</v>
      </c>
      <c r="L1596" t="s">
        <v>742</v>
      </c>
    </row>
    <row r="1597" spans="2:12" x14ac:dyDescent="0.25">
      <c r="B1597" t="s">
        <v>646</v>
      </c>
      <c r="C1597" t="s">
        <v>6831</v>
      </c>
      <c r="D1597" t="s">
        <v>6832</v>
      </c>
      <c r="E1597" t="s">
        <v>2312</v>
      </c>
      <c r="F1597" t="s">
        <v>2292</v>
      </c>
      <c r="G1597">
        <v>1</v>
      </c>
      <c r="H1597">
        <v>5</v>
      </c>
      <c r="I1597">
        <v>40.226300000000002</v>
      </c>
      <c r="J1597">
        <v>-105.2667</v>
      </c>
      <c r="K1597" t="s">
        <v>628</v>
      </c>
      <c r="L1597" t="s">
        <v>742</v>
      </c>
    </row>
    <row r="1598" spans="2:12" x14ac:dyDescent="0.25">
      <c r="B1598" t="s">
        <v>646</v>
      </c>
      <c r="C1598" t="s">
        <v>7044</v>
      </c>
      <c r="D1598" t="s">
        <v>7045</v>
      </c>
      <c r="E1598" t="s">
        <v>2302</v>
      </c>
      <c r="F1598" t="s">
        <v>2292</v>
      </c>
      <c r="G1598">
        <v>1</v>
      </c>
      <c r="H1598">
        <v>5</v>
      </c>
      <c r="I1598">
        <v>40.194499999999998</v>
      </c>
      <c r="J1598">
        <v>-105.09050000000001</v>
      </c>
      <c r="K1598" t="s">
        <v>628</v>
      </c>
      <c r="L1598" t="s">
        <v>742</v>
      </c>
    </row>
    <row r="1599" spans="2:12" x14ac:dyDescent="0.25">
      <c r="B1599" t="s">
        <v>646</v>
      </c>
      <c r="C1599" t="s">
        <v>7048</v>
      </c>
      <c r="D1599" t="s">
        <v>7049</v>
      </c>
      <c r="E1599" t="s">
        <v>2312</v>
      </c>
      <c r="F1599" t="s">
        <v>2292</v>
      </c>
      <c r="G1599">
        <v>1</v>
      </c>
      <c r="H1599">
        <v>5</v>
      </c>
      <c r="I1599">
        <v>40.142099999999999</v>
      </c>
      <c r="J1599">
        <v>-105.11790000000001</v>
      </c>
      <c r="K1599" t="s">
        <v>628</v>
      </c>
      <c r="L1599" t="s">
        <v>742</v>
      </c>
    </row>
    <row r="1600" spans="2:12" x14ac:dyDescent="0.25">
      <c r="B1600" t="s">
        <v>646</v>
      </c>
      <c r="C1600" t="s">
        <v>7148</v>
      </c>
      <c r="D1600" t="s">
        <v>7149</v>
      </c>
      <c r="E1600" t="s">
        <v>3159</v>
      </c>
      <c r="F1600" t="s">
        <v>2292</v>
      </c>
      <c r="G1600">
        <v>1</v>
      </c>
      <c r="H1600">
        <v>5</v>
      </c>
      <c r="I1600">
        <v>40.143900000000002</v>
      </c>
      <c r="J1600">
        <v>-105.1782</v>
      </c>
      <c r="K1600" t="s">
        <v>628</v>
      </c>
      <c r="L1600" t="s">
        <v>742</v>
      </c>
    </row>
    <row r="1601" spans="2:12" x14ac:dyDescent="0.25">
      <c r="B1601" t="s">
        <v>646</v>
      </c>
      <c r="C1601" t="s">
        <v>7154</v>
      </c>
      <c r="D1601" t="s">
        <v>7155</v>
      </c>
      <c r="E1601" t="s">
        <v>2926</v>
      </c>
      <c r="F1601" t="s">
        <v>2292</v>
      </c>
      <c r="G1601">
        <v>1</v>
      </c>
      <c r="H1601">
        <v>5</v>
      </c>
      <c r="I1601">
        <v>40.0989</v>
      </c>
      <c r="J1601">
        <v>-105.1435</v>
      </c>
      <c r="K1601" t="s">
        <v>628</v>
      </c>
      <c r="L1601" t="s">
        <v>742</v>
      </c>
    </row>
    <row r="1602" spans="2:12" x14ac:dyDescent="0.25">
      <c r="B1602" t="s">
        <v>646</v>
      </c>
      <c r="C1602" t="s">
        <v>7040</v>
      </c>
      <c r="D1602" t="s">
        <v>7041</v>
      </c>
      <c r="E1602" t="s">
        <v>2431</v>
      </c>
      <c r="F1602" t="s">
        <v>2292</v>
      </c>
      <c r="G1602">
        <v>1</v>
      </c>
      <c r="H1602">
        <v>5</v>
      </c>
      <c r="I1602">
        <v>40.172800000000002</v>
      </c>
      <c r="J1602">
        <v>-105.1151</v>
      </c>
      <c r="K1602" t="s">
        <v>628</v>
      </c>
      <c r="L1602" t="s">
        <v>742</v>
      </c>
    </row>
    <row r="1603" spans="2:12" x14ac:dyDescent="0.25">
      <c r="B1603" t="s">
        <v>646</v>
      </c>
      <c r="C1603" t="s">
        <v>7156</v>
      </c>
      <c r="D1603" t="s">
        <v>7157</v>
      </c>
      <c r="E1603" t="s">
        <v>2448</v>
      </c>
      <c r="F1603" t="s">
        <v>2292</v>
      </c>
      <c r="G1603">
        <v>1</v>
      </c>
      <c r="H1603">
        <v>5</v>
      </c>
      <c r="I1603">
        <v>40.116100000000003</v>
      </c>
      <c r="J1603">
        <v>-105.2145</v>
      </c>
      <c r="K1603" t="s">
        <v>628</v>
      </c>
      <c r="L1603" t="s">
        <v>742</v>
      </c>
    </row>
    <row r="1604" spans="2:12" x14ac:dyDescent="0.25">
      <c r="B1604" t="s">
        <v>646</v>
      </c>
      <c r="C1604" t="s">
        <v>6701</v>
      </c>
      <c r="D1604" t="s">
        <v>6702</v>
      </c>
      <c r="E1604" t="s">
        <v>2443</v>
      </c>
      <c r="F1604" t="s">
        <v>2292</v>
      </c>
      <c r="G1604">
        <v>1</v>
      </c>
      <c r="H1604">
        <v>5</v>
      </c>
      <c r="I1604">
        <v>40.110300000000002</v>
      </c>
      <c r="J1604">
        <v>-105.4391</v>
      </c>
      <c r="K1604" t="s">
        <v>628</v>
      </c>
      <c r="L1604" t="s">
        <v>742</v>
      </c>
    </row>
    <row r="1605" spans="2:12" x14ac:dyDescent="0.25">
      <c r="B1605" t="s">
        <v>646</v>
      </c>
      <c r="C1605" t="s">
        <v>7084</v>
      </c>
      <c r="D1605" t="s">
        <v>7085</v>
      </c>
      <c r="E1605" t="s">
        <v>2481</v>
      </c>
      <c r="F1605" t="s">
        <v>2292</v>
      </c>
      <c r="G1605">
        <v>1</v>
      </c>
      <c r="H1605">
        <v>6</v>
      </c>
      <c r="I1605">
        <v>39.933599999999998</v>
      </c>
      <c r="J1605">
        <v>-105.1634</v>
      </c>
      <c r="K1605" t="s">
        <v>628</v>
      </c>
      <c r="L1605" t="s">
        <v>742</v>
      </c>
    </row>
    <row r="1606" spans="2:12" x14ac:dyDescent="0.25">
      <c r="B1606" t="s">
        <v>646</v>
      </c>
      <c r="C1606" t="s">
        <v>7124</v>
      </c>
      <c r="D1606" t="s">
        <v>7125</v>
      </c>
      <c r="E1606" t="s">
        <v>3062</v>
      </c>
      <c r="F1606" t="s">
        <v>2292</v>
      </c>
      <c r="G1606">
        <v>1</v>
      </c>
      <c r="H1606">
        <v>6</v>
      </c>
      <c r="I1606">
        <v>40.055199999999999</v>
      </c>
      <c r="J1606">
        <v>-105.0975</v>
      </c>
      <c r="K1606" t="s">
        <v>628</v>
      </c>
      <c r="L1606" t="s">
        <v>742</v>
      </c>
    </row>
    <row r="1607" spans="2:12" x14ac:dyDescent="0.25">
      <c r="B1607" t="s">
        <v>646</v>
      </c>
      <c r="C1607" t="s">
        <v>7078</v>
      </c>
      <c r="D1607" t="s">
        <v>7079</v>
      </c>
      <c r="E1607" t="s">
        <v>2459</v>
      </c>
      <c r="F1607" t="s">
        <v>2292</v>
      </c>
      <c r="G1607">
        <v>1</v>
      </c>
      <c r="H1607">
        <v>5</v>
      </c>
      <c r="I1607">
        <v>40.188499999999998</v>
      </c>
      <c r="J1607">
        <v>-105.38639999999999</v>
      </c>
      <c r="K1607" t="s">
        <v>628</v>
      </c>
      <c r="L1607" t="s">
        <v>742</v>
      </c>
    </row>
    <row r="1608" spans="2:12" x14ac:dyDescent="0.25">
      <c r="B1608" t="s">
        <v>646</v>
      </c>
      <c r="C1608" t="s">
        <v>7062</v>
      </c>
      <c r="D1608" t="s">
        <v>7063</v>
      </c>
      <c r="E1608" t="s">
        <v>2842</v>
      </c>
      <c r="F1608" t="s">
        <v>2292</v>
      </c>
      <c r="G1608">
        <v>1</v>
      </c>
      <c r="H1608">
        <v>5</v>
      </c>
      <c r="I1608">
        <v>40.172400000000003</v>
      </c>
      <c r="J1608">
        <v>-105.0592</v>
      </c>
      <c r="K1608" t="s">
        <v>628</v>
      </c>
      <c r="L1608" t="s">
        <v>742</v>
      </c>
    </row>
    <row r="1609" spans="2:12" x14ac:dyDescent="0.25">
      <c r="B1609" t="s">
        <v>646</v>
      </c>
      <c r="C1609" t="s">
        <v>7122</v>
      </c>
      <c r="D1609" t="s">
        <v>7123</v>
      </c>
      <c r="E1609" t="s">
        <v>2459</v>
      </c>
      <c r="F1609" t="s">
        <v>2292</v>
      </c>
      <c r="G1609">
        <v>1</v>
      </c>
      <c r="H1609">
        <v>6</v>
      </c>
      <c r="I1609">
        <v>40.016800000000003</v>
      </c>
      <c r="J1609">
        <v>-105.13500000000001</v>
      </c>
      <c r="K1609" t="s">
        <v>628</v>
      </c>
      <c r="L1609" t="s">
        <v>742</v>
      </c>
    </row>
    <row r="1610" spans="2:12" x14ac:dyDescent="0.25">
      <c r="B1610" t="s">
        <v>646</v>
      </c>
      <c r="C1610" t="s">
        <v>7116</v>
      </c>
      <c r="D1610" t="s">
        <v>7117</v>
      </c>
      <c r="E1610" t="s">
        <v>2919</v>
      </c>
      <c r="F1610" t="s">
        <v>2292</v>
      </c>
      <c r="G1610">
        <v>1</v>
      </c>
      <c r="H1610">
        <v>6</v>
      </c>
      <c r="I1610">
        <v>39.986199999999997</v>
      </c>
      <c r="J1610">
        <v>-105.10120000000001</v>
      </c>
      <c r="K1610" t="s">
        <v>628</v>
      </c>
      <c r="L1610" t="s">
        <v>742</v>
      </c>
    </row>
    <row r="1611" spans="2:12" x14ac:dyDescent="0.25">
      <c r="B1611" t="s">
        <v>646</v>
      </c>
      <c r="C1611" t="s">
        <v>7331</v>
      </c>
      <c r="D1611" t="s">
        <v>7332</v>
      </c>
      <c r="E1611" t="s">
        <v>2459</v>
      </c>
      <c r="F1611" t="s">
        <v>2292</v>
      </c>
      <c r="G1611">
        <v>1</v>
      </c>
      <c r="H1611">
        <v>6</v>
      </c>
      <c r="I1611">
        <v>39.973300000000002</v>
      </c>
      <c r="J1611">
        <v>-105.42789999999999</v>
      </c>
      <c r="K1611" t="s">
        <v>628</v>
      </c>
      <c r="L1611" t="s">
        <v>742</v>
      </c>
    </row>
    <row r="1612" spans="2:12" x14ac:dyDescent="0.25">
      <c r="B1612" t="s">
        <v>646</v>
      </c>
      <c r="C1612" t="s">
        <v>6829</v>
      </c>
      <c r="D1612" t="s">
        <v>6830</v>
      </c>
      <c r="E1612" t="s">
        <v>3690</v>
      </c>
      <c r="F1612" t="s">
        <v>2292</v>
      </c>
      <c r="G1612">
        <v>1</v>
      </c>
      <c r="H1612">
        <v>5</v>
      </c>
      <c r="I1612">
        <v>40.224699999999999</v>
      </c>
      <c r="J1612">
        <v>-105.26649999999999</v>
      </c>
      <c r="K1612" t="s">
        <v>628</v>
      </c>
      <c r="L1612" t="s">
        <v>742</v>
      </c>
    </row>
    <row r="1613" spans="2:12" x14ac:dyDescent="0.25">
      <c r="B1613" t="s">
        <v>646</v>
      </c>
      <c r="C1613" t="s">
        <v>6691</v>
      </c>
      <c r="D1613" t="s">
        <v>6692</v>
      </c>
      <c r="E1613" t="s">
        <v>5403</v>
      </c>
      <c r="F1613" t="s">
        <v>2292</v>
      </c>
      <c r="G1613">
        <v>1</v>
      </c>
      <c r="H1613">
        <v>5</v>
      </c>
      <c r="I1613">
        <v>40.101799999999997</v>
      </c>
      <c r="J1613">
        <v>-105.229</v>
      </c>
      <c r="K1613" t="s">
        <v>628</v>
      </c>
      <c r="L1613" t="s">
        <v>742</v>
      </c>
    </row>
    <row r="1614" spans="2:12" x14ac:dyDescent="0.25">
      <c r="B1614" t="s">
        <v>646</v>
      </c>
      <c r="C1614" t="s">
        <v>7046</v>
      </c>
      <c r="D1614" t="s">
        <v>7047</v>
      </c>
      <c r="E1614" t="s">
        <v>3690</v>
      </c>
      <c r="F1614" t="s">
        <v>2292</v>
      </c>
      <c r="G1614">
        <v>1</v>
      </c>
      <c r="H1614">
        <v>5</v>
      </c>
      <c r="I1614">
        <v>40.184800000000003</v>
      </c>
      <c r="J1614">
        <v>-105.1451</v>
      </c>
      <c r="K1614" t="s">
        <v>628</v>
      </c>
      <c r="L1614" t="s">
        <v>742</v>
      </c>
    </row>
    <row r="1615" spans="2:12" x14ac:dyDescent="0.25">
      <c r="B1615" t="s">
        <v>646</v>
      </c>
      <c r="C1615" t="s">
        <v>7038</v>
      </c>
      <c r="D1615" t="s">
        <v>7039</v>
      </c>
      <c r="E1615" t="s">
        <v>3690</v>
      </c>
      <c r="F1615" t="s">
        <v>2292</v>
      </c>
      <c r="G1615">
        <v>1</v>
      </c>
      <c r="H1615">
        <v>5</v>
      </c>
      <c r="I1615">
        <v>40.1723</v>
      </c>
      <c r="J1615">
        <v>-105.0984</v>
      </c>
      <c r="K1615" t="s">
        <v>628</v>
      </c>
      <c r="L1615" t="s">
        <v>742</v>
      </c>
    </row>
    <row r="1616" spans="2:12" x14ac:dyDescent="0.25">
      <c r="B1616" t="s">
        <v>646</v>
      </c>
      <c r="C1616" t="s">
        <v>7162</v>
      </c>
      <c r="D1616" t="s">
        <v>7163</v>
      </c>
      <c r="E1616" t="s">
        <v>2647</v>
      </c>
      <c r="F1616" t="s">
        <v>2292</v>
      </c>
      <c r="G1616">
        <v>1</v>
      </c>
      <c r="H1616">
        <v>6</v>
      </c>
      <c r="I1616">
        <v>39.9572</v>
      </c>
      <c r="J1616">
        <v>-105.1865</v>
      </c>
      <c r="K1616" t="s">
        <v>628</v>
      </c>
      <c r="L1616" t="s">
        <v>742</v>
      </c>
    </row>
    <row r="1617" spans="2:12" x14ac:dyDescent="0.25">
      <c r="B1617" t="s">
        <v>646</v>
      </c>
      <c r="C1617" t="s">
        <v>7327</v>
      </c>
      <c r="D1617" t="s">
        <v>7328</v>
      </c>
      <c r="E1617" t="s">
        <v>2647</v>
      </c>
      <c r="F1617" t="s">
        <v>2292</v>
      </c>
      <c r="G1617">
        <v>1</v>
      </c>
      <c r="H1617">
        <v>6</v>
      </c>
      <c r="I1617">
        <v>40.002600000000001</v>
      </c>
      <c r="J1617">
        <v>-105.47190000000001</v>
      </c>
      <c r="K1617" t="s">
        <v>628</v>
      </c>
      <c r="L1617" t="s">
        <v>742</v>
      </c>
    </row>
    <row r="1618" spans="2:12" x14ac:dyDescent="0.25">
      <c r="B1618" t="s">
        <v>646</v>
      </c>
      <c r="C1618" t="s">
        <v>7210</v>
      </c>
      <c r="D1618" t="s">
        <v>7211</v>
      </c>
      <c r="E1618" t="s">
        <v>2647</v>
      </c>
      <c r="F1618" t="s">
        <v>2292</v>
      </c>
      <c r="G1618">
        <v>1</v>
      </c>
      <c r="H1618">
        <v>5</v>
      </c>
      <c r="I1618">
        <v>40.101999999999997</v>
      </c>
      <c r="J1618">
        <v>-105.1987</v>
      </c>
      <c r="K1618" t="s">
        <v>628</v>
      </c>
      <c r="L1618" t="s">
        <v>742</v>
      </c>
    </row>
    <row r="1619" spans="2:12" x14ac:dyDescent="0.25">
      <c r="B1619" t="s">
        <v>646</v>
      </c>
      <c r="C1619" t="s">
        <v>7056</v>
      </c>
      <c r="D1619" t="s">
        <v>7057</v>
      </c>
      <c r="E1619" t="s">
        <v>2663</v>
      </c>
      <c r="F1619" t="s">
        <v>2292</v>
      </c>
      <c r="G1619">
        <v>1</v>
      </c>
      <c r="H1619">
        <v>5</v>
      </c>
      <c r="I1619">
        <v>40.199399999999997</v>
      </c>
      <c r="J1619">
        <v>-105.0766</v>
      </c>
      <c r="K1619" t="s">
        <v>628</v>
      </c>
      <c r="L1619" t="s">
        <v>742</v>
      </c>
    </row>
    <row r="1620" spans="2:12" x14ac:dyDescent="0.25">
      <c r="B1620" t="s">
        <v>646</v>
      </c>
      <c r="C1620" t="s">
        <v>7042</v>
      </c>
      <c r="D1620" t="s">
        <v>7043</v>
      </c>
      <c r="E1620" t="s">
        <v>2663</v>
      </c>
      <c r="F1620" t="s">
        <v>2292</v>
      </c>
      <c r="G1620">
        <v>1</v>
      </c>
      <c r="H1620">
        <v>5</v>
      </c>
      <c r="I1620">
        <v>40.177799999999998</v>
      </c>
      <c r="J1620">
        <v>-105.1378</v>
      </c>
      <c r="K1620" t="s">
        <v>628</v>
      </c>
      <c r="L1620" t="s">
        <v>742</v>
      </c>
    </row>
    <row r="1621" spans="2:12" x14ac:dyDescent="0.25">
      <c r="B1621" t="s">
        <v>646</v>
      </c>
      <c r="C1621" t="s">
        <v>7036</v>
      </c>
      <c r="D1621" t="s">
        <v>7037</v>
      </c>
      <c r="E1621" t="s">
        <v>3979</v>
      </c>
      <c r="F1621" t="s">
        <v>2292</v>
      </c>
      <c r="G1621">
        <v>1</v>
      </c>
      <c r="H1621">
        <v>5</v>
      </c>
      <c r="I1621">
        <v>40.167299999999997</v>
      </c>
      <c r="J1621">
        <v>-105.1203</v>
      </c>
      <c r="K1621" t="s">
        <v>628</v>
      </c>
      <c r="L1621" t="s">
        <v>742</v>
      </c>
    </row>
    <row r="1622" spans="2:12" x14ac:dyDescent="0.25">
      <c r="B1622" t="s">
        <v>646</v>
      </c>
      <c r="C1622" t="s">
        <v>7052</v>
      </c>
      <c r="D1622" t="s">
        <v>7053</v>
      </c>
      <c r="E1622" t="s">
        <v>2663</v>
      </c>
      <c r="F1622" t="s">
        <v>2292</v>
      </c>
      <c r="G1622">
        <v>1</v>
      </c>
      <c r="H1622">
        <v>5</v>
      </c>
      <c r="I1622">
        <v>40.180199999999999</v>
      </c>
      <c r="J1622">
        <v>-105.1541</v>
      </c>
      <c r="K1622" t="s">
        <v>628</v>
      </c>
      <c r="L1622" t="s">
        <v>742</v>
      </c>
    </row>
    <row r="1623" spans="2:12" x14ac:dyDescent="0.25">
      <c r="B1623" t="s">
        <v>646</v>
      </c>
      <c r="C1623" t="s">
        <v>7118</v>
      </c>
      <c r="D1623" t="s">
        <v>7119</v>
      </c>
      <c r="E1623" t="s">
        <v>2663</v>
      </c>
      <c r="F1623" t="s">
        <v>2292</v>
      </c>
      <c r="G1623">
        <v>1</v>
      </c>
      <c r="H1623">
        <v>6</v>
      </c>
      <c r="I1623">
        <v>39.9893</v>
      </c>
      <c r="J1623">
        <v>-105.11109999999999</v>
      </c>
      <c r="K1623" t="s">
        <v>628</v>
      </c>
      <c r="L1623" t="s">
        <v>742</v>
      </c>
    </row>
    <row r="1624" spans="2:12" x14ac:dyDescent="0.25">
      <c r="B1624" t="s">
        <v>646</v>
      </c>
      <c r="C1624" t="s">
        <v>7339</v>
      </c>
      <c r="D1624" t="s">
        <v>7340</v>
      </c>
      <c r="E1624" t="s">
        <v>3176</v>
      </c>
      <c r="F1624" t="s">
        <v>2292</v>
      </c>
      <c r="G1624">
        <v>1</v>
      </c>
      <c r="H1624">
        <v>5</v>
      </c>
      <c r="I1624">
        <v>40.104999999999997</v>
      </c>
      <c r="J1624">
        <v>-105.16070000000001</v>
      </c>
      <c r="K1624" t="s">
        <v>628</v>
      </c>
      <c r="L1624" t="s">
        <v>742</v>
      </c>
    </row>
    <row r="1625" spans="2:12" x14ac:dyDescent="0.25">
      <c r="B1625" t="s">
        <v>646</v>
      </c>
      <c r="C1625" t="s">
        <v>7160</v>
      </c>
      <c r="D1625" t="s">
        <v>7161</v>
      </c>
      <c r="E1625" t="s">
        <v>3733</v>
      </c>
      <c r="F1625" t="s">
        <v>2292</v>
      </c>
      <c r="G1625">
        <v>1</v>
      </c>
      <c r="H1625">
        <v>6</v>
      </c>
      <c r="I1625">
        <v>39.983800000000002</v>
      </c>
      <c r="J1625">
        <v>-105.13079999999999</v>
      </c>
      <c r="K1625" t="s">
        <v>628</v>
      </c>
      <c r="L1625" t="s">
        <v>742</v>
      </c>
    </row>
    <row r="1626" spans="2:12" x14ac:dyDescent="0.25">
      <c r="B1626" t="s">
        <v>646</v>
      </c>
      <c r="C1626" t="s">
        <v>7574</v>
      </c>
      <c r="D1626" t="s">
        <v>7575</v>
      </c>
      <c r="E1626" t="s">
        <v>961</v>
      </c>
      <c r="F1626" t="s">
        <v>2292</v>
      </c>
      <c r="G1626">
        <v>1</v>
      </c>
      <c r="H1626">
        <v>6</v>
      </c>
      <c r="I1626">
        <v>39.964599999999997</v>
      </c>
      <c r="J1626">
        <v>-105.2362</v>
      </c>
      <c r="K1626" t="s">
        <v>628</v>
      </c>
      <c r="L1626" t="s">
        <v>742</v>
      </c>
    </row>
    <row r="1627" spans="2:12" x14ac:dyDescent="0.25">
      <c r="B1627" t="s">
        <v>646</v>
      </c>
      <c r="C1627" t="s">
        <v>7120</v>
      </c>
      <c r="D1627" t="s">
        <v>7121</v>
      </c>
      <c r="E1627" t="s">
        <v>961</v>
      </c>
      <c r="F1627" t="s">
        <v>2292</v>
      </c>
      <c r="G1627">
        <v>1</v>
      </c>
      <c r="H1627">
        <v>6</v>
      </c>
      <c r="I1627">
        <v>40.017699999999998</v>
      </c>
      <c r="J1627">
        <v>-105.1288</v>
      </c>
      <c r="K1627" t="s">
        <v>628</v>
      </c>
      <c r="L1627" t="s">
        <v>742</v>
      </c>
    </row>
    <row r="1628" spans="2:12" x14ac:dyDescent="0.25">
      <c r="B1628" t="s">
        <v>646</v>
      </c>
      <c r="C1628" t="s">
        <v>7060</v>
      </c>
      <c r="D1628" t="s">
        <v>7061</v>
      </c>
      <c r="E1628" t="s">
        <v>2751</v>
      </c>
      <c r="F1628" t="s">
        <v>2292</v>
      </c>
      <c r="G1628">
        <v>1</v>
      </c>
      <c r="H1628">
        <v>5</v>
      </c>
      <c r="I1628">
        <v>40.149900000000002</v>
      </c>
      <c r="J1628">
        <v>-105.152</v>
      </c>
      <c r="K1628" t="s">
        <v>628</v>
      </c>
      <c r="L1628" t="s">
        <v>742</v>
      </c>
    </row>
    <row r="1629" spans="2:12" x14ac:dyDescent="0.25">
      <c r="B1629" t="s">
        <v>646</v>
      </c>
      <c r="C1629" t="s">
        <v>7329</v>
      </c>
      <c r="D1629" t="s">
        <v>7330</v>
      </c>
      <c r="E1629" t="s">
        <v>2751</v>
      </c>
      <c r="F1629" t="s">
        <v>2292</v>
      </c>
      <c r="G1629">
        <v>1</v>
      </c>
      <c r="H1629">
        <v>6</v>
      </c>
      <c r="I1629">
        <v>39.989199999999997</v>
      </c>
      <c r="J1629">
        <v>-105.44499999999999</v>
      </c>
      <c r="K1629" t="s">
        <v>628</v>
      </c>
      <c r="L1629" t="s">
        <v>742</v>
      </c>
    </row>
    <row r="1630" spans="2:12" x14ac:dyDescent="0.25">
      <c r="B1630" t="s">
        <v>646</v>
      </c>
      <c r="C1630" t="s">
        <v>7323</v>
      </c>
      <c r="D1630" t="s">
        <v>7324</v>
      </c>
      <c r="E1630" t="s">
        <v>2992</v>
      </c>
      <c r="F1630" t="s">
        <v>2292</v>
      </c>
      <c r="G1630">
        <v>1</v>
      </c>
      <c r="H1630">
        <v>6</v>
      </c>
      <c r="I1630">
        <v>39.968299999999999</v>
      </c>
      <c r="J1630">
        <v>-105.5158</v>
      </c>
      <c r="K1630" t="s">
        <v>628</v>
      </c>
      <c r="L1630" t="s">
        <v>742</v>
      </c>
    </row>
    <row r="1631" spans="2:12" x14ac:dyDescent="0.25">
      <c r="B1631" t="s">
        <v>646</v>
      </c>
      <c r="C1631" t="s">
        <v>7144</v>
      </c>
      <c r="D1631" t="s">
        <v>7145</v>
      </c>
      <c r="E1631" t="s">
        <v>2733</v>
      </c>
      <c r="F1631" t="s">
        <v>2292</v>
      </c>
      <c r="G1631">
        <v>1</v>
      </c>
      <c r="H1631">
        <v>5</v>
      </c>
      <c r="I1631">
        <v>40.136899999999997</v>
      </c>
      <c r="J1631">
        <v>-105.1554</v>
      </c>
      <c r="K1631" t="s">
        <v>628</v>
      </c>
      <c r="L1631" t="s">
        <v>742</v>
      </c>
    </row>
    <row r="1632" spans="2:12" x14ac:dyDescent="0.25">
      <c r="B1632" t="s">
        <v>646</v>
      </c>
      <c r="C1632" t="s">
        <v>7447</v>
      </c>
      <c r="D1632" t="s">
        <v>7448</v>
      </c>
      <c r="E1632" t="s">
        <v>2783</v>
      </c>
      <c r="F1632" t="s">
        <v>2292</v>
      </c>
      <c r="G1632">
        <v>1</v>
      </c>
      <c r="H1632">
        <v>5</v>
      </c>
      <c r="I1632">
        <v>40.145699999999998</v>
      </c>
      <c r="J1632">
        <v>-105.3905</v>
      </c>
      <c r="K1632" t="s">
        <v>628</v>
      </c>
      <c r="L1632" t="s">
        <v>742</v>
      </c>
    </row>
    <row r="1633" spans="2:12" x14ac:dyDescent="0.25">
      <c r="B1633" t="s">
        <v>646</v>
      </c>
      <c r="C1633" t="s">
        <v>7321</v>
      </c>
      <c r="D1633" t="s">
        <v>7322</v>
      </c>
      <c r="E1633" t="s">
        <v>2733</v>
      </c>
      <c r="F1633" t="s">
        <v>2292</v>
      </c>
      <c r="G1633">
        <v>1</v>
      </c>
      <c r="H1633">
        <v>6</v>
      </c>
      <c r="I1633">
        <v>39.966000000000001</v>
      </c>
      <c r="J1633">
        <v>-105.5125</v>
      </c>
      <c r="K1633" t="s">
        <v>628</v>
      </c>
      <c r="L1633" t="s">
        <v>742</v>
      </c>
    </row>
    <row r="1634" spans="2:12" x14ac:dyDescent="0.25">
      <c r="B1634" t="s">
        <v>646</v>
      </c>
      <c r="C1634" t="s">
        <v>7146</v>
      </c>
      <c r="D1634" t="s">
        <v>7147</v>
      </c>
      <c r="E1634" t="s">
        <v>2733</v>
      </c>
      <c r="F1634" t="s">
        <v>2292</v>
      </c>
      <c r="G1634">
        <v>1</v>
      </c>
      <c r="H1634">
        <v>5</v>
      </c>
      <c r="I1634">
        <v>40.143999999999998</v>
      </c>
      <c r="J1634">
        <v>-105.1737</v>
      </c>
      <c r="K1634" t="s">
        <v>628</v>
      </c>
      <c r="L1634" t="s">
        <v>742</v>
      </c>
    </row>
    <row r="1635" spans="2:12" x14ac:dyDescent="0.25">
      <c r="B1635" t="s">
        <v>646</v>
      </c>
      <c r="C1635" t="s">
        <v>7685</v>
      </c>
      <c r="D1635" t="s">
        <v>7686</v>
      </c>
      <c r="E1635" t="s">
        <v>2733</v>
      </c>
      <c r="F1635" t="s">
        <v>2292</v>
      </c>
      <c r="G1635">
        <v>1</v>
      </c>
      <c r="H1635">
        <v>6</v>
      </c>
      <c r="I1635">
        <v>40.045499999999997</v>
      </c>
      <c r="J1635">
        <v>-105.2679</v>
      </c>
      <c r="K1635" t="s">
        <v>628</v>
      </c>
      <c r="L1635" t="s">
        <v>742</v>
      </c>
    </row>
    <row r="1636" spans="2:12" x14ac:dyDescent="0.25">
      <c r="B1636" t="s">
        <v>646</v>
      </c>
      <c r="C1636" t="s">
        <v>7541</v>
      </c>
      <c r="D1636" t="s">
        <v>7542</v>
      </c>
      <c r="E1636" t="s">
        <v>2733</v>
      </c>
      <c r="F1636" t="s">
        <v>2292</v>
      </c>
      <c r="G1636">
        <v>1</v>
      </c>
      <c r="H1636">
        <v>5</v>
      </c>
      <c r="I1636">
        <v>40.104300000000002</v>
      </c>
      <c r="J1636">
        <v>-105.1605</v>
      </c>
      <c r="K1636" t="s">
        <v>628</v>
      </c>
      <c r="L1636" t="s">
        <v>742</v>
      </c>
    </row>
    <row r="1637" spans="2:12" x14ac:dyDescent="0.25">
      <c r="B1637" t="s">
        <v>646</v>
      </c>
      <c r="C1637" t="s">
        <v>7533</v>
      </c>
      <c r="D1637" t="s">
        <v>7534</v>
      </c>
      <c r="E1637" t="s">
        <v>6688</v>
      </c>
      <c r="F1637" t="s">
        <v>2292</v>
      </c>
      <c r="G1637">
        <v>1</v>
      </c>
      <c r="H1637">
        <v>5</v>
      </c>
      <c r="I1637">
        <v>40.137999999999998</v>
      </c>
      <c r="J1637">
        <v>-105.1652</v>
      </c>
      <c r="K1637" t="s">
        <v>628</v>
      </c>
      <c r="L1637" t="s">
        <v>742</v>
      </c>
    </row>
    <row r="1638" spans="2:12" x14ac:dyDescent="0.25">
      <c r="B1638" t="s">
        <v>646</v>
      </c>
      <c r="C1638" t="s">
        <v>7885</v>
      </c>
      <c r="D1638" t="s">
        <v>7886</v>
      </c>
      <c r="E1638" t="s">
        <v>6688</v>
      </c>
      <c r="F1638" t="s">
        <v>2292</v>
      </c>
      <c r="G1638">
        <v>1</v>
      </c>
      <c r="H1638">
        <v>5</v>
      </c>
      <c r="I1638">
        <v>40.202399999999997</v>
      </c>
      <c r="J1638">
        <v>-105.1114</v>
      </c>
      <c r="K1638" t="s">
        <v>628</v>
      </c>
      <c r="L1638" t="s">
        <v>742</v>
      </c>
    </row>
    <row r="1639" spans="2:12" x14ac:dyDescent="0.25">
      <c r="B1639" t="s">
        <v>646</v>
      </c>
      <c r="C1639" t="s">
        <v>7627</v>
      </c>
      <c r="D1639" t="s">
        <v>7628</v>
      </c>
      <c r="E1639" t="s">
        <v>6688</v>
      </c>
      <c r="F1639" t="s">
        <v>2292</v>
      </c>
      <c r="G1639">
        <v>1</v>
      </c>
      <c r="H1639">
        <v>6</v>
      </c>
      <c r="I1639">
        <v>39.983699999999999</v>
      </c>
      <c r="J1639">
        <v>-105.14919999999999</v>
      </c>
      <c r="K1639" t="s">
        <v>628</v>
      </c>
      <c r="L1639" t="s">
        <v>742</v>
      </c>
    </row>
    <row r="1640" spans="2:12" x14ac:dyDescent="0.25">
      <c r="B1640" t="s">
        <v>646</v>
      </c>
      <c r="C1640" t="s">
        <v>7523</v>
      </c>
      <c r="D1640" t="s">
        <v>7524</v>
      </c>
      <c r="E1640" t="s">
        <v>6688</v>
      </c>
      <c r="F1640" t="s">
        <v>2292</v>
      </c>
      <c r="G1640">
        <v>1</v>
      </c>
      <c r="H1640">
        <v>5</v>
      </c>
      <c r="I1640">
        <v>40.0839</v>
      </c>
      <c r="J1640">
        <v>-105.3689</v>
      </c>
      <c r="K1640" t="s">
        <v>628</v>
      </c>
      <c r="L1640" t="s">
        <v>742</v>
      </c>
    </row>
    <row r="1641" spans="2:12" x14ac:dyDescent="0.25">
      <c r="B1641" t="s">
        <v>646</v>
      </c>
      <c r="C1641" t="s">
        <v>8107</v>
      </c>
      <c r="D1641" t="s">
        <v>8108</v>
      </c>
      <c r="E1641" t="s">
        <v>6688</v>
      </c>
      <c r="F1641" t="s">
        <v>2292</v>
      </c>
      <c r="G1641">
        <v>1</v>
      </c>
      <c r="H1641">
        <v>6</v>
      </c>
      <c r="I1641">
        <v>39.9953</v>
      </c>
      <c r="J1641">
        <v>-105.1247</v>
      </c>
      <c r="K1641" t="s">
        <v>628</v>
      </c>
      <c r="L1641" t="s">
        <v>742</v>
      </c>
    </row>
    <row r="1642" spans="2:12" x14ac:dyDescent="0.25">
      <c r="B1642" t="s">
        <v>646</v>
      </c>
      <c r="C1642" t="s">
        <v>7683</v>
      </c>
      <c r="D1642" t="s">
        <v>7684</v>
      </c>
      <c r="E1642" t="s">
        <v>6688</v>
      </c>
      <c r="F1642" t="s">
        <v>2292</v>
      </c>
      <c r="G1642">
        <v>1</v>
      </c>
      <c r="H1642">
        <v>6</v>
      </c>
      <c r="I1642">
        <v>40.043300000000002</v>
      </c>
      <c r="J1642">
        <v>-105.2551</v>
      </c>
      <c r="K1642" t="s">
        <v>628</v>
      </c>
      <c r="L1642" t="s">
        <v>742</v>
      </c>
    </row>
    <row r="1643" spans="2:12" x14ac:dyDescent="0.25">
      <c r="B1643" t="s">
        <v>646</v>
      </c>
      <c r="C1643" t="s">
        <v>7653</v>
      </c>
      <c r="D1643" t="s">
        <v>7654</v>
      </c>
      <c r="E1643" t="s">
        <v>6688</v>
      </c>
      <c r="F1643" t="s">
        <v>2292</v>
      </c>
      <c r="G1643">
        <v>1</v>
      </c>
      <c r="H1643">
        <v>6</v>
      </c>
      <c r="I1643">
        <v>39.927900000000001</v>
      </c>
      <c r="J1643">
        <v>-105.1542</v>
      </c>
      <c r="K1643" t="s">
        <v>628</v>
      </c>
      <c r="L1643" t="s">
        <v>742</v>
      </c>
    </row>
    <row r="1644" spans="2:12" x14ac:dyDescent="0.25">
      <c r="B1644" t="s">
        <v>646</v>
      </c>
      <c r="C1644" t="s">
        <v>7625</v>
      </c>
      <c r="D1644" t="s">
        <v>7626</v>
      </c>
      <c r="E1644" t="s">
        <v>6688</v>
      </c>
      <c r="F1644" t="s">
        <v>2292</v>
      </c>
      <c r="G1644">
        <v>1</v>
      </c>
      <c r="H1644">
        <v>5</v>
      </c>
      <c r="I1644">
        <v>40.184800000000003</v>
      </c>
      <c r="J1644">
        <v>-105.08199999999999</v>
      </c>
      <c r="K1644" t="s">
        <v>628</v>
      </c>
      <c r="L1644" t="s">
        <v>742</v>
      </c>
    </row>
    <row r="1645" spans="2:12" x14ac:dyDescent="0.25">
      <c r="B1645" t="s">
        <v>646</v>
      </c>
      <c r="C1645" t="s">
        <v>7895</v>
      </c>
      <c r="D1645" t="s">
        <v>7896</v>
      </c>
      <c r="E1645" t="s">
        <v>6688</v>
      </c>
      <c r="F1645" t="s">
        <v>2292</v>
      </c>
      <c r="G1645">
        <v>1</v>
      </c>
      <c r="H1645">
        <v>6</v>
      </c>
      <c r="I1645">
        <v>39.994999999999997</v>
      </c>
      <c r="J1645">
        <v>-105.4743</v>
      </c>
      <c r="K1645" t="s">
        <v>628</v>
      </c>
      <c r="L1645" t="s">
        <v>742</v>
      </c>
    </row>
    <row r="1646" spans="2:12" x14ac:dyDescent="0.25">
      <c r="B1646" t="s">
        <v>646</v>
      </c>
      <c r="C1646" t="s">
        <v>7887</v>
      </c>
      <c r="D1646" t="s">
        <v>7888</v>
      </c>
      <c r="E1646" t="s">
        <v>6688</v>
      </c>
      <c r="F1646" t="s">
        <v>2292</v>
      </c>
      <c r="G1646">
        <v>1</v>
      </c>
      <c r="H1646">
        <v>6</v>
      </c>
      <c r="I1646">
        <v>39.990099999999998</v>
      </c>
      <c r="J1646">
        <v>-105.1225</v>
      </c>
      <c r="K1646" t="s">
        <v>628</v>
      </c>
      <c r="L1646" t="s">
        <v>742</v>
      </c>
    </row>
    <row r="1647" spans="2:12" x14ac:dyDescent="0.25">
      <c r="B1647" t="s">
        <v>646</v>
      </c>
      <c r="C1647" t="s">
        <v>8077</v>
      </c>
      <c r="D1647" t="s">
        <v>8078</v>
      </c>
      <c r="E1647" t="s">
        <v>8049</v>
      </c>
      <c r="F1647" t="s">
        <v>2292</v>
      </c>
      <c r="G1647">
        <v>1</v>
      </c>
      <c r="H1647">
        <v>5</v>
      </c>
      <c r="I1647">
        <v>40.191200000000002</v>
      </c>
      <c r="J1647">
        <v>-105.48</v>
      </c>
      <c r="K1647" t="s">
        <v>628</v>
      </c>
      <c r="L1647" t="s">
        <v>742</v>
      </c>
    </row>
    <row r="1648" spans="2:12" x14ac:dyDescent="0.25">
      <c r="B1648" t="s">
        <v>5459</v>
      </c>
      <c r="C1648" t="s">
        <v>7819</v>
      </c>
      <c r="D1648" t="s">
        <v>7820</v>
      </c>
      <c r="E1648" t="s">
        <v>6688</v>
      </c>
      <c r="F1648" t="s">
        <v>2292</v>
      </c>
      <c r="G1648">
        <v>1</v>
      </c>
      <c r="H1648">
        <v>6</v>
      </c>
      <c r="I1648">
        <v>39.931699999999999</v>
      </c>
      <c r="J1648">
        <v>-105.0809</v>
      </c>
      <c r="K1648" t="s">
        <v>628</v>
      </c>
      <c r="L1648" t="s">
        <v>742</v>
      </c>
    </row>
    <row r="1649" spans="2:12" x14ac:dyDescent="0.25">
      <c r="B1649" t="s">
        <v>649</v>
      </c>
      <c r="C1649" t="s">
        <v>7839</v>
      </c>
      <c r="D1649" t="s">
        <v>7840</v>
      </c>
      <c r="E1649" t="s">
        <v>6688</v>
      </c>
      <c r="F1649" t="s">
        <v>2292</v>
      </c>
      <c r="G1649">
        <v>1</v>
      </c>
      <c r="H1649">
        <v>9</v>
      </c>
      <c r="I1649">
        <v>39.652500000000003</v>
      </c>
      <c r="J1649">
        <v>-105.47239999999999</v>
      </c>
      <c r="K1649" t="s">
        <v>628</v>
      </c>
      <c r="L1649" t="s">
        <v>742</v>
      </c>
    </row>
    <row r="1650" spans="2:12" x14ac:dyDescent="0.25">
      <c r="B1650" t="s">
        <v>648</v>
      </c>
      <c r="C1650" t="s">
        <v>7555</v>
      </c>
      <c r="D1650" t="s">
        <v>7556</v>
      </c>
      <c r="E1650" t="s">
        <v>6688</v>
      </c>
      <c r="F1650" t="s">
        <v>2292</v>
      </c>
      <c r="G1650">
        <v>1</v>
      </c>
      <c r="H1650">
        <v>49</v>
      </c>
      <c r="I1650">
        <v>38.959400000000002</v>
      </c>
      <c r="J1650">
        <v>-102.1005</v>
      </c>
      <c r="K1650" t="s">
        <v>628</v>
      </c>
      <c r="L1650" t="s">
        <v>742</v>
      </c>
    </row>
    <row r="1651" spans="2:12" x14ac:dyDescent="0.25">
      <c r="B1651" t="s">
        <v>653</v>
      </c>
      <c r="C1651" t="s">
        <v>7759</v>
      </c>
      <c r="D1651" t="s">
        <v>7760</v>
      </c>
      <c r="E1651" t="s">
        <v>6688</v>
      </c>
      <c r="F1651" t="s">
        <v>2292</v>
      </c>
      <c r="G1651">
        <v>2</v>
      </c>
      <c r="H1651">
        <v>13</v>
      </c>
      <c r="I1651">
        <v>38.176600000000001</v>
      </c>
      <c r="J1651">
        <v>-105.3141</v>
      </c>
      <c r="K1651" t="s">
        <v>628</v>
      </c>
      <c r="L1651" t="s">
        <v>742</v>
      </c>
    </row>
    <row r="1652" spans="2:12" x14ac:dyDescent="0.25">
      <c r="B1652" t="s">
        <v>657</v>
      </c>
      <c r="C1652" t="s">
        <v>7609</v>
      </c>
      <c r="D1652" t="s">
        <v>7610</v>
      </c>
      <c r="E1652" t="s">
        <v>2733</v>
      </c>
      <c r="F1652" t="s">
        <v>2292</v>
      </c>
      <c r="G1652">
        <v>1</v>
      </c>
      <c r="H1652">
        <v>8</v>
      </c>
      <c r="I1652">
        <v>39.555500000000002</v>
      </c>
      <c r="J1652">
        <v>-104.9483</v>
      </c>
      <c r="K1652" t="s">
        <v>628</v>
      </c>
      <c r="L1652" t="s">
        <v>742</v>
      </c>
    </row>
    <row r="1653" spans="2:12" x14ac:dyDescent="0.25">
      <c r="B1653" t="s">
        <v>657</v>
      </c>
      <c r="C1653" t="s">
        <v>7521</v>
      </c>
      <c r="D1653" t="s">
        <v>7522</v>
      </c>
      <c r="E1653" t="s">
        <v>6688</v>
      </c>
      <c r="F1653" t="s">
        <v>2292</v>
      </c>
      <c r="G1653">
        <v>1</v>
      </c>
      <c r="H1653">
        <v>8</v>
      </c>
      <c r="I1653">
        <v>39.520000000000003</v>
      </c>
      <c r="J1653">
        <v>-104.94459999999999</v>
      </c>
      <c r="K1653" t="s">
        <v>628</v>
      </c>
      <c r="L1653" t="s">
        <v>742</v>
      </c>
    </row>
    <row r="1654" spans="2:12" x14ac:dyDescent="0.25">
      <c r="B1654" t="s">
        <v>657</v>
      </c>
      <c r="C1654" t="s">
        <v>7643</v>
      </c>
      <c r="D1654" t="s">
        <v>7644</v>
      </c>
      <c r="E1654" t="s">
        <v>6688</v>
      </c>
      <c r="F1654" t="s">
        <v>2292</v>
      </c>
      <c r="G1654">
        <v>1</v>
      </c>
      <c r="H1654">
        <v>8</v>
      </c>
      <c r="I1654">
        <v>39.284999999999997</v>
      </c>
      <c r="J1654">
        <v>-104.947</v>
      </c>
      <c r="K1654" t="s">
        <v>628</v>
      </c>
      <c r="L1654" t="s">
        <v>742</v>
      </c>
    </row>
    <row r="1655" spans="2:12" x14ac:dyDescent="0.25">
      <c r="B1655" t="s">
        <v>657</v>
      </c>
      <c r="C1655" t="s">
        <v>7655</v>
      </c>
      <c r="D1655" t="s">
        <v>7656</v>
      </c>
      <c r="E1655" t="s">
        <v>6688</v>
      </c>
      <c r="F1655" t="s">
        <v>2292</v>
      </c>
      <c r="G1655">
        <v>1</v>
      </c>
      <c r="H1655">
        <v>8</v>
      </c>
      <c r="I1655">
        <v>39.497100000000003</v>
      </c>
      <c r="J1655">
        <v>-104.8796</v>
      </c>
      <c r="K1655" t="s">
        <v>628</v>
      </c>
      <c r="L1655" t="s">
        <v>742</v>
      </c>
    </row>
    <row r="1656" spans="2:12" x14ac:dyDescent="0.25">
      <c r="B1656" t="s">
        <v>657</v>
      </c>
      <c r="C1656" t="s">
        <v>7580</v>
      </c>
      <c r="D1656" t="s">
        <v>7581</v>
      </c>
      <c r="E1656" t="s">
        <v>7582</v>
      </c>
      <c r="F1656" t="s">
        <v>2292</v>
      </c>
      <c r="G1656">
        <v>1</v>
      </c>
      <c r="H1656">
        <v>8</v>
      </c>
      <c r="I1656">
        <v>39.3598</v>
      </c>
      <c r="J1656">
        <v>-104.84480000000001</v>
      </c>
      <c r="K1656" t="s">
        <v>628</v>
      </c>
      <c r="L1656" t="s">
        <v>742</v>
      </c>
    </row>
    <row r="1657" spans="2:12" x14ac:dyDescent="0.25">
      <c r="B1657" t="s">
        <v>657</v>
      </c>
      <c r="C1657" t="s">
        <v>7635</v>
      </c>
      <c r="D1657" t="s">
        <v>7636</v>
      </c>
      <c r="E1657" t="s">
        <v>6688</v>
      </c>
      <c r="F1657" t="s">
        <v>2292</v>
      </c>
      <c r="G1657">
        <v>1</v>
      </c>
      <c r="H1657">
        <v>8</v>
      </c>
      <c r="I1657">
        <v>39.503999999999998</v>
      </c>
      <c r="J1657">
        <v>-104.7253</v>
      </c>
      <c r="K1657" t="s">
        <v>628</v>
      </c>
      <c r="L1657" t="s">
        <v>742</v>
      </c>
    </row>
    <row r="1658" spans="2:12" x14ac:dyDescent="0.25">
      <c r="B1658" t="s">
        <v>657</v>
      </c>
      <c r="C1658" t="s">
        <v>7749</v>
      </c>
      <c r="D1658" t="s">
        <v>7750</v>
      </c>
      <c r="E1658" t="s">
        <v>6688</v>
      </c>
      <c r="F1658" t="s">
        <v>2292</v>
      </c>
      <c r="G1658">
        <v>1</v>
      </c>
      <c r="H1658">
        <v>8</v>
      </c>
      <c r="I1658">
        <v>39.140500000000003</v>
      </c>
      <c r="J1658">
        <v>-104.9061</v>
      </c>
      <c r="K1658" t="s">
        <v>628</v>
      </c>
      <c r="L1658" t="s">
        <v>742</v>
      </c>
    </row>
    <row r="1659" spans="2:12" x14ac:dyDescent="0.25">
      <c r="B1659" t="s">
        <v>657</v>
      </c>
      <c r="C1659" t="s">
        <v>7691</v>
      </c>
      <c r="D1659" t="s">
        <v>7692</v>
      </c>
      <c r="E1659" t="s">
        <v>6688</v>
      </c>
      <c r="F1659" t="s">
        <v>2292</v>
      </c>
      <c r="G1659">
        <v>1</v>
      </c>
      <c r="H1659">
        <v>8</v>
      </c>
      <c r="I1659">
        <v>39.372599999999998</v>
      </c>
      <c r="J1659">
        <v>-104.92019999999999</v>
      </c>
      <c r="K1659" t="s">
        <v>628</v>
      </c>
      <c r="L1659" t="s">
        <v>742</v>
      </c>
    </row>
    <row r="1660" spans="2:12" x14ac:dyDescent="0.25">
      <c r="B1660" t="s">
        <v>657</v>
      </c>
      <c r="C1660" t="s">
        <v>7733</v>
      </c>
      <c r="D1660" t="s">
        <v>7734</v>
      </c>
      <c r="E1660" t="s">
        <v>6688</v>
      </c>
      <c r="F1660" t="s">
        <v>2292</v>
      </c>
      <c r="G1660">
        <v>1</v>
      </c>
      <c r="H1660">
        <v>8</v>
      </c>
      <c r="I1660">
        <v>39.552100000000003</v>
      </c>
      <c r="J1660">
        <v>-104.9567</v>
      </c>
      <c r="K1660" t="s">
        <v>628</v>
      </c>
      <c r="L1660" t="s">
        <v>742</v>
      </c>
    </row>
    <row r="1661" spans="2:12" x14ac:dyDescent="0.25">
      <c r="B1661" t="s">
        <v>657</v>
      </c>
      <c r="C1661" t="s">
        <v>7869</v>
      </c>
      <c r="D1661" t="s">
        <v>7870</v>
      </c>
      <c r="E1661" t="s">
        <v>6688</v>
      </c>
      <c r="F1661" t="s">
        <v>2292</v>
      </c>
      <c r="G1661">
        <v>1</v>
      </c>
      <c r="H1661">
        <v>8</v>
      </c>
      <c r="I1661">
        <v>39.536999999999999</v>
      </c>
      <c r="J1661">
        <v>-104.92</v>
      </c>
      <c r="K1661" t="s">
        <v>628</v>
      </c>
      <c r="L1661" t="s">
        <v>742</v>
      </c>
    </row>
    <row r="1662" spans="2:12" x14ac:dyDescent="0.25">
      <c r="B1662" t="s">
        <v>657</v>
      </c>
      <c r="C1662" t="s">
        <v>7909</v>
      </c>
      <c r="D1662" t="s">
        <v>7910</v>
      </c>
      <c r="E1662" t="s">
        <v>6688</v>
      </c>
      <c r="F1662" t="s">
        <v>2292</v>
      </c>
      <c r="G1662">
        <v>1</v>
      </c>
      <c r="H1662">
        <v>8</v>
      </c>
      <c r="I1662">
        <v>39.450400000000002</v>
      </c>
      <c r="J1662">
        <v>-104.7122</v>
      </c>
      <c r="K1662" t="s">
        <v>628</v>
      </c>
      <c r="L1662" t="s">
        <v>742</v>
      </c>
    </row>
    <row r="1663" spans="2:12" x14ac:dyDescent="0.25">
      <c r="B1663" t="s">
        <v>657</v>
      </c>
      <c r="C1663" t="s">
        <v>7867</v>
      </c>
      <c r="D1663" t="s">
        <v>7868</v>
      </c>
      <c r="E1663" t="s">
        <v>6688</v>
      </c>
      <c r="F1663" t="s">
        <v>2292</v>
      </c>
      <c r="G1663">
        <v>1</v>
      </c>
      <c r="H1663">
        <v>8</v>
      </c>
      <c r="I1663">
        <v>39.533900000000003</v>
      </c>
      <c r="J1663">
        <v>-104.9564</v>
      </c>
      <c r="K1663" t="s">
        <v>628</v>
      </c>
      <c r="L1663" t="s">
        <v>742</v>
      </c>
    </row>
    <row r="1664" spans="2:12" x14ac:dyDescent="0.25">
      <c r="B1664" t="s">
        <v>657</v>
      </c>
      <c r="C1664" t="s">
        <v>7897</v>
      </c>
      <c r="D1664" t="s">
        <v>7898</v>
      </c>
      <c r="E1664" t="s">
        <v>6688</v>
      </c>
      <c r="F1664" t="s">
        <v>2292</v>
      </c>
      <c r="G1664">
        <v>1</v>
      </c>
      <c r="H1664">
        <v>8</v>
      </c>
      <c r="I1664">
        <v>39.4435</v>
      </c>
      <c r="J1664">
        <v>-105.0821</v>
      </c>
      <c r="K1664" t="s">
        <v>628</v>
      </c>
      <c r="L1664" t="s">
        <v>742</v>
      </c>
    </row>
    <row r="1665" spans="2:12" x14ac:dyDescent="0.25">
      <c r="B1665" t="s">
        <v>657</v>
      </c>
      <c r="C1665" t="s">
        <v>7907</v>
      </c>
      <c r="D1665" t="s">
        <v>7908</v>
      </c>
      <c r="E1665" t="s">
        <v>6688</v>
      </c>
      <c r="F1665" t="s">
        <v>2292</v>
      </c>
      <c r="G1665">
        <v>1</v>
      </c>
      <c r="H1665">
        <v>8</v>
      </c>
      <c r="I1665">
        <v>39.457299999999996</v>
      </c>
      <c r="J1665">
        <v>-104.7427</v>
      </c>
      <c r="K1665" t="s">
        <v>628</v>
      </c>
      <c r="L1665" t="s">
        <v>742</v>
      </c>
    </row>
    <row r="1666" spans="2:12" x14ac:dyDescent="0.25">
      <c r="B1666" t="s">
        <v>654</v>
      </c>
      <c r="C1666" t="s">
        <v>7633</v>
      </c>
      <c r="D1666" t="s">
        <v>7634</v>
      </c>
      <c r="E1666" t="s">
        <v>6516</v>
      </c>
      <c r="F1666" t="s">
        <v>2292</v>
      </c>
      <c r="G1666">
        <v>4</v>
      </c>
      <c r="H1666">
        <v>40</v>
      </c>
      <c r="I1666">
        <v>38.808500000000002</v>
      </c>
      <c r="J1666">
        <v>-107.661</v>
      </c>
      <c r="K1666" t="s">
        <v>628</v>
      </c>
      <c r="L1666" t="s">
        <v>742</v>
      </c>
    </row>
    <row r="1667" spans="2:12" x14ac:dyDescent="0.25">
      <c r="B1667" t="s">
        <v>654</v>
      </c>
      <c r="C1667" t="s">
        <v>7543</v>
      </c>
      <c r="D1667" t="s">
        <v>7544</v>
      </c>
      <c r="E1667" t="s">
        <v>2783</v>
      </c>
      <c r="F1667" t="s">
        <v>2292</v>
      </c>
      <c r="G1667">
        <v>4</v>
      </c>
      <c r="H1667">
        <v>40</v>
      </c>
      <c r="I1667">
        <v>38.840800000000002</v>
      </c>
      <c r="J1667">
        <v>-107.6103</v>
      </c>
      <c r="K1667" t="s">
        <v>628</v>
      </c>
      <c r="L1667" t="s">
        <v>742</v>
      </c>
    </row>
    <row r="1668" spans="2:12" x14ac:dyDescent="0.25">
      <c r="B1668" t="s">
        <v>654</v>
      </c>
      <c r="C1668" t="s">
        <v>7823</v>
      </c>
      <c r="D1668" t="s">
        <v>7824</v>
      </c>
      <c r="E1668" t="s">
        <v>6688</v>
      </c>
      <c r="F1668" t="s">
        <v>2292</v>
      </c>
      <c r="G1668">
        <v>4</v>
      </c>
      <c r="H1668">
        <v>40</v>
      </c>
      <c r="I1668">
        <v>38.907499999999999</v>
      </c>
      <c r="J1668">
        <v>-107.9118</v>
      </c>
      <c r="K1668" t="s">
        <v>628</v>
      </c>
      <c r="L1668" t="s">
        <v>742</v>
      </c>
    </row>
    <row r="1669" spans="2:12" x14ac:dyDescent="0.25">
      <c r="B1669" t="s">
        <v>655</v>
      </c>
      <c r="C1669" t="s">
        <v>7591</v>
      </c>
      <c r="D1669" t="s">
        <v>7592</v>
      </c>
      <c r="E1669" t="s">
        <v>2783</v>
      </c>
      <c r="F1669" t="s">
        <v>2292</v>
      </c>
      <c r="G1669">
        <v>1</v>
      </c>
      <c r="H1669">
        <v>8</v>
      </c>
      <c r="I1669">
        <v>39.7637</v>
      </c>
      <c r="J1669">
        <v>-105.0116</v>
      </c>
      <c r="K1669" t="s">
        <v>628</v>
      </c>
      <c r="L1669" t="s">
        <v>742</v>
      </c>
    </row>
    <row r="1670" spans="2:12" x14ac:dyDescent="0.25">
      <c r="B1670" t="s">
        <v>655</v>
      </c>
      <c r="C1670" t="s">
        <v>7473</v>
      </c>
      <c r="D1670" t="s">
        <v>7474</v>
      </c>
      <c r="E1670" t="s">
        <v>2783</v>
      </c>
      <c r="F1670" t="s">
        <v>2292</v>
      </c>
      <c r="G1670">
        <v>1</v>
      </c>
      <c r="H1670">
        <v>8</v>
      </c>
      <c r="I1670">
        <v>39.731900000000003</v>
      </c>
      <c r="J1670">
        <v>-104.9247</v>
      </c>
      <c r="K1670" t="s">
        <v>628</v>
      </c>
      <c r="L1670" t="s">
        <v>742</v>
      </c>
    </row>
    <row r="1671" spans="2:12" x14ac:dyDescent="0.25">
      <c r="B1671" t="s">
        <v>655</v>
      </c>
      <c r="C1671" t="s">
        <v>7471</v>
      </c>
      <c r="D1671" t="s">
        <v>7472</v>
      </c>
      <c r="E1671" t="s">
        <v>2783</v>
      </c>
      <c r="F1671" t="s">
        <v>2292</v>
      </c>
      <c r="G1671">
        <v>1</v>
      </c>
      <c r="H1671">
        <v>8</v>
      </c>
      <c r="I1671">
        <v>39.712200000000003</v>
      </c>
      <c r="J1671">
        <v>-104.9855</v>
      </c>
      <c r="K1671" t="s">
        <v>628</v>
      </c>
      <c r="L1671" t="s">
        <v>742</v>
      </c>
    </row>
    <row r="1672" spans="2:12" x14ac:dyDescent="0.25">
      <c r="B1672" t="s">
        <v>655</v>
      </c>
      <c r="C1672" t="s">
        <v>7705</v>
      </c>
      <c r="D1672" t="s">
        <v>7706</v>
      </c>
      <c r="E1672" t="s">
        <v>6688</v>
      </c>
      <c r="F1672" t="s">
        <v>2292</v>
      </c>
      <c r="G1672">
        <v>1</v>
      </c>
      <c r="H1672">
        <v>8</v>
      </c>
      <c r="I1672">
        <v>39.7498</v>
      </c>
      <c r="J1672">
        <v>-105.0288</v>
      </c>
      <c r="K1672" t="s">
        <v>628</v>
      </c>
      <c r="L1672" t="s">
        <v>742</v>
      </c>
    </row>
    <row r="1673" spans="2:12" x14ac:dyDescent="0.25">
      <c r="B1673" t="s">
        <v>655</v>
      </c>
      <c r="C1673" t="s">
        <v>7707</v>
      </c>
      <c r="D1673" t="s">
        <v>7708</v>
      </c>
      <c r="E1673" t="s">
        <v>6688</v>
      </c>
      <c r="F1673" t="s">
        <v>2292</v>
      </c>
      <c r="G1673">
        <v>1</v>
      </c>
      <c r="H1673">
        <v>2</v>
      </c>
      <c r="I1673">
        <v>39.758000000000003</v>
      </c>
      <c r="J1673">
        <v>-104.874</v>
      </c>
      <c r="K1673" t="s">
        <v>628</v>
      </c>
      <c r="L1673" t="s">
        <v>742</v>
      </c>
    </row>
    <row r="1674" spans="2:12" x14ac:dyDescent="0.25">
      <c r="B1674" t="s">
        <v>655</v>
      </c>
      <c r="C1674" t="s">
        <v>7775</v>
      </c>
      <c r="D1674" t="s">
        <v>7776</v>
      </c>
      <c r="E1674" t="s">
        <v>6688</v>
      </c>
      <c r="F1674" t="s">
        <v>2292</v>
      </c>
      <c r="G1674">
        <v>1</v>
      </c>
      <c r="H1674">
        <v>8</v>
      </c>
      <c r="I1674">
        <v>39.716200000000001</v>
      </c>
      <c r="J1674">
        <v>-104.91930000000001</v>
      </c>
      <c r="K1674" t="s">
        <v>628</v>
      </c>
      <c r="L1674" t="s">
        <v>742</v>
      </c>
    </row>
    <row r="1675" spans="2:12" x14ac:dyDescent="0.25">
      <c r="B1675" t="s">
        <v>655</v>
      </c>
      <c r="C1675" t="s">
        <v>7773</v>
      </c>
      <c r="D1675" t="s">
        <v>7774</v>
      </c>
      <c r="E1675" t="s">
        <v>6688</v>
      </c>
      <c r="F1675" t="s">
        <v>2292</v>
      </c>
      <c r="G1675">
        <v>1</v>
      </c>
      <c r="H1675">
        <v>8</v>
      </c>
      <c r="I1675">
        <v>39.705399999999997</v>
      </c>
      <c r="J1675">
        <v>-104.97539999999999</v>
      </c>
      <c r="K1675" t="s">
        <v>628</v>
      </c>
      <c r="L1675" t="s">
        <v>742</v>
      </c>
    </row>
    <row r="1676" spans="2:12" x14ac:dyDescent="0.25">
      <c r="B1676" t="s">
        <v>655</v>
      </c>
      <c r="C1676" t="s">
        <v>7703</v>
      </c>
      <c r="D1676" t="s">
        <v>7704</v>
      </c>
      <c r="E1676" t="s">
        <v>6688</v>
      </c>
      <c r="F1676" t="s">
        <v>2292</v>
      </c>
      <c r="G1676">
        <v>1</v>
      </c>
      <c r="H1676">
        <v>2</v>
      </c>
      <c r="I1676">
        <v>39.7971</v>
      </c>
      <c r="J1676">
        <v>-104.7452</v>
      </c>
      <c r="K1676" t="s">
        <v>628</v>
      </c>
      <c r="L1676" t="s">
        <v>742</v>
      </c>
    </row>
    <row r="1677" spans="2:12" x14ac:dyDescent="0.25">
      <c r="B1677" t="s">
        <v>655</v>
      </c>
      <c r="C1677" t="s">
        <v>7777</v>
      </c>
      <c r="D1677" t="s">
        <v>7778</v>
      </c>
      <c r="E1677" t="s">
        <v>2783</v>
      </c>
      <c r="F1677" t="s">
        <v>2292</v>
      </c>
      <c r="G1677">
        <v>1</v>
      </c>
      <c r="H1677">
        <v>8</v>
      </c>
      <c r="I1677">
        <v>39.695599999999999</v>
      </c>
      <c r="J1677">
        <v>-104.98480000000001</v>
      </c>
      <c r="K1677" t="s">
        <v>628</v>
      </c>
      <c r="L1677" t="s">
        <v>742</v>
      </c>
    </row>
    <row r="1678" spans="2:12" x14ac:dyDescent="0.25">
      <c r="B1678" t="s">
        <v>658</v>
      </c>
      <c r="C1678" t="s">
        <v>7593</v>
      </c>
      <c r="D1678" t="s">
        <v>7594</v>
      </c>
      <c r="E1678" t="s">
        <v>7567</v>
      </c>
      <c r="F1678" t="s">
        <v>2292</v>
      </c>
      <c r="G1678">
        <v>5</v>
      </c>
      <c r="H1678">
        <v>37</v>
      </c>
      <c r="I1678">
        <v>39.539099999999998</v>
      </c>
      <c r="J1678">
        <v>-106.75360000000001</v>
      </c>
      <c r="K1678" t="s">
        <v>628</v>
      </c>
      <c r="L1678" t="s">
        <v>742</v>
      </c>
    </row>
    <row r="1679" spans="2:12" x14ac:dyDescent="0.25">
      <c r="B1679" t="s">
        <v>658</v>
      </c>
      <c r="C1679" t="s">
        <v>7821</v>
      </c>
      <c r="D1679" t="s">
        <v>7822</v>
      </c>
      <c r="E1679" t="s">
        <v>6688</v>
      </c>
      <c r="F1679" t="s">
        <v>2292</v>
      </c>
      <c r="G1679">
        <v>5</v>
      </c>
      <c r="H1679">
        <v>38</v>
      </c>
      <c r="I1679">
        <v>39.403399999999998</v>
      </c>
      <c r="J1679">
        <v>-107.1066</v>
      </c>
      <c r="K1679" t="s">
        <v>628</v>
      </c>
      <c r="L1679" t="s">
        <v>742</v>
      </c>
    </row>
    <row r="1680" spans="2:12" x14ac:dyDescent="0.25">
      <c r="B1680" t="s">
        <v>660</v>
      </c>
      <c r="C1680" t="s">
        <v>7595</v>
      </c>
      <c r="D1680" t="s">
        <v>7596</v>
      </c>
      <c r="E1680" t="s">
        <v>6688</v>
      </c>
      <c r="F1680" t="s">
        <v>2292</v>
      </c>
      <c r="G1680">
        <v>1</v>
      </c>
      <c r="H1680">
        <v>1</v>
      </c>
      <c r="I1680">
        <v>39.524700000000003</v>
      </c>
      <c r="J1680">
        <v>-104.52290000000001</v>
      </c>
      <c r="K1680" t="s">
        <v>628</v>
      </c>
      <c r="L1680" t="s">
        <v>742</v>
      </c>
    </row>
    <row r="1681" spans="2:12" x14ac:dyDescent="0.25">
      <c r="B1681" t="s">
        <v>660</v>
      </c>
      <c r="C1681" t="s">
        <v>7837</v>
      </c>
      <c r="D1681" t="s">
        <v>7838</v>
      </c>
      <c r="E1681" t="s">
        <v>6688</v>
      </c>
      <c r="F1681" t="s">
        <v>2292</v>
      </c>
      <c r="G1681">
        <v>1</v>
      </c>
      <c r="H1681">
        <v>1</v>
      </c>
      <c r="I1681">
        <v>39.387599999999999</v>
      </c>
      <c r="J1681">
        <v>-104.5869</v>
      </c>
      <c r="K1681" t="s">
        <v>628</v>
      </c>
      <c r="L1681" t="s">
        <v>742</v>
      </c>
    </row>
    <row r="1682" spans="2:12" x14ac:dyDescent="0.25">
      <c r="B1682" t="s">
        <v>659</v>
      </c>
      <c r="C1682" t="s">
        <v>7347</v>
      </c>
      <c r="D1682" t="s">
        <v>7348</v>
      </c>
      <c r="E1682" t="s">
        <v>2327</v>
      </c>
      <c r="F1682" t="s">
        <v>2292</v>
      </c>
      <c r="G1682">
        <v>2</v>
      </c>
      <c r="H1682">
        <v>10</v>
      </c>
      <c r="I1682">
        <v>38.523800000000001</v>
      </c>
      <c r="J1682">
        <v>-104.6478</v>
      </c>
      <c r="K1682" t="s">
        <v>628</v>
      </c>
      <c r="L1682" t="s">
        <v>742</v>
      </c>
    </row>
    <row r="1683" spans="2:12" x14ac:dyDescent="0.25">
      <c r="B1683" t="s">
        <v>659</v>
      </c>
      <c r="C1683" t="s">
        <v>6697</v>
      </c>
      <c r="D1683" t="s">
        <v>6698</v>
      </c>
      <c r="E1683" t="s">
        <v>1712</v>
      </c>
      <c r="F1683" t="s">
        <v>2292</v>
      </c>
      <c r="G1683">
        <v>2</v>
      </c>
      <c r="H1683">
        <v>67</v>
      </c>
      <c r="I1683">
        <v>39.088799999999999</v>
      </c>
      <c r="J1683">
        <v>-104.108</v>
      </c>
      <c r="K1683" t="s">
        <v>628</v>
      </c>
      <c r="L1683" t="s">
        <v>742</v>
      </c>
    </row>
    <row r="1684" spans="2:12" x14ac:dyDescent="0.25">
      <c r="B1684" t="s">
        <v>659</v>
      </c>
      <c r="C1684" t="s">
        <v>7184</v>
      </c>
      <c r="D1684" t="s">
        <v>7185</v>
      </c>
      <c r="E1684" t="s">
        <v>1712</v>
      </c>
      <c r="F1684" t="s">
        <v>2292</v>
      </c>
      <c r="G1684">
        <v>2</v>
      </c>
      <c r="H1684">
        <v>10</v>
      </c>
      <c r="I1684">
        <v>39.098500000000001</v>
      </c>
      <c r="J1684">
        <v>-104.8343</v>
      </c>
      <c r="K1684" t="s">
        <v>628</v>
      </c>
      <c r="L1684" t="s">
        <v>742</v>
      </c>
    </row>
    <row r="1685" spans="2:12" x14ac:dyDescent="0.25">
      <c r="B1685" t="s">
        <v>659</v>
      </c>
      <c r="C1685" t="s">
        <v>7349</v>
      </c>
      <c r="D1685" t="s">
        <v>7350</v>
      </c>
      <c r="E1685" t="s">
        <v>2448</v>
      </c>
      <c r="F1685" t="s">
        <v>2292</v>
      </c>
      <c r="G1685">
        <v>2</v>
      </c>
      <c r="H1685">
        <v>10</v>
      </c>
      <c r="I1685">
        <v>38.688200000000002</v>
      </c>
      <c r="J1685">
        <v>-104.7022</v>
      </c>
      <c r="K1685" t="s">
        <v>628</v>
      </c>
      <c r="L1685" t="s">
        <v>742</v>
      </c>
    </row>
    <row r="1686" spans="2:12" x14ac:dyDescent="0.25">
      <c r="B1686" t="s">
        <v>659</v>
      </c>
      <c r="C1686" t="s">
        <v>6703</v>
      </c>
      <c r="D1686" t="s">
        <v>6704</v>
      </c>
      <c r="E1686" t="s">
        <v>1712</v>
      </c>
      <c r="F1686" t="s">
        <v>2292</v>
      </c>
      <c r="G1686">
        <v>2</v>
      </c>
      <c r="H1686">
        <v>17</v>
      </c>
      <c r="I1686">
        <v>38.796900000000001</v>
      </c>
      <c r="J1686">
        <v>-104.1652</v>
      </c>
      <c r="K1686" t="s">
        <v>628</v>
      </c>
      <c r="L1686" t="s">
        <v>742</v>
      </c>
    </row>
    <row r="1687" spans="2:12" x14ac:dyDescent="0.25">
      <c r="B1687" t="s">
        <v>659</v>
      </c>
      <c r="C1687" t="s">
        <v>7186</v>
      </c>
      <c r="D1687" t="s">
        <v>7187</v>
      </c>
      <c r="E1687" t="s">
        <v>1712</v>
      </c>
      <c r="F1687" t="s">
        <v>2292</v>
      </c>
      <c r="G1687">
        <v>2</v>
      </c>
      <c r="H1687">
        <v>10</v>
      </c>
      <c r="I1687">
        <v>39.112499999999997</v>
      </c>
      <c r="J1687">
        <v>-104.85899999999999</v>
      </c>
      <c r="K1687" t="s">
        <v>628</v>
      </c>
      <c r="L1687" t="s">
        <v>742</v>
      </c>
    </row>
    <row r="1688" spans="2:12" x14ac:dyDescent="0.25">
      <c r="B1688" t="s">
        <v>659</v>
      </c>
      <c r="C1688" t="s">
        <v>7373</v>
      </c>
      <c r="D1688" t="s">
        <v>7374</v>
      </c>
      <c r="E1688" t="s">
        <v>2327</v>
      </c>
      <c r="F1688" t="s">
        <v>2292</v>
      </c>
      <c r="G1688">
        <v>2</v>
      </c>
      <c r="H1688">
        <v>10</v>
      </c>
      <c r="I1688">
        <v>38.798900000000003</v>
      </c>
      <c r="J1688">
        <v>-104.8386</v>
      </c>
      <c r="K1688" t="s">
        <v>628</v>
      </c>
      <c r="L1688" t="s">
        <v>742</v>
      </c>
    </row>
    <row r="1689" spans="2:12" x14ac:dyDescent="0.25">
      <c r="B1689" t="s">
        <v>659</v>
      </c>
      <c r="C1689" t="s">
        <v>7066</v>
      </c>
      <c r="D1689" t="s">
        <v>7067</v>
      </c>
      <c r="E1689" t="s">
        <v>3104</v>
      </c>
      <c r="F1689" t="s">
        <v>2292</v>
      </c>
      <c r="G1689">
        <v>2</v>
      </c>
      <c r="H1689">
        <v>10</v>
      </c>
      <c r="I1689">
        <v>38.869</v>
      </c>
      <c r="J1689">
        <v>-104.87</v>
      </c>
      <c r="K1689" t="s">
        <v>628</v>
      </c>
      <c r="L1689" t="s">
        <v>742</v>
      </c>
    </row>
    <row r="1690" spans="2:12" x14ac:dyDescent="0.25">
      <c r="B1690" t="s">
        <v>659</v>
      </c>
      <c r="C1690" t="s">
        <v>7008</v>
      </c>
      <c r="D1690" t="s">
        <v>7009</v>
      </c>
      <c r="E1690" t="s">
        <v>2327</v>
      </c>
      <c r="F1690" t="s">
        <v>2292</v>
      </c>
      <c r="G1690">
        <v>2</v>
      </c>
      <c r="H1690">
        <v>10</v>
      </c>
      <c r="I1690">
        <v>39.0471</v>
      </c>
      <c r="J1690">
        <v>-104.8302</v>
      </c>
      <c r="K1690" t="s">
        <v>628</v>
      </c>
      <c r="L1690" t="s">
        <v>742</v>
      </c>
    </row>
    <row r="1691" spans="2:12" x14ac:dyDescent="0.25">
      <c r="B1691" t="s">
        <v>659</v>
      </c>
      <c r="C1691" t="s">
        <v>7214</v>
      </c>
      <c r="D1691" t="s">
        <v>7215</v>
      </c>
      <c r="E1691" t="s">
        <v>2327</v>
      </c>
      <c r="F1691" t="s">
        <v>2292</v>
      </c>
      <c r="G1691">
        <v>2</v>
      </c>
      <c r="H1691">
        <v>10</v>
      </c>
      <c r="I1691">
        <v>38.631</v>
      </c>
      <c r="J1691">
        <v>-104.4415</v>
      </c>
      <c r="K1691" t="s">
        <v>628</v>
      </c>
      <c r="L1691" t="s">
        <v>742</v>
      </c>
    </row>
    <row r="1692" spans="2:12" x14ac:dyDescent="0.25">
      <c r="B1692" t="s">
        <v>659</v>
      </c>
      <c r="C1692" t="s">
        <v>7014</v>
      </c>
      <c r="D1692" t="s">
        <v>7015</v>
      </c>
      <c r="E1692" t="s">
        <v>2938</v>
      </c>
      <c r="F1692" t="s">
        <v>2292</v>
      </c>
      <c r="G1692">
        <v>2</v>
      </c>
      <c r="H1692">
        <v>10</v>
      </c>
      <c r="I1692">
        <v>39.0503</v>
      </c>
      <c r="J1692">
        <v>-104.7704</v>
      </c>
      <c r="K1692" t="s">
        <v>628</v>
      </c>
      <c r="L1692" t="s">
        <v>742</v>
      </c>
    </row>
    <row r="1693" spans="2:12" x14ac:dyDescent="0.25">
      <c r="B1693" t="s">
        <v>659</v>
      </c>
      <c r="C1693" t="s">
        <v>6841</v>
      </c>
      <c r="D1693" t="s">
        <v>6842</v>
      </c>
      <c r="E1693" t="s">
        <v>2938</v>
      </c>
      <c r="F1693" t="s">
        <v>2292</v>
      </c>
      <c r="G1693">
        <v>2</v>
      </c>
      <c r="H1693">
        <v>10</v>
      </c>
      <c r="I1693">
        <v>38.862699999999997</v>
      </c>
      <c r="J1693">
        <v>-104.8907</v>
      </c>
      <c r="K1693" t="s">
        <v>628</v>
      </c>
      <c r="L1693" t="s">
        <v>742</v>
      </c>
    </row>
    <row r="1694" spans="2:12" x14ac:dyDescent="0.25">
      <c r="B1694" t="s">
        <v>659</v>
      </c>
      <c r="C1694" t="s">
        <v>7351</v>
      </c>
      <c r="D1694" t="s">
        <v>7352</v>
      </c>
      <c r="E1694" t="s">
        <v>2663</v>
      </c>
      <c r="F1694" t="s">
        <v>2292</v>
      </c>
      <c r="G1694">
        <v>2</v>
      </c>
      <c r="H1694">
        <v>10</v>
      </c>
      <c r="I1694">
        <v>38.667999999999999</v>
      </c>
      <c r="J1694">
        <v>-104.6836</v>
      </c>
      <c r="K1694" t="s">
        <v>628</v>
      </c>
      <c r="L1694" t="s">
        <v>742</v>
      </c>
    </row>
    <row r="1695" spans="2:12" x14ac:dyDescent="0.25">
      <c r="B1695" t="s">
        <v>659</v>
      </c>
      <c r="C1695" t="s">
        <v>6705</v>
      </c>
      <c r="D1695" t="s">
        <v>6706</v>
      </c>
      <c r="E1695" t="s">
        <v>1990</v>
      </c>
      <c r="F1695" t="s">
        <v>2292</v>
      </c>
      <c r="G1695">
        <v>2</v>
      </c>
      <c r="H1695">
        <v>17</v>
      </c>
      <c r="I1695">
        <v>38.738500000000002</v>
      </c>
      <c r="J1695">
        <v>-104.18859999999999</v>
      </c>
      <c r="K1695" t="s">
        <v>628</v>
      </c>
      <c r="L1695" t="s">
        <v>742</v>
      </c>
    </row>
    <row r="1696" spans="2:12" x14ac:dyDescent="0.25">
      <c r="B1696" t="s">
        <v>659</v>
      </c>
      <c r="C1696" t="s">
        <v>6895</v>
      </c>
      <c r="D1696" t="s">
        <v>6896</v>
      </c>
      <c r="E1696" t="s">
        <v>2504</v>
      </c>
      <c r="F1696" t="s">
        <v>2292</v>
      </c>
      <c r="G1696">
        <v>2</v>
      </c>
      <c r="H1696">
        <v>10</v>
      </c>
      <c r="I1696">
        <v>38.847999999999999</v>
      </c>
      <c r="J1696">
        <v>-104.89109999999999</v>
      </c>
      <c r="K1696" t="s">
        <v>628</v>
      </c>
      <c r="L1696" t="s">
        <v>742</v>
      </c>
    </row>
    <row r="1697" spans="2:12" x14ac:dyDescent="0.25">
      <c r="B1697" t="s">
        <v>659</v>
      </c>
      <c r="C1697" t="s">
        <v>7190</v>
      </c>
      <c r="D1697" t="s">
        <v>7191</v>
      </c>
      <c r="E1697" t="s">
        <v>3733</v>
      </c>
      <c r="F1697" t="s">
        <v>2292</v>
      </c>
      <c r="G1697">
        <v>2</v>
      </c>
      <c r="H1697">
        <v>10</v>
      </c>
      <c r="I1697">
        <v>39.0642</v>
      </c>
      <c r="J1697">
        <v>-104.7475</v>
      </c>
      <c r="K1697" t="s">
        <v>628</v>
      </c>
      <c r="L1697" t="s">
        <v>742</v>
      </c>
    </row>
    <row r="1698" spans="2:12" x14ac:dyDescent="0.25">
      <c r="B1698" t="s">
        <v>659</v>
      </c>
      <c r="C1698" t="s">
        <v>7357</v>
      </c>
      <c r="D1698" t="s">
        <v>7358</v>
      </c>
      <c r="E1698" t="s">
        <v>3042</v>
      </c>
      <c r="F1698" t="s">
        <v>2292</v>
      </c>
      <c r="G1698">
        <v>2</v>
      </c>
      <c r="H1698">
        <v>10</v>
      </c>
      <c r="I1698">
        <v>38.613399999999999</v>
      </c>
      <c r="J1698">
        <v>-104.4414</v>
      </c>
      <c r="K1698" t="s">
        <v>628</v>
      </c>
      <c r="L1698" t="s">
        <v>742</v>
      </c>
    </row>
    <row r="1699" spans="2:12" x14ac:dyDescent="0.25">
      <c r="B1699" t="s">
        <v>659</v>
      </c>
      <c r="C1699" t="s">
        <v>7353</v>
      </c>
      <c r="D1699" t="s">
        <v>7354</v>
      </c>
      <c r="E1699" t="s">
        <v>961</v>
      </c>
      <c r="F1699" t="s">
        <v>2292</v>
      </c>
      <c r="G1699">
        <v>2</v>
      </c>
      <c r="H1699">
        <v>10</v>
      </c>
      <c r="I1699">
        <v>38.691099999999999</v>
      </c>
      <c r="J1699">
        <v>-104.68170000000001</v>
      </c>
      <c r="K1699" t="s">
        <v>628</v>
      </c>
      <c r="L1699" t="s">
        <v>742</v>
      </c>
    </row>
    <row r="1700" spans="2:12" x14ac:dyDescent="0.25">
      <c r="B1700" t="s">
        <v>659</v>
      </c>
      <c r="C1700" t="s">
        <v>7355</v>
      </c>
      <c r="D1700" t="s">
        <v>7356</v>
      </c>
      <c r="E1700" t="s">
        <v>3037</v>
      </c>
      <c r="F1700" t="s">
        <v>2292</v>
      </c>
      <c r="G1700">
        <v>2</v>
      </c>
      <c r="H1700">
        <v>10</v>
      </c>
      <c r="I1700">
        <v>38.690300000000001</v>
      </c>
      <c r="J1700">
        <v>-104.706</v>
      </c>
      <c r="K1700" t="s">
        <v>628</v>
      </c>
      <c r="L1700" t="s">
        <v>742</v>
      </c>
    </row>
    <row r="1701" spans="2:12" x14ac:dyDescent="0.25">
      <c r="B1701" t="s">
        <v>659</v>
      </c>
      <c r="C1701" t="s">
        <v>7585</v>
      </c>
      <c r="D1701" t="s">
        <v>7586</v>
      </c>
      <c r="E1701" t="s">
        <v>3257</v>
      </c>
      <c r="F1701" t="s">
        <v>2292</v>
      </c>
      <c r="G1701">
        <v>2</v>
      </c>
      <c r="H1701">
        <v>10</v>
      </c>
      <c r="I1701">
        <v>38.817300000000003</v>
      </c>
      <c r="J1701">
        <v>-104.8664</v>
      </c>
      <c r="K1701" t="s">
        <v>628</v>
      </c>
      <c r="L1701" t="s">
        <v>742</v>
      </c>
    </row>
    <row r="1702" spans="2:12" x14ac:dyDescent="0.25">
      <c r="B1702" t="s">
        <v>659</v>
      </c>
      <c r="C1702" t="s">
        <v>7192</v>
      </c>
      <c r="D1702" t="s">
        <v>7193</v>
      </c>
      <c r="E1702" t="s">
        <v>2751</v>
      </c>
      <c r="F1702" t="s">
        <v>2292</v>
      </c>
      <c r="G1702">
        <v>1</v>
      </c>
      <c r="H1702">
        <v>8</v>
      </c>
      <c r="I1702">
        <v>39.118400000000001</v>
      </c>
      <c r="J1702">
        <v>-104.7516</v>
      </c>
      <c r="K1702" t="s">
        <v>628</v>
      </c>
      <c r="L1702" t="s">
        <v>742</v>
      </c>
    </row>
    <row r="1703" spans="2:12" x14ac:dyDescent="0.25">
      <c r="B1703" t="s">
        <v>659</v>
      </c>
      <c r="C1703" t="s">
        <v>7006</v>
      </c>
      <c r="D1703" t="s">
        <v>7007</v>
      </c>
      <c r="E1703" t="s">
        <v>2751</v>
      </c>
      <c r="F1703" t="s">
        <v>2292</v>
      </c>
      <c r="G1703">
        <v>2</v>
      </c>
      <c r="H1703">
        <v>10</v>
      </c>
      <c r="I1703">
        <v>39.040999999999997</v>
      </c>
      <c r="J1703">
        <v>-104.8241</v>
      </c>
      <c r="K1703" t="s">
        <v>628</v>
      </c>
      <c r="L1703" t="s">
        <v>742</v>
      </c>
    </row>
    <row r="1704" spans="2:12" x14ac:dyDescent="0.25">
      <c r="B1704" t="s">
        <v>659</v>
      </c>
      <c r="C1704" t="s">
        <v>7589</v>
      </c>
      <c r="D1704" t="s">
        <v>7590</v>
      </c>
      <c r="E1704" t="s">
        <v>2751</v>
      </c>
      <c r="F1704" t="s">
        <v>2292</v>
      </c>
      <c r="G1704">
        <v>2</v>
      </c>
      <c r="H1704">
        <v>10</v>
      </c>
      <c r="I1704">
        <v>38.710700000000003</v>
      </c>
      <c r="J1704">
        <v>-104.8258</v>
      </c>
      <c r="K1704" t="s">
        <v>628</v>
      </c>
      <c r="L1704" t="s">
        <v>742</v>
      </c>
    </row>
    <row r="1705" spans="2:12" x14ac:dyDescent="0.25">
      <c r="B1705" t="s">
        <v>659</v>
      </c>
      <c r="C1705" t="s">
        <v>7315</v>
      </c>
      <c r="D1705" t="s">
        <v>7316</v>
      </c>
      <c r="E1705" t="s">
        <v>3661</v>
      </c>
      <c r="F1705" t="s">
        <v>2292</v>
      </c>
      <c r="G1705">
        <v>2</v>
      </c>
      <c r="H1705">
        <v>10</v>
      </c>
      <c r="I1705">
        <v>38.739800000000002</v>
      </c>
      <c r="J1705">
        <v>-104.6506</v>
      </c>
      <c r="K1705" t="s">
        <v>628</v>
      </c>
      <c r="L1705" t="s">
        <v>742</v>
      </c>
    </row>
    <row r="1706" spans="2:12" x14ac:dyDescent="0.25">
      <c r="B1706" t="s">
        <v>659</v>
      </c>
      <c r="C1706" t="s">
        <v>7010</v>
      </c>
      <c r="D1706" t="s">
        <v>7011</v>
      </c>
      <c r="E1706" t="s">
        <v>3661</v>
      </c>
      <c r="F1706" t="s">
        <v>2292</v>
      </c>
      <c r="G1706">
        <v>2</v>
      </c>
      <c r="H1706">
        <v>10</v>
      </c>
      <c r="I1706">
        <v>39.042999999999999</v>
      </c>
      <c r="J1706">
        <v>-104.8138</v>
      </c>
      <c r="K1706" t="s">
        <v>628</v>
      </c>
      <c r="L1706" t="s">
        <v>742</v>
      </c>
    </row>
    <row r="1707" spans="2:12" x14ac:dyDescent="0.25">
      <c r="B1707" t="s">
        <v>659</v>
      </c>
      <c r="C1707" t="s">
        <v>7012</v>
      </c>
      <c r="D1707" t="s">
        <v>7013</v>
      </c>
      <c r="E1707" t="s">
        <v>3037</v>
      </c>
      <c r="F1707" t="s">
        <v>2292</v>
      </c>
      <c r="G1707">
        <v>2</v>
      </c>
      <c r="H1707">
        <v>10</v>
      </c>
      <c r="I1707">
        <v>39.016599999999997</v>
      </c>
      <c r="J1707">
        <v>-104.80419999999999</v>
      </c>
      <c r="K1707" t="s">
        <v>628</v>
      </c>
      <c r="L1707" t="s">
        <v>742</v>
      </c>
    </row>
    <row r="1708" spans="2:12" x14ac:dyDescent="0.25">
      <c r="B1708" t="s">
        <v>659</v>
      </c>
      <c r="C1708" t="s">
        <v>7198</v>
      </c>
      <c r="D1708" t="s">
        <v>7199</v>
      </c>
      <c r="E1708" t="s">
        <v>2733</v>
      </c>
      <c r="F1708" t="s">
        <v>2292</v>
      </c>
      <c r="G1708">
        <v>2</v>
      </c>
      <c r="H1708">
        <v>10</v>
      </c>
      <c r="I1708">
        <v>38.954000000000001</v>
      </c>
      <c r="J1708">
        <v>-104.6005</v>
      </c>
      <c r="K1708" t="s">
        <v>628</v>
      </c>
      <c r="L1708" t="s">
        <v>742</v>
      </c>
    </row>
    <row r="1709" spans="2:12" x14ac:dyDescent="0.25">
      <c r="B1709" t="s">
        <v>659</v>
      </c>
      <c r="C1709" t="s">
        <v>7188</v>
      </c>
      <c r="D1709" t="s">
        <v>7189</v>
      </c>
      <c r="E1709" t="s">
        <v>2751</v>
      </c>
      <c r="F1709" t="s">
        <v>2292</v>
      </c>
      <c r="G1709">
        <v>1</v>
      </c>
      <c r="H1709">
        <v>8</v>
      </c>
      <c r="I1709">
        <v>39.1128</v>
      </c>
      <c r="J1709">
        <v>-104.8116</v>
      </c>
      <c r="K1709" t="s">
        <v>628</v>
      </c>
      <c r="L1709" t="s">
        <v>742</v>
      </c>
    </row>
    <row r="1710" spans="2:12" x14ac:dyDescent="0.25">
      <c r="B1710" t="s">
        <v>659</v>
      </c>
      <c r="C1710" t="s">
        <v>7587</v>
      </c>
      <c r="D1710" t="s">
        <v>7588</v>
      </c>
      <c r="E1710" t="s">
        <v>6516</v>
      </c>
      <c r="F1710" t="s">
        <v>2292</v>
      </c>
      <c r="G1710">
        <v>2</v>
      </c>
      <c r="H1710">
        <v>10</v>
      </c>
      <c r="I1710">
        <v>38.887099999999997</v>
      </c>
      <c r="J1710">
        <v>-104.7903</v>
      </c>
      <c r="K1710" t="s">
        <v>628</v>
      </c>
      <c r="L1710" t="s">
        <v>742</v>
      </c>
    </row>
    <row r="1711" spans="2:12" x14ac:dyDescent="0.25">
      <c r="B1711" t="s">
        <v>659</v>
      </c>
      <c r="C1711" t="s">
        <v>7359</v>
      </c>
      <c r="D1711" t="s">
        <v>7360</v>
      </c>
      <c r="E1711" t="s">
        <v>2733</v>
      </c>
      <c r="F1711" t="s">
        <v>2292</v>
      </c>
      <c r="G1711">
        <v>2</v>
      </c>
      <c r="H1711">
        <v>10</v>
      </c>
      <c r="I1711">
        <v>38.627299999999998</v>
      </c>
      <c r="J1711">
        <v>-104.6802</v>
      </c>
      <c r="K1711" t="s">
        <v>628</v>
      </c>
      <c r="L1711" t="s">
        <v>742</v>
      </c>
    </row>
    <row r="1712" spans="2:12" x14ac:dyDescent="0.25">
      <c r="B1712" t="s">
        <v>659</v>
      </c>
      <c r="C1712" t="s">
        <v>7829</v>
      </c>
      <c r="D1712" t="s">
        <v>7830</v>
      </c>
      <c r="E1712" t="s">
        <v>2783</v>
      </c>
      <c r="F1712" t="s">
        <v>2292</v>
      </c>
      <c r="G1712">
        <v>2</v>
      </c>
      <c r="H1712">
        <v>10</v>
      </c>
      <c r="I1712">
        <v>38.9071</v>
      </c>
      <c r="J1712">
        <v>-104.8712</v>
      </c>
      <c r="K1712" t="s">
        <v>628</v>
      </c>
      <c r="L1712" t="s">
        <v>742</v>
      </c>
    </row>
    <row r="1713" spans="2:12" x14ac:dyDescent="0.25">
      <c r="B1713" t="s">
        <v>659</v>
      </c>
      <c r="C1713" t="s">
        <v>7467</v>
      </c>
      <c r="D1713" t="s">
        <v>7468</v>
      </c>
      <c r="E1713" t="s">
        <v>6516</v>
      </c>
      <c r="F1713" t="s">
        <v>2292</v>
      </c>
      <c r="G1713">
        <v>2</v>
      </c>
      <c r="H1713">
        <v>10</v>
      </c>
      <c r="I1713">
        <v>38.881700000000002</v>
      </c>
      <c r="J1713">
        <v>-104.74979999999999</v>
      </c>
      <c r="K1713" t="s">
        <v>628</v>
      </c>
      <c r="L1713" t="s">
        <v>742</v>
      </c>
    </row>
    <row r="1714" spans="2:12" x14ac:dyDescent="0.25">
      <c r="B1714" t="s">
        <v>659</v>
      </c>
      <c r="C1714" t="s">
        <v>7469</v>
      </c>
      <c r="D1714" t="s">
        <v>7470</v>
      </c>
      <c r="E1714" t="s">
        <v>2733</v>
      </c>
      <c r="F1714" t="s">
        <v>2292</v>
      </c>
      <c r="G1714">
        <v>2</v>
      </c>
      <c r="H1714">
        <v>10</v>
      </c>
      <c r="I1714">
        <v>38.9315</v>
      </c>
      <c r="J1714">
        <v>-104.7577</v>
      </c>
      <c r="K1714" t="s">
        <v>628</v>
      </c>
      <c r="L1714" t="s">
        <v>742</v>
      </c>
    </row>
    <row r="1715" spans="2:12" x14ac:dyDescent="0.25">
      <c r="B1715" t="s">
        <v>659</v>
      </c>
      <c r="C1715" t="s">
        <v>7699</v>
      </c>
      <c r="D1715" t="s">
        <v>7700</v>
      </c>
      <c r="E1715" t="s">
        <v>6516</v>
      </c>
      <c r="F1715" t="s">
        <v>2292</v>
      </c>
      <c r="G1715">
        <v>2</v>
      </c>
      <c r="H1715">
        <v>10</v>
      </c>
      <c r="I1715">
        <v>38.865900000000003</v>
      </c>
      <c r="J1715">
        <v>-104.8673</v>
      </c>
      <c r="K1715" t="s">
        <v>628</v>
      </c>
      <c r="L1715" t="s">
        <v>742</v>
      </c>
    </row>
    <row r="1716" spans="2:12" x14ac:dyDescent="0.25">
      <c r="B1716" t="s">
        <v>659</v>
      </c>
      <c r="C1716" t="s">
        <v>7537</v>
      </c>
      <c r="D1716" t="s">
        <v>7538</v>
      </c>
      <c r="E1716" t="s">
        <v>6688</v>
      </c>
      <c r="F1716" t="s">
        <v>2292</v>
      </c>
      <c r="G1716">
        <v>2</v>
      </c>
      <c r="H1716">
        <v>10</v>
      </c>
      <c r="I1716">
        <v>39.083500000000001</v>
      </c>
      <c r="J1716">
        <v>-104.8387</v>
      </c>
      <c r="K1716" t="s">
        <v>628</v>
      </c>
      <c r="L1716" t="s">
        <v>742</v>
      </c>
    </row>
    <row r="1717" spans="2:12" x14ac:dyDescent="0.25">
      <c r="B1717" t="s">
        <v>659</v>
      </c>
      <c r="C1717" t="s">
        <v>7825</v>
      </c>
      <c r="D1717" t="s">
        <v>7826</v>
      </c>
      <c r="E1717" t="s">
        <v>7567</v>
      </c>
      <c r="F1717" t="s">
        <v>2292</v>
      </c>
      <c r="G1717">
        <v>2</v>
      </c>
      <c r="H1717">
        <v>10</v>
      </c>
      <c r="I1717">
        <v>38.794899999999998</v>
      </c>
      <c r="J1717">
        <v>-104.81019999999999</v>
      </c>
      <c r="K1717" t="s">
        <v>628</v>
      </c>
      <c r="L1717" t="s">
        <v>742</v>
      </c>
    </row>
    <row r="1718" spans="2:12" x14ac:dyDescent="0.25">
      <c r="B1718" t="s">
        <v>659</v>
      </c>
      <c r="C1718" t="s">
        <v>7827</v>
      </c>
      <c r="D1718" t="s">
        <v>7828</v>
      </c>
      <c r="E1718" t="s">
        <v>6688</v>
      </c>
      <c r="F1718" t="s">
        <v>2292</v>
      </c>
      <c r="G1718">
        <v>2</v>
      </c>
      <c r="H1718">
        <v>10</v>
      </c>
      <c r="I1718">
        <v>38.886000000000003</v>
      </c>
      <c r="J1718">
        <v>-104.7824</v>
      </c>
      <c r="K1718" t="s">
        <v>628</v>
      </c>
      <c r="L1718" t="s">
        <v>742</v>
      </c>
    </row>
    <row r="1719" spans="2:12" x14ac:dyDescent="0.25">
      <c r="B1719" t="s">
        <v>659</v>
      </c>
      <c r="C1719" t="s">
        <v>7767</v>
      </c>
      <c r="D1719" t="s">
        <v>7768</v>
      </c>
      <c r="E1719" t="s">
        <v>7582</v>
      </c>
      <c r="F1719" t="s">
        <v>2292</v>
      </c>
      <c r="G1719">
        <v>2</v>
      </c>
      <c r="H1719">
        <v>10</v>
      </c>
      <c r="I1719">
        <v>38.862400000000001</v>
      </c>
      <c r="J1719">
        <v>-104.7677</v>
      </c>
      <c r="K1719" t="s">
        <v>628</v>
      </c>
      <c r="L1719" t="s">
        <v>742</v>
      </c>
    </row>
    <row r="1720" spans="2:12" x14ac:dyDescent="0.25">
      <c r="B1720" t="s">
        <v>661</v>
      </c>
      <c r="C1720" t="s">
        <v>7578</v>
      </c>
      <c r="D1720" t="s">
        <v>7579</v>
      </c>
      <c r="E1720" t="s">
        <v>2751</v>
      </c>
      <c r="F1720" t="s">
        <v>2292</v>
      </c>
      <c r="G1720">
        <v>2</v>
      </c>
      <c r="H1720">
        <v>12</v>
      </c>
      <c r="I1720">
        <v>38.633600000000001</v>
      </c>
      <c r="J1720">
        <v>-105.55500000000001</v>
      </c>
      <c r="K1720" t="s">
        <v>628</v>
      </c>
      <c r="L1720" t="s">
        <v>742</v>
      </c>
    </row>
    <row r="1721" spans="2:12" x14ac:dyDescent="0.25">
      <c r="B1721" t="s">
        <v>661</v>
      </c>
      <c r="C1721" t="s">
        <v>7735</v>
      </c>
      <c r="D1721" t="s">
        <v>7736</v>
      </c>
      <c r="E1721" t="s">
        <v>2733</v>
      </c>
      <c r="F1721" t="s">
        <v>2292</v>
      </c>
      <c r="G1721">
        <v>2</v>
      </c>
      <c r="H1721">
        <v>12</v>
      </c>
      <c r="I1721">
        <v>38.295499999999997</v>
      </c>
      <c r="J1721">
        <v>-105.52079999999999</v>
      </c>
      <c r="K1721" t="s">
        <v>628</v>
      </c>
      <c r="L1721" t="s">
        <v>742</v>
      </c>
    </row>
    <row r="1722" spans="2:12" x14ac:dyDescent="0.25">
      <c r="B1722" t="s">
        <v>662</v>
      </c>
      <c r="C1722" t="s">
        <v>7727</v>
      </c>
      <c r="D1722" t="s">
        <v>7728</v>
      </c>
      <c r="E1722" t="s">
        <v>6516</v>
      </c>
      <c r="F1722" t="s">
        <v>2292</v>
      </c>
      <c r="G1722">
        <v>5</v>
      </c>
      <c r="H1722">
        <v>45</v>
      </c>
      <c r="I1722">
        <v>39.5486</v>
      </c>
      <c r="J1722">
        <v>-107.3349</v>
      </c>
      <c r="K1722" t="s">
        <v>628</v>
      </c>
      <c r="L1722" t="s">
        <v>742</v>
      </c>
    </row>
    <row r="1723" spans="2:12" x14ac:dyDescent="0.25">
      <c r="B1723" t="s">
        <v>662</v>
      </c>
      <c r="C1723" t="s">
        <v>7503</v>
      </c>
      <c r="D1723" t="s">
        <v>7504</v>
      </c>
      <c r="E1723" t="s">
        <v>6516</v>
      </c>
      <c r="F1723" t="s">
        <v>2292</v>
      </c>
      <c r="G1723">
        <v>5</v>
      </c>
      <c r="H1723">
        <v>39</v>
      </c>
      <c r="I1723">
        <v>39.557600000000001</v>
      </c>
      <c r="J1723">
        <v>-107.33540000000001</v>
      </c>
      <c r="K1723" t="s">
        <v>628</v>
      </c>
      <c r="L1723" t="s">
        <v>742</v>
      </c>
    </row>
    <row r="1724" spans="2:12" x14ac:dyDescent="0.25">
      <c r="B1724" t="s">
        <v>662</v>
      </c>
      <c r="C1724" t="s">
        <v>7507</v>
      </c>
      <c r="D1724" t="s">
        <v>7508</v>
      </c>
      <c r="E1724" t="s">
        <v>6688</v>
      </c>
      <c r="F1724" t="s">
        <v>2292</v>
      </c>
      <c r="G1724">
        <v>5</v>
      </c>
      <c r="H1724">
        <v>38</v>
      </c>
      <c r="I1724">
        <v>39.507199999999997</v>
      </c>
      <c r="J1724">
        <v>-107.31619999999999</v>
      </c>
      <c r="K1724" t="s">
        <v>628</v>
      </c>
      <c r="L1724" t="s">
        <v>742</v>
      </c>
    </row>
    <row r="1725" spans="2:12" x14ac:dyDescent="0.25">
      <c r="B1725" t="s">
        <v>662</v>
      </c>
      <c r="C1725" t="s">
        <v>7505</v>
      </c>
      <c r="D1725" t="s">
        <v>7506</v>
      </c>
      <c r="E1725" t="s">
        <v>2783</v>
      </c>
      <c r="F1725" t="s">
        <v>2292</v>
      </c>
      <c r="G1725">
        <v>5</v>
      </c>
      <c r="H1725">
        <v>39</v>
      </c>
      <c r="I1725">
        <v>39.565800000000003</v>
      </c>
      <c r="J1725">
        <v>-107.366</v>
      </c>
      <c r="K1725" t="s">
        <v>628</v>
      </c>
      <c r="L1725" t="s">
        <v>742</v>
      </c>
    </row>
    <row r="1726" spans="2:12" x14ac:dyDescent="0.25">
      <c r="B1726" t="s">
        <v>663</v>
      </c>
      <c r="C1726" t="s">
        <v>7799</v>
      </c>
      <c r="D1726" t="s">
        <v>7800</v>
      </c>
      <c r="E1726" t="s">
        <v>6688</v>
      </c>
      <c r="F1726" t="s">
        <v>2292</v>
      </c>
      <c r="G1726">
        <v>1</v>
      </c>
      <c r="H1726">
        <v>6</v>
      </c>
      <c r="I1726">
        <v>39.903399999999998</v>
      </c>
      <c r="J1726">
        <v>-105.4628</v>
      </c>
      <c r="K1726" t="s">
        <v>628</v>
      </c>
      <c r="L1726" t="s">
        <v>742</v>
      </c>
    </row>
    <row r="1727" spans="2:12" x14ac:dyDescent="0.25">
      <c r="B1727" t="s">
        <v>665</v>
      </c>
      <c r="C1727" t="s">
        <v>7697</v>
      </c>
      <c r="D1727" t="s">
        <v>7698</v>
      </c>
      <c r="E1727" t="s">
        <v>7567</v>
      </c>
      <c r="F1727" t="s">
        <v>2292</v>
      </c>
      <c r="G1727">
        <v>4</v>
      </c>
      <c r="H1727">
        <v>62</v>
      </c>
      <c r="I1727">
        <v>38.333300000000001</v>
      </c>
      <c r="J1727">
        <v>-107.36190000000001</v>
      </c>
      <c r="K1727" t="s">
        <v>628</v>
      </c>
      <c r="L1727" t="s">
        <v>742</v>
      </c>
    </row>
    <row r="1728" spans="2:12" x14ac:dyDescent="0.25">
      <c r="B1728" t="s">
        <v>664</v>
      </c>
      <c r="C1728" t="s">
        <v>7657</v>
      </c>
      <c r="D1728" t="s">
        <v>7658</v>
      </c>
      <c r="E1728" t="s">
        <v>7567</v>
      </c>
      <c r="F1728" t="s">
        <v>2292</v>
      </c>
      <c r="G1728">
        <v>5</v>
      </c>
      <c r="H1728">
        <v>51</v>
      </c>
      <c r="I1728">
        <v>39.995399999999997</v>
      </c>
      <c r="J1728">
        <v>-105.84180000000001</v>
      </c>
      <c r="K1728" t="s">
        <v>628</v>
      </c>
      <c r="L1728" t="s">
        <v>742</v>
      </c>
    </row>
    <row r="1729" spans="2:12" x14ac:dyDescent="0.25">
      <c r="B1729" t="s">
        <v>667</v>
      </c>
      <c r="C1729" t="s">
        <v>7549</v>
      </c>
      <c r="D1729" t="s">
        <v>7550</v>
      </c>
      <c r="E1729" t="s">
        <v>2504</v>
      </c>
      <c r="F1729" t="s">
        <v>2292</v>
      </c>
      <c r="G1729">
        <v>2</v>
      </c>
      <c r="H1729">
        <v>16</v>
      </c>
      <c r="I1729">
        <v>37.629899999999999</v>
      </c>
      <c r="J1729">
        <v>-104.7953</v>
      </c>
      <c r="K1729" t="s">
        <v>628</v>
      </c>
      <c r="L1729" t="s">
        <v>742</v>
      </c>
    </row>
    <row r="1730" spans="2:12" x14ac:dyDescent="0.25">
      <c r="B1730" t="s">
        <v>667</v>
      </c>
      <c r="C1730" t="s">
        <v>7871</v>
      </c>
      <c r="D1730" t="s">
        <v>7872</v>
      </c>
      <c r="E1730" t="s">
        <v>6688</v>
      </c>
      <c r="F1730" t="s">
        <v>2292</v>
      </c>
      <c r="G1730">
        <v>2</v>
      </c>
      <c r="H1730">
        <v>16</v>
      </c>
      <c r="I1730">
        <v>37.463099999999997</v>
      </c>
      <c r="J1730">
        <v>-104.9038</v>
      </c>
      <c r="K1730" t="s">
        <v>628</v>
      </c>
      <c r="L1730" t="s">
        <v>742</v>
      </c>
    </row>
    <row r="1731" spans="2:12" x14ac:dyDescent="0.25">
      <c r="B1731" t="s">
        <v>628</v>
      </c>
      <c r="C1731" t="s">
        <v>7265</v>
      </c>
      <c r="D1731" t="s">
        <v>7266</v>
      </c>
      <c r="E1731" t="s">
        <v>4546</v>
      </c>
      <c r="F1731" t="s">
        <v>2292</v>
      </c>
      <c r="G1731">
        <v>1</v>
      </c>
      <c r="H1731">
        <v>7</v>
      </c>
      <c r="I1731">
        <v>39.7928</v>
      </c>
      <c r="J1731">
        <v>-105.2949</v>
      </c>
      <c r="K1731" t="s">
        <v>628</v>
      </c>
      <c r="L1731" t="s">
        <v>742</v>
      </c>
    </row>
    <row r="1732" spans="2:12" x14ac:dyDescent="0.25">
      <c r="B1732" t="s">
        <v>669</v>
      </c>
      <c r="C1732" t="s">
        <v>7361</v>
      </c>
      <c r="D1732" t="s">
        <v>7362</v>
      </c>
      <c r="E1732" t="s">
        <v>2322</v>
      </c>
      <c r="F1732" t="s">
        <v>2292</v>
      </c>
      <c r="G1732">
        <v>1</v>
      </c>
      <c r="H1732">
        <v>7</v>
      </c>
      <c r="I1732">
        <v>39.7866</v>
      </c>
      <c r="J1732">
        <v>-105.2811</v>
      </c>
      <c r="K1732" t="s">
        <v>628</v>
      </c>
      <c r="L1732" t="s">
        <v>742</v>
      </c>
    </row>
    <row r="1733" spans="2:12" x14ac:dyDescent="0.25">
      <c r="B1733" t="s">
        <v>669</v>
      </c>
      <c r="C1733" t="s">
        <v>7363</v>
      </c>
      <c r="D1733" t="s">
        <v>7364</v>
      </c>
      <c r="E1733" t="s">
        <v>4479</v>
      </c>
      <c r="F1733" t="s">
        <v>2292</v>
      </c>
      <c r="G1733">
        <v>1</v>
      </c>
      <c r="H1733">
        <v>7</v>
      </c>
      <c r="I1733">
        <v>39.717599999999997</v>
      </c>
      <c r="J1733">
        <v>-105.2991</v>
      </c>
      <c r="K1733" t="s">
        <v>628</v>
      </c>
      <c r="L1733" t="s">
        <v>742</v>
      </c>
    </row>
    <row r="1734" spans="2:12" x14ac:dyDescent="0.25">
      <c r="B1734" t="s">
        <v>669</v>
      </c>
      <c r="C1734" t="s">
        <v>7311</v>
      </c>
      <c r="D1734" t="s">
        <v>7312</v>
      </c>
      <c r="E1734" t="s">
        <v>4257</v>
      </c>
      <c r="F1734" t="s">
        <v>2292</v>
      </c>
      <c r="G1734">
        <v>1</v>
      </c>
      <c r="H1734">
        <v>8</v>
      </c>
      <c r="I1734">
        <v>39.5289</v>
      </c>
      <c r="J1734">
        <v>-105.2244</v>
      </c>
      <c r="K1734" t="s">
        <v>628</v>
      </c>
      <c r="L1734" t="s">
        <v>742</v>
      </c>
    </row>
    <row r="1735" spans="2:12" x14ac:dyDescent="0.25">
      <c r="B1735" t="s">
        <v>669</v>
      </c>
      <c r="C1735" t="s">
        <v>7016</v>
      </c>
      <c r="D1735" t="s">
        <v>7017</v>
      </c>
      <c r="E1735" t="s">
        <v>2327</v>
      </c>
      <c r="F1735" t="s">
        <v>2292</v>
      </c>
      <c r="G1735">
        <v>1</v>
      </c>
      <c r="H1735">
        <v>9</v>
      </c>
      <c r="I1735">
        <v>39.618299999999998</v>
      </c>
      <c r="J1735">
        <v>-105.27930000000001</v>
      </c>
      <c r="K1735" t="s">
        <v>628</v>
      </c>
      <c r="L1735" t="s">
        <v>742</v>
      </c>
    </row>
    <row r="1736" spans="2:12" x14ac:dyDescent="0.25">
      <c r="B1736" t="s">
        <v>669</v>
      </c>
      <c r="C1736" t="s">
        <v>7138</v>
      </c>
      <c r="D1736" t="s">
        <v>7139</v>
      </c>
      <c r="E1736" t="s">
        <v>2431</v>
      </c>
      <c r="F1736" t="s">
        <v>2292</v>
      </c>
      <c r="G1736">
        <v>1</v>
      </c>
      <c r="H1736">
        <v>9</v>
      </c>
      <c r="I1736">
        <v>39.669400000000003</v>
      </c>
      <c r="J1736">
        <v>-105.099</v>
      </c>
      <c r="K1736" t="s">
        <v>628</v>
      </c>
      <c r="L1736" t="s">
        <v>742</v>
      </c>
    </row>
    <row r="1737" spans="2:12" x14ac:dyDescent="0.25">
      <c r="B1737" t="s">
        <v>669</v>
      </c>
      <c r="C1737" t="s">
        <v>6695</v>
      </c>
      <c r="D1737" t="s">
        <v>6696</v>
      </c>
      <c r="E1737" t="s">
        <v>3429</v>
      </c>
      <c r="F1737" t="s">
        <v>2292</v>
      </c>
      <c r="G1737">
        <v>1</v>
      </c>
      <c r="H1737">
        <v>2</v>
      </c>
      <c r="I1737">
        <v>39.864100000000001</v>
      </c>
      <c r="J1737">
        <v>-105.2758</v>
      </c>
      <c r="K1737" t="s">
        <v>628</v>
      </c>
      <c r="L1737" t="s">
        <v>742</v>
      </c>
    </row>
    <row r="1738" spans="2:12" x14ac:dyDescent="0.25">
      <c r="B1738" t="s">
        <v>669</v>
      </c>
      <c r="C1738" t="s">
        <v>7194</v>
      </c>
      <c r="D1738" t="s">
        <v>7195</v>
      </c>
      <c r="E1738" t="s">
        <v>2327</v>
      </c>
      <c r="F1738" t="s">
        <v>2292</v>
      </c>
      <c r="G1738">
        <v>1</v>
      </c>
      <c r="H1738">
        <v>9</v>
      </c>
      <c r="I1738">
        <v>39.632100000000001</v>
      </c>
      <c r="J1738">
        <v>-105.1448</v>
      </c>
      <c r="K1738" t="s">
        <v>628</v>
      </c>
      <c r="L1738" t="s">
        <v>742</v>
      </c>
    </row>
    <row r="1739" spans="2:12" x14ac:dyDescent="0.25">
      <c r="B1739" t="s">
        <v>669</v>
      </c>
      <c r="C1739" t="s">
        <v>7142</v>
      </c>
      <c r="D1739" t="s">
        <v>7143</v>
      </c>
      <c r="E1739" t="s">
        <v>4546</v>
      </c>
      <c r="F1739" t="s">
        <v>2292</v>
      </c>
      <c r="G1739">
        <v>1</v>
      </c>
      <c r="H1739">
        <v>8</v>
      </c>
      <c r="I1739">
        <v>39.7286</v>
      </c>
      <c r="J1739">
        <v>-105.1426</v>
      </c>
      <c r="K1739" t="s">
        <v>628</v>
      </c>
      <c r="L1739" t="s">
        <v>742</v>
      </c>
    </row>
    <row r="1740" spans="2:12" x14ac:dyDescent="0.25">
      <c r="B1740" t="s">
        <v>669</v>
      </c>
      <c r="C1740" t="s">
        <v>7096</v>
      </c>
      <c r="D1740" t="s">
        <v>7097</v>
      </c>
      <c r="E1740" t="s">
        <v>3159</v>
      </c>
      <c r="F1740" t="s">
        <v>2292</v>
      </c>
      <c r="G1740">
        <v>1</v>
      </c>
      <c r="H1740">
        <v>2</v>
      </c>
      <c r="I1740">
        <v>39.8812</v>
      </c>
      <c r="J1740">
        <v>-105.1219</v>
      </c>
      <c r="K1740" t="s">
        <v>628</v>
      </c>
      <c r="L1740" t="s">
        <v>742</v>
      </c>
    </row>
    <row r="1741" spans="2:12" x14ac:dyDescent="0.25">
      <c r="B1741" t="s">
        <v>669</v>
      </c>
      <c r="C1741" t="s">
        <v>7136</v>
      </c>
      <c r="D1741" t="s">
        <v>7137</v>
      </c>
      <c r="E1741" t="s">
        <v>1712</v>
      </c>
      <c r="F1741" t="s">
        <v>2292</v>
      </c>
      <c r="G1741">
        <v>1</v>
      </c>
      <c r="H1741">
        <v>8</v>
      </c>
      <c r="I1741">
        <v>39.683500000000002</v>
      </c>
      <c r="J1741">
        <v>-105.0758</v>
      </c>
      <c r="K1741" t="s">
        <v>628</v>
      </c>
      <c r="L1741" t="s">
        <v>742</v>
      </c>
    </row>
    <row r="1742" spans="2:12" x14ac:dyDescent="0.25">
      <c r="B1742" t="s">
        <v>669</v>
      </c>
      <c r="C1742" t="s">
        <v>7094</v>
      </c>
      <c r="D1742" t="s">
        <v>7095</v>
      </c>
      <c r="E1742" t="s">
        <v>1712</v>
      </c>
      <c r="F1742" t="s">
        <v>2292</v>
      </c>
      <c r="G1742">
        <v>1</v>
      </c>
      <c r="H1742">
        <v>2</v>
      </c>
      <c r="I1742">
        <v>39.905999999999999</v>
      </c>
      <c r="J1742">
        <v>-105.05710000000001</v>
      </c>
      <c r="K1742" t="s">
        <v>628</v>
      </c>
      <c r="L1742" t="s">
        <v>742</v>
      </c>
    </row>
    <row r="1743" spans="2:12" x14ac:dyDescent="0.25">
      <c r="B1743" t="s">
        <v>669</v>
      </c>
      <c r="C1743" t="s">
        <v>6777</v>
      </c>
      <c r="D1743" t="s">
        <v>6778</v>
      </c>
      <c r="E1743" t="s">
        <v>1712</v>
      </c>
      <c r="F1743" t="s">
        <v>2292</v>
      </c>
      <c r="G1743">
        <v>1</v>
      </c>
      <c r="H1743">
        <v>8</v>
      </c>
      <c r="I1743">
        <v>39.589100000000002</v>
      </c>
      <c r="J1743">
        <v>-105.1006</v>
      </c>
      <c r="K1743" t="s">
        <v>628</v>
      </c>
      <c r="L1743" t="s">
        <v>742</v>
      </c>
    </row>
    <row r="1744" spans="2:12" x14ac:dyDescent="0.25">
      <c r="B1744" t="s">
        <v>669</v>
      </c>
      <c r="C1744" t="s">
        <v>7086</v>
      </c>
      <c r="D1744" t="s">
        <v>7087</v>
      </c>
      <c r="E1744" t="s">
        <v>1712</v>
      </c>
      <c r="F1744" t="s">
        <v>2292</v>
      </c>
      <c r="G1744">
        <v>1</v>
      </c>
      <c r="H1744">
        <v>7</v>
      </c>
      <c r="I1744">
        <v>39.828099999999999</v>
      </c>
      <c r="J1744">
        <v>-105.0712</v>
      </c>
      <c r="K1744" t="s">
        <v>628</v>
      </c>
      <c r="L1744" t="s">
        <v>742</v>
      </c>
    </row>
    <row r="1745" spans="2:12" x14ac:dyDescent="0.25">
      <c r="B1745" t="s">
        <v>669</v>
      </c>
      <c r="C1745" t="s">
        <v>7256</v>
      </c>
      <c r="D1745" t="s">
        <v>7257</v>
      </c>
      <c r="E1745" t="s">
        <v>7258</v>
      </c>
      <c r="F1745" t="s">
        <v>2292</v>
      </c>
      <c r="G1745">
        <v>1</v>
      </c>
      <c r="H1745">
        <v>7</v>
      </c>
      <c r="I1745">
        <v>39.754199999999997</v>
      </c>
      <c r="J1745">
        <v>-105.1709</v>
      </c>
      <c r="K1745" t="s">
        <v>628</v>
      </c>
      <c r="L1745" t="s">
        <v>742</v>
      </c>
    </row>
    <row r="1746" spans="2:12" x14ac:dyDescent="0.25">
      <c r="B1746" t="s">
        <v>669</v>
      </c>
      <c r="C1746" t="s">
        <v>7130</v>
      </c>
      <c r="D1746" t="s">
        <v>7131</v>
      </c>
      <c r="E1746" t="s">
        <v>3057</v>
      </c>
      <c r="F1746" t="s">
        <v>2292</v>
      </c>
      <c r="G1746">
        <v>1</v>
      </c>
      <c r="H1746">
        <v>8</v>
      </c>
      <c r="I1746">
        <v>39.691800000000001</v>
      </c>
      <c r="J1746">
        <v>-105.0903</v>
      </c>
      <c r="K1746" t="s">
        <v>628</v>
      </c>
      <c r="L1746" t="s">
        <v>742</v>
      </c>
    </row>
    <row r="1747" spans="2:12" x14ac:dyDescent="0.25">
      <c r="B1747" t="s">
        <v>669</v>
      </c>
      <c r="C1747" t="s">
        <v>7126</v>
      </c>
      <c r="D1747" t="s">
        <v>7127</v>
      </c>
      <c r="E1747" t="s">
        <v>3057</v>
      </c>
      <c r="F1747" t="s">
        <v>2292</v>
      </c>
      <c r="G1747">
        <v>1</v>
      </c>
      <c r="H1747">
        <v>8</v>
      </c>
      <c r="I1747">
        <v>39.716000000000001</v>
      </c>
      <c r="J1747">
        <v>-105.0723</v>
      </c>
      <c r="K1747" t="s">
        <v>628</v>
      </c>
      <c r="L1747" t="s">
        <v>742</v>
      </c>
    </row>
    <row r="1748" spans="2:12" x14ac:dyDescent="0.25">
      <c r="B1748" t="s">
        <v>669</v>
      </c>
      <c r="C1748" t="s">
        <v>6793</v>
      </c>
      <c r="D1748" t="s">
        <v>6794</v>
      </c>
      <c r="E1748" t="s">
        <v>1712</v>
      </c>
      <c r="F1748" t="s">
        <v>2292</v>
      </c>
      <c r="G1748">
        <v>1</v>
      </c>
      <c r="H1748">
        <v>8</v>
      </c>
      <c r="I1748">
        <v>39.576900000000002</v>
      </c>
      <c r="J1748">
        <v>-105.1635</v>
      </c>
      <c r="K1748" t="s">
        <v>628</v>
      </c>
      <c r="L1748" t="s">
        <v>742</v>
      </c>
    </row>
    <row r="1749" spans="2:12" x14ac:dyDescent="0.25">
      <c r="B1749" t="s">
        <v>669</v>
      </c>
      <c r="C1749" t="s">
        <v>6791</v>
      </c>
      <c r="D1749" t="s">
        <v>6792</v>
      </c>
      <c r="E1749" t="s">
        <v>1712</v>
      </c>
      <c r="F1749" t="s">
        <v>2292</v>
      </c>
      <c r="G1749">
        <v>1</v>
      </c>
      <c r="H1749">
        <v>9</v>
      </c>
      <c r="I1749">
        <v>39.608199999999997</v>
      </c>
      <c r="J1749">
        <v>-105.1371</v>
      </c>
      <c r="K1749" t="s">
        <v>628</v>
      </c>
      <c r="L1749" t="s">
        <v>742</v>
      </c>
    </row>
    <row r="1750" spans="2:12" x14ac:dyDescent="0.25">
      <c r="B1750" t="s">
        <v>669</v>
      </c>
      <c r="C1750" t="s">
        <v>6787</v>
      </c>
      <c r="D1750" t="s">
        <v>6788</v>
      </c>
      <c r="E1750" t="s">
        <v>1712</v>
      </c>
      <c r="F1750" t="s">
        <v>2292</v>
      </c>
      <c r="G1750">
        <v>1</v>
      </c>
      <c r="H1750">
        <v>9</v>
      </c>
      <c r="I1750">
        <v>39.638199999999998</v>
      </c>
      <c r="J1750">
        <v>-105.12909999999999</v>
      </c>
      <c r="K1750" t="s">
        <v>628</v>
      </c>
      <c r="L1750" t="s">
        <v>742</v>
      </c>
    </row>
    <row r="1751" spans="2:12" x14ac:dyDescent="0.25">
      <c r="B1751" t="s">
        <v>669</v>
      </c>
      <c r="C1751" t="s">
        <v>7341</v>
      </c>
      <c r="D1751" t="s">
        <v>7342</v>
      </c>
      <c r="E1751" t="s">
        <v>1712</v>
      </c>
      <c r="F1751" t="s">
        <v>2292</v>
      </c>
      <c r="G1751">
        <v>1</v>
      </c>
      <c r="H1751">
        <v>80</v>
      </c>
      <c r="I1751">
        <v>39.4619</v>
      </c>
      <c r="J1751">
        <v>-105.3646</v>
      </c>
      <c r="K1751" t="s">
        <v>628</v>
      </c>
      <c r="L1751" t="s">
        <v>742</v>
      </c>
    </row>
    <row r="1752" spans="2:12" x14ac:dyDescent="0.25">
      <c r="B1752" t="s">
        <v>669</v>
      </c>
      <c r="C1752" t="s">
        <v>6769</v>
      </c>
      <c r="D1752" t="s">
        <v>6770</v>
      </c>
      <c r="E1752" t="s">
        <v>3032</v>
      </c>
      <c r="F1752" t="s">
        <v>2292</v>
      </c>
      <c r="G1752">
        <v>1</v>
      </c>
      <c r="H1752">
        <v>8</v>
      </c>
      <c r="I1752">
        <v>39.541499999999999</v>
      </c>
      <c r="J1752">
        <v>-105.1863</v>
      </c>
      <c r="K1752" t="s">
        <v>628</v>
      </c>
      <c r="L1752" t="s">
        <v>742</v>
      </c>
    </row>
    <row r="1753" spans="2:12" x14ac:dyDescent="0.25">
      <c r="B1753" t="s">
        <v>669</v>
      </c>
      <c r="C1753" t="s">
        <v>6785</v>
      </c>
      <c r="D1753" t="s">
        <v>6786</v>
      </c>
      <c r="E1753" t="s">
        <v>1712</v>
      </c>
      <c r="F1753" t="s">
        <v>2292</v>
      </c>
      <c r="G1753">
        <v>1</v>
      </c>
      <c r="H1753">
        <v>8</v>
      </c>
      <c r="I1753">
        <v>39.589100000000002</v>
      </c>
      <c r="J1753">
        <v>-105.1242</v>
      </c>
      <c r="K1753" t="s">
        <v>628</v>
      </c>
      <c r="L1753" t="s">
        <v>742</v>
      </c>
    </row>
    <row r="1754" spans="2:12" x14ac:dyDescent="0.25">
      <c r="B1754" t="s">
        <v>669</v>
      </c>
      <c r="C1754" t="s">
        <v>7365</v>
      </c>
      <c r="D1754" t="s">
        <v>7366</v>
      </c>
      <c r="E1754" t="s">
        <v>3567</v>
      </c>
      <c r="F1754" t="s">
        <v>2292</v>
      </c>
      <c r="G1754">
        <v>1</v>
      </c>
      <c r="H1754">
        <v>9</v>
      </c>
      <c r="I1754">
        <v>39.672600000000003</v>
      </c>
      <c r="J1754">
        <v>-105.2749</v>
      </c>
      <c r="K1754" t="s">
        <v>628</v>
      </c>
      <c r="L1754" t="s">
        <v>742</v>
      </c>
    </row>
    <row r="1755" spans="2:12" x14ac:dyDescent="0.25">
      <c r="B1755" t="s">
        <v>669</v>
      </c>
      <c r="C1755" t="s">
        <v>7261</v>
      </c>
      <c r="D1755" t="s">
        <v>7262</v>
      </c>
      <c r="E1755" t="s">
        <v>3048</v>
      </c>
      <c r="F1755" t="s">
        <v>2292</v>
      </c>
      <c r="G1755">
        <v>1</v>
      </c>
      <c r="H1755">
        <v>7</v>
      </c>
      <c r="I1755">
        <v>39.799500000000002</v>
      </c>
      <c r="J1755">
        <v>-105.221</v>
      </c>
      <c r="K1755" t="s">
        <v>628</v>
      </c>
      <c r="L1755" t="s">
        <v>742</v>
      </c>
    </row>
    <row r="1756" spans="2:12" x14ac:dyDescent="0.25">
      <c r="B1756" t="s">
        <v>669</v>
      </c>
      <c r="C1756" t="s">
        <v>7267</v>
      </c>
      <c r="D1756" t="s">
        <v>7268</v>
      </c>
      <c r="E1756" t="s">
        <v>2481</v>
      </c>
      <c r="F1756" t="s">
        <v>2292</v>
      </c>
      <c r="G1756">
        <v>1</v>
      </c>
      <c r="H1756">
        <v>7</v>
      </c>
      <c r="I1756">
        <v>39.789400000000001</v>
      </c>
      <c r="J1756">
        <v>-105.2418</v>
      </c>
      <c r="K1756" t="s">
        <v>628</v>
      </c>
      <c r="L1756" t="s">
        <v>742</v>
      </c>
    </row>
    <row r="1757" spans="2:12" x14ac:dyDescent="0.25">
      <c r="B1757" t="s">
        <v>669</v>
      </c>
      <c r="C1757" t="s">
        <v>7367</v>
      </c>
      <c r="D1757" t="s">
        <v>7368</v>
      </c>
      <c r="E1757" t="s">
        <v>2443</v>
      </c>
      <c r="F1757" t="s">
        <v>2292</v>
      </c>
      <c r="G1757">
        <v>1</v>
      </c>
      <c r="H1757">
        <v>7</v>
      </c>
      <c r="I1757">
        <v>39.773800000000001</v>
      </c>
      <c r="J1757">
        <v>-105.38639999999999</v>
      </c>
      <c r="K1757" t="s">
        <v>628</v>
      </c>
      <c r="L1757" t="s">
        <v>742</v>
      </c>
    </row>
    <row r="1758" spans="2:12" x14ac:dyDescent="0.25">
      <c r="B1758" t="s">
        <v>669</v>
      </c>
      <c r="C1758" t="s">
        <v>7343</v>
      </c>
      <c r="D1758" t="s">
        <v>7344</v>
      </c>
      <c r="E1758" t="s">
        <v>2330</v>
      </c>
      <c r="F1758" t="s">
        <v>2292</v>
      </c>
      <c r="G1758">
        <v>1</v>
      </c>
      <c r="H1758">
        <v>80</v>
      </c>
      <c r="I1758">
        <v>39.470799999999997</v>
      </c>
      <c r="J1758">
        <v>-105.3456</v>
      </c>
      <c r="K1758" t="s">
        <v>628</v>
      </c>
      <c r="L1758" t="s">
        <v>742</v>
      </c>
    </row>
    <row r="1759" spans="2:12" x14ac:dyDescent="0.25">
      <c r="B1759" t="s">
        <v>669</v>
      </c>
      <c r="C1759" t="s">
        <v>6779</v>
      </c>
      <c r="D1759" t="s">
        <v>6780</v>
      </c>
      <c r="E1759" t="s">
        <v>3067</v>
      </c>
      <c r="F1759" t="s">
        <v>2292</v>
      </c>
      <c r="G1759">
        <v>1</v>
      </c>
      <c r="H1759">
        <v>9</v>
      </c>
      <c r="I1759">
        <v>39.602400000000003</v>
      </c>
      <c r="J1759">
        <v>-105.1109</v>
      </c>
      <c r="K1759" t="s">
        <v>628</v>
      </c>
      <c r="L1759" t="s">
        <v>742</v>
      </c>
    </row>
    <row r="1760" spans="2:12" x14ac:dyDescent="0.25">
      <c r="B1760" t="s">
        <v>669</v>
      </c>
      <c r="C1760" t="s">
        <v>7345</v>
      </c>
      <c r="D1760" t="s">
        <v>7346</v>
      </c>
      <c r="E1760" t="s">
        <v>2842</v>
      </c>
      <c r="F1760" t="s">
        <v>2292</v>
      </c>
      <c r="G1760">
        <v>1</v>
      </c>
      <c r="H1760">
        <v>6</v>
      </c>
      <c r="I1760">
        <v>39.907400000000003</v>
      </c>
      <c r="J1760">
        <v>-105.3797</v>
      </c>
      <c r="K1760" t="s">
        <v>628</v>
      </c>
      <c r="L1760" t="s">
        <v>742</v>
      </c>
    </row>
    <row r="1761" spans="2:12" x14ac:dyDescent="0.25">
      <c r="B1761" t="s">
        <v>669</v>
      </c>
      <c r="C1761" t="s">
        <v>7252</v>
      </c>
      <c r="D1761" t="s">
        <v>7253</v>
      </c>
      <c r="E1761" t="s">
        <v>2459</v>
      </c>
      <c r="F1761" t="s">
        <v>2292</v>
      </c>
      <c r="G1761">
        <v>1</v>
      </c>
      <c r="H1761">
        <v>7</v>
      </c>
      <c r="I1761">
        <v>39.767400000000002</v>
      </c>
      <c r="J1761">
        <v>-105.22620000000001</v>
      </c>
      <c r="K1761" t="s">
        <v>628</v>
      </c>
      <c r="L1761" t="s">
        <v>742</v>
      </c>
    </row>
    <row r="1762" spans="2:12" x14ac:dyDescent="0.25">
      <c r="B1762" t="s">
        <v>669</v>
      </c>
      <c r="C1762" t="s">
        <v>7110</v>
      </c>
      <c r="D1762" t="s">
        <v>7111</v>
      </c>
      <c r="E1762" t="s">
        <v>2459</v>
      </c>
      <c r="F1762" t="s">
        <v>2292</v>
      </c>
      <c r="G1762">
        <v>1</v>
      </c>
      <c r="H1762">
        <v>7</v>
      </c>
      <c r="I1762">
        <v>39.760599999999997</v>
      </c>
      <c r="J1762">
        <v>-105.14709999999999</v>
      </c>
      <c r="K1762" t="s">
        <v>628</v>
      </c>
      <c r="L1762" t="s">
        <v>742</v>
      </c>
    </row>
    <row r="1763" spans="2:12" x14ac:dyDescent="0.25">
      <c r="B1763" t="s">
        <v>669</v>
      </c>
      <c r="C1763" t="s">
        <v>7102</v>
      </c>
      <c r="D1763" t="s">
        <v>7103</v>
      </c>
      <c r="E1763" t="s">
        <v>2459</v>
      </c>
      <c r="F1763" t="s">
        <v>2292</v>
      </c>
      <c r="G1763">
        <v>1</v>
      </c>
      <c r="H1763">
        <v>7</v>
      </c>
      <c r="I1763">
        <v>39.7789</v>
      </c>
      <c r="J1763">
        <v>-105.1225</v>
      </c>
      <c r="K1763" t="s">
        <v>628</v>
      </c>
      <c r="L1763" t="s">
        <v>742</v>
      </c>
    </row>
    <row r="1764" spans="2:12" x14ac:dyDescent="0.25">
      <c r="B1764" t="s">
        <v>669</v>
      </c>
      <c r="C1764" t="s">
        <v>7212</v>
      </c>
      <c r="D1764" t="s">
        <v>7213</v>
      </c>
      <c r="E1764" t="s">
        <v>2647</v>
      </c>
      <c r="F1764" t="s">
        <v>2292</v>
      </c>
      <c r="G1764">
        <v>1</v>
      </c>
      <c r="H1764">
        <v>7</v>
      </c>
      <c r="I1764">
        <v>39.756399999999999</v>
      </c>
      <c r="J1764">
        <v>-105.1468</v>
      </c>
      <c r="K1764" t="s">
        <v>628</v>
      </c>
      <c r="L1764" t="s">
        <v>742</v>
      </c>
    </row>
    <row r="1765" spans="2:12" x14ac:dyDescent="0.25">
      <c r="B1765" t="s">
        <v>669</v>
      </c>
      <c r="C1765" t="s">
        <v>7090</v>
      </c>
      <c r="D1765" t="s">
        <v>7091</v>
      </c>
      <c r="E1765" t="s">
        <v>3072</v>
      </c>
      <c r="F1765" t="s">
        <v>2292</v>
      </c>
      <c r="G1765">
        <v>1</v>
      </c>
      <c r="H1765">
        <v>2</v>
      </c>
      <c r="I1765">
        <v>39.892000000000003</v>
      </c>
      <c r="J1765">
        <v>-105.1182</v>
      </c>
      <c r="K1765" t="s">
        <v>628</v>
      </c>
      <c r="L1765" t="s">
        <v>742</v>
      </c>
    </row>
    <row r="1766" spans="2:12" x14ac:dyDescent="0.25">
      <c r="B1766" t="s">
        <v>669</v>
      </c>
      <c r="C1766" t="s">
        <v>7263</v>
      </c>
      <c r="D1766" t="s">
        <v>7264</v>
      </c>
      <c r="E1766" t="s">
        <v>3710</v>
      </c>
      <c r="F1766" t="s">
        <v>2292</v>
      </c>
      <c r="G1766">
        <v>1</v>
      </c>
      <c r="H1766">
        <v>9</v>
      </c>
      <c r="I1766">
        <v>39.698</v>
      </c>
      <c r="J1766">
        <v>-105.2637</v>
      </c>
      <c r="K1766" t="s">
        <v>628</v>
      </c>
      <c r="L1766" t="s">
        <v>742</v>
      </c>
    </row>
    <row r="1767" spans="2:12" x14ac:dyDescent="0.25">
      <c r="B1767" t="s">
        <v>669</v>
      </c>
      <c r="C1767" t="s">
        <v>6789</v>
      </c>
      <c r="D1767" t="s">
        <v>6790</v>
      </c>
      <c r="E1767" t="s">
        <v>3319</v>
      </c>
      <c r="F1767" t="s">
        <v>2292</v>
      </c>
      <c r="G1767">
        <v>1</v>
      </c>
      <c r="H1767">
        <v>9</v>
      </c>
      <c r="I1767">
        <v>39.627099999999999</v>
      </c>
      <c r="J1767">
        <v>-105.1176</v>
      </c>
      <c r="K1767" t="s">
        <v>628</v>
      </c>
      <c r="L1767" t="s">
        <v>742</v>
      </c>
    </row>
    <row r="1768" spans="2:12" x14ac:dyDescent="0.25">
      <c r="B1768" t="s">
        <v>669</v>
      </c>
      <c r="C1768" t="s">
        <v>7092</v>
      </c>
      <c r="D1768" t="s">
        <v>7093</v>
      </c>
      <c r="E1768" t="s">
        <v>3979</v>
      </c>
      <c r="F1768" t="s">
        <v>2292</v>
      </c>
      <c r="G1768">
        <v>1</v>
      </c>
      <c r="H1768">
        <v>2</v>
      </c>
      <c r="I1768">
        <v>39.887700000000002</v>
      </c>
      <c r="J1768">
        <v>-105.128</v>
      </c>
      <c r="K1768" t="s">
        <v>628</v>
      </c>
      <c r="L1768" t="s">
        <v>742</v>
      </c>
    </row>
    <row r="1769" spans="2:12" x14ac:dyDescent="0.25">
      <c r="B1769" t="s">
        <v>669</v>
      </c>
      <c r="C1769" t="s">
        <v>7088</v>
      </c>
      <c r="D1769" t="s">
        <v>7089</v>
      </c>
      <c r="E1769" t="s">
        <v>2997</v>
      </c>
      <c r="F1769" t="s">
        <v>2292</v>
      </c>
      <c r="G1769">
        <v>1</v>
      </c>
      <c r="H1769">
        <v>2</v>
      </c>
      <c r="I1769">
        <v>39.878399999999999</v>
      </c>
      <c r="J1769">
        <v>-105.1073</v>
      </c>
      <c r="K1769" t="s">
        <v>628</v>
      </c>
      <c r="L1769" t="s">
        <v>742</v>
      </c>
    </row>
    <row r="1770" spans="2:12" x14ac:dyDescent="0.25">
      <c r="B1770" t="s">
        <v>669</v>
      </c>
      <c r="C1770" t="s">
        <v>7128</v>
      </c>
      <c r="D1770" t="s">
        <v>7129</v>
      </c>
      <c r="E1770" t="s">
        <v>2504</v>
      </c>
      <c r="F1770" t="s">
        <v>2292</v>
      </c>
      <c r="G1770">
        <v>1</v>
      </c>
      <c r="H1770">
        <v>8</v>
      </c>
      <c r="I1770">
        <v>39.683700000000002</v>
      </c>
      <c r="J1770">
        <v>-105.12220000000001</v>
      </c>
      <c r="K1770" t="s">
        <v>628</v>
      </c>
      <c r="L1770" t="s">
        <v>742</v>
      </c>
    </row>
    <row r="1771" spans="2:12" x14ac:dyDescent="0.25">
      <c r="B1771" t="s">
        <v>669</v>
      </c>
      <c r="C1771" t="s">
        <v>7457</v>
      </c>
      <c r="D1771" t="s">
        <v>7458</v>
      </c>
      <c r="E1771" t="s">
        <v>2504</v>
      </c>
      <c r="F1771" t="s">
        <v>2292</v>
      </c>
      <c r="G1771">
        <v>1</v>
      </c>
      <c r="H1771">
        <v>7</v>
      </c>
      <c r="I1771">
        <v>39.831000000000003</v>
      </c>
      <c r="J1771">
        <v>-105.1229</v>
      </c>
      <c r="K1771" t="s">
        <v>628</v>
      </c>
      <c r="L1771" t="s">
        <v>742</v>
      </c>
    </row>
    <row r="1772" spans="2:12" x14ac:dyDescent="0.25">
      <c r="B1772" t="s">
        <v>669</v>
      </c>
      <c r="C1772" t="s">
        <v>7140</v>
      </c>
      <c r="D1772" t="s">
        <v>7141</v>
      </c>
      <c r="E1772" t="s">
        <v>3042</v>
      </c>
      <c r="F1772" t="s">
        <v>2292</v>
      </c>
      <c r="G1772">
        <v>1</v>
      </c>
      <c r="H1772">
        <v>8</v>
      </c>
      <c r="I1772">
        <v>39.685000000000002</v>
      </c>
      <c r="J1772">
        <v>-105.0654</v>
      </c>
      <c r="K1772" t="s">
        <v>628</v>
      </c>
      <c r="L1772" t="s">
        <v>742</v>
      </c>
    </row>
    <row r="1773" spans="2:12" x14ac:dyDescent="0.25">
      <c r="B1773" t="s">
        <v>669</v>
      </c>
      <c r="C1773" t="s">
        <v>7259</v>
      </c>
      <c r="D1773" t="s">
        <v>7260</v>
      </c>
      <c r="E1773" t="s">
        <v>2504</v>
      </c>
      <c r="F1773" t="s">
        <v>2292</v>
      </c>
      <c r="G1773">
        <v>1</v>
      </c>
      <c r="H1773">
        <v>7</v>
      </c>
      <c r="I1773">
        <v>39.759300000000003</v>
      </c>
      <c r="J1773">
        <v>-105.16840000000001</v>
      </c>
      <c r="K1773" t="s">
        <v>628</v>
      </c>
      <c r="L1773" t="s">
        <v>742</v>
      </c>
    </row>
    <row r="1774" spans="2:12" x14ac:dyDescent="0.25">
      <c r="B1774" t="s">
        <v>669</v>
      </c>
      <c r="C1774" t="s">
        <v>7250</v>
      </c>
      <c r="D1774" t="s">
        <v>7251</v>
      </c>
      <c r="E1774" t="s">
        <v>2504</v>
      </c>
      <c r="F1774" t="s">
        <v>2292</v>
      </c>
      <c r="G1774">
        <v>1</v>
      </c>
      <c r="H1774">
        <v>7</v>
      </c>
      <c r="I1774">
        <v>39.881700000000002</v>
      </c>
      <c r="J1774">
        <v>-105.3903</v>
      </c>
      <c r="K1774" t="s">
        <v>628</v>
      </c>
      <c r="L1774" t="s">
        <v>742</v>
      </c>
    </row>
    <row r="1775" spans="2:12" x14ac:dyDescent="0.25">
      <c r="B1775" t="s">
        <v>669</v>
      </c>
      <c r="C1775" t="s">
        <v>6781</v>
      </c>
      <c r="D1775" t="s">
        <v>6782</v>
      </c>
      <c r="E1775" t="s">
        <v>2504</v>
      </c>
      <c r="F1775" t="s">
        <v>2292</v>
      </c>
      <c r="G1775">
        <v>1</v>
      </c>
      <c r="H1775">
        <v>8</v>
      </c>
      <c r="I1775">
        <v>39.540300000000002</v>
      </c>
      <c r="J1775">
        <v>-105.0963</v>
      </c>
      <c r="K1775" t="s">
        <v>628</v>
      </c>
      <c r="L1775" t="s">
        <v>742</v>
      </c>
    </row>
    <row r="1776" spans="2:12" x14ac:dyDescent="0.25">
      <c r="B1776" t="s">
        <v>669</v>
      </c>
      <c r="C1776" t="s">
        <v>7134</v>
      </c>
      <c r="D1776" t="s">
        <v>7135</v>
      </c>
      <c r="E1776" t="s">
        <v>2504</v>
      </c>
      <c r="F1776" t="s">
        <v>2292</v>
      </c>
      <c r="G1776">
        <v>1</v>
      </c>
      <c r="H1776">
        <v>9</v>
      </c>
      <c r="I1776">
        <v>39.677399999999999</v>
      </c>
      <c r="J1776">
        <v>-105.1367</v>
      </c>
      <c r="K1776" t="s">
        <v>628</v>
      </c>
      <c r="L1776" t="s">
        <v>742</v>
      </c>
    </row>
    <row r="1777" spans="2:12" x14ac:dyDescent="0.25">
      <c r="B1777" t="s">
        <v>669</v>
      </c>
      <c r="C1777" t="s">
        <v>6775</v>
      </c>
      <c r="D1777" t="s">
        <v>6776</v>
      </c>
      <c r="E1777" t="s">
        <v>2504</v>
      </c>
      <c r="F1777" t="s">
        <v>2292</v>
      </c>
      <c r="G1777">
        <v>1</v>
      </c>
      <c r="H1777">
        <v>8</v>
      </c>
      <c r="I1777">
        <v>39.5886</v>
      </c>
      <c r="J1777">
        <v>-105.10039999999999</v>
      </c>
      <c r="K1777" t="s">
        <v>628</v>
      </c>
      <c r="L1777" t="s">
        <v>742</v>
      </c>
    </row>
    <row r="1778" spans="2:12" x14ac:dyDescent="0.25">
      <c r="B1778" t="s">
        <v>669</v>
      </c>
      <c r="C1778" t="s">
        <v>6765</v>
      </c>
      <c r="D1778" t="s">
        <v>6766</v>
      </c>
      <c r="E1778" t="s">
        <v>2504</v>
      </c>
      <c r="F1778" t="s">
        <v>2292</v>
      </c>
      <c r="G1778">
        <v>1</v>
      </c>
      <c r="H1778">
        <v>8</v>
      </c>
      <c r="I1778">
        <v>39.572200000000002</v>
      </c>
      <c r="J1778">
        <v>-105.1221</v>
      </c>
      <c r="K1778" t="s">
        <v>628</v>
      </c>
      <c r="L1778" t="s">
        <v>742</v>
      </c>
    </row>
    <row r="1779" spans="2:12" x14ac:dyDescent="0.25">
      <c r="B1779" t="s">
        <v>669</v>
      </c>
      <c r="C1779" t="s">
        <v>7100</v>
      </c>
      <c r="D1779" t="s">
        <v>7101</v>
      </c>
      <c r="E1779" t="s">
        <v>961</v>
      </c>
      <c r="F1779" t="s">
        <v>2292</v>
      </c>
      <c r="G1779">
        <v>1</v>
      </c>
      <c r="H1779">
        <v>7</v>
      </c>
      <c r="I1779">
        <v>39.7667</v>
      </c>
      <c r="J1779">
        <v>-105.1142</v>
      </c>
      <c r="K1779" t="s">
        <v>628</v>
      </c>
      <c r="L1779" t="s">
        <v>742</v>
      </c>
    </row>
    <row r="1780" spans="2:12" x14ac:dyDescent="0.25">
      <c r="B1780" t="s">
        <v>669</v>
      </c>
      <c r="C1780" t="s">
        <v>7271</v>
      </c>
      <c r="D1780" t="s">
        <v>7272</v>
      </c>
      <c r="E1780" t="s">
        <v>2992</v>
      </c>
      <c r="F1780" t="s">
        <v>2292</v>
      </c>
      <c r="G1780">
        <v>1</v>
      </c>
      <c r="H1780">
        <v>7</v>
      </c>
      <c r="I1780">
        <v>39.756300000000003</v>
      </c>
      <c r="J1780">
        <v>-105.13160000000001</v>
      </c>
      <c r="K1780" t="s">
        <v>628</v>
      </c>
      <c r="L1780" t="s">
        <v>742</v>
      </c>
    </row>
    <row r="1781" spans="2:12" x14ac:dyDescent="0.25">
      <c r="B1781" t="s">
        <v>669</v>
      </c>
      <c r="C1781" t="s">
        <v>7525</v>
      </c>
      <c r="D1781" t="s">
        <v>7526</v>
      </c>
      <c r="E1781" t="s">
        <v>961</v>
      </c>
      <c r="F1781" t="s">
        <v>2292</v>
      </c>
      <c r="G1781">
        <v>1</v>
      </c>
      <c r="H1781">
        <v>9</v>
      </c>
      <c r="I1781">
        <v>39.627000000000002</v>
      </c>
      <c r="J1781">
        <v>-105.0788</v>
      </c>
      <c r="K1781" t="s">
        <v>628</v>
      </c>
      <c r="L1781" t="s">
        <v>742</v>
      </c>
    </row>
    <row r="1782" spans="2:12" x14ac:dyDescent="0.25">
      <c r="B1782" t="s">
        <v>639</v>
      </c>
      <c r="C1782" t="s">
        <v>7551</v>
      </c>
      <c r="D1782" t="s">
        <v>7552</v>
      </c>
      <c r="E1782" t="s">
        <v>3257</v>
      </c>
      <c r="F1782" t="s">
        <v>2292</v>
      </c>
      <c r="G1782">
        <v>1</v>
      </c>
      <c r="H1782">
        <v>7</v>
      </c>
      <c r="I1782">
        <v>39.835799999999999</v>
      </c>
      <c r="J1782">
        <v>-105.0459</v>
      </c>
      <c r="K1782" t="s">
        <v>628</v>
      </c>
      <c r="L1782" t="s">
        <v>742</v>
      </c>
    </row>
    <row r="1783" spans="2:12" x14ac:dyDescent="0.25">
      <c r="B1783" t="s">
        <v>669</v>
      </c>
      <c r="C1783" t="s">
        <v>7269</v>
      </c>
      <c r="D1783" t="s">
        <v>7270</v>
      </c>
      <c r="E1783" t="s">
        <v>2738</v>
      </c>
      <c r="F1783" t="s">
        <v>2292</v>
      </c>
      <c r="G1783">
        <v>1</v>
      </c>
      <c r="H1783">
        <v>8</v>
      </c>
      <c r="I1783">
        <v>39.752499999999998</v>
      </c>
      <c r="J1783">
        <v>-105.08320000000001</v>
      </c>
      <c r="K1783" t="s">
        <v>628</v>
      </c>
      <c r="L1783" t="s">
        <v>742</v>
      </c>
    </row>
    <row r="1784" spans="2:12" x14ac:dyDescent="0.25">
      <c r="B1784" t="s">
        <v>669</v>
      </c>
      <c r="C1784" t="s">
        <v>7098</v>
      </c>
      <c r="D1784" t="s">
        <v>7099</v>
      </c>
      <c r="E1784" t="s">
        <v>2751</v>
      </c>
      <c r="F1784" t="s">
        <v>2292</v>
      </c>
      <c r="G1784">
        <v>1</v>
      </c>
      <c r="H1784">
        <v>7</v>
      </c>
      <c r="I1784">
        <v>39.7654</v>
      </c>
      <c r="J1784">
        <v>-105.1005</v>
      </c>
      <c r="K1784" t="s">
        <v>628</v>
      </c>
      <c r="L1784" t="s">
        <v>742</v>
      </c>
    </row>
    <row r="1785" spans="2:12" x14ac:dyDescent="0.25">
      <c r="B1785" t="s">
        <v>669</v>
      </c>
      <c r="C1785" t="s">
        <v>7527</v>
      </c>
      <c r="D1785" t="s">
        <v>7528</v>
      </c>
      <c r="E1785" t="s">
        <v>2751</v>
      </c>
      <c r="F1785" t="s">
        <v>2292</v>
      </c>
      <c r="G1785">
        <v>1</v>
      </c>
      <c r="H1785">
        <v>9</v>
      </c>
      <c r="I1785">
        <v>39.608600000000003</v>
      </c>
      <c r="J1785">
        <v>-105.1397</v>
      </c>
      <c r="K1785" t="s">
        <v>628</v>
      </c>
      <c r="L1785" t="s">
        <v>742</v>
      </c>
    </row>
    <row r="1786" spans="2:12" x14ac:dyDescent="0.25">
      <c r="B1786" t="s">
        <v>669</v>
      </c>
      <c r="C1786" t="s">
        <v>7313</v>
      </c>
      <c r="D1786" t="s">
        <v>7314</v>
      </c>
      <c r="E1786" t="s">
        <v>2733</v>
      </c>
      <c r="F1786" t="s">
        <v>2292</v>
      </c>
      <c r="G1786">
        <v>1</v>
      </c>
      <c r="H1786">
        <v>80</v>
      </c>
      <c r="I1786">
        <v>39.427599999999998</v>
      </c>
      <c r="J1786">
        <v>-105.3074</v>
      </c>
      <c r="K1786" t="s">
        <v>628</v>
      </c>
      <c r="L1786" t="s">
        <v>742</v>
      </c>
    </row>
    <row r="1787" spans="2:12" x14ac:dyDescent="0.25">
      <c r="B1787" t="s">
        <v>669</v>
      </c>
      <c r="C1787" t="s">
        <v>7791</v>
      </c>
      <c r="D1787" t="s">
        <v>7792</v>
      </c>
      <c r="E1787" t="s">
        <v>2783</v>
      </c>
      <c r="F1787" t="s">
        <v>2292</v>
      </c>
      <c r="G1787">
        <v>1</v>
      </c>
      <c r="H1787">
        <v>8</v>
      </c>
      <c r="I1787">
        <v>39.593200000000003</v>
      </c>
      <c r="J1787">
        <v>-105.0643</v>
      </c>
      <c r="K1787" t="s">
        <v>628</v>
      </c>
      <c r="L1787" t="s">
        <v>742</v>
      </c>
    </row>
    <row r="1788" spans="2:12" x14ac:dyDescent="0.25">
      <c r="B1788" t="s">
        <v>669</v>
      </c>
      <c r="C1788" t="s">
        <v>6771</v>
      </c>
      <c r="D1788" t="s">
        <v>6772</v>
      </c>
      <c r="E1788" t="s">
        <v>2733</v>
      </c>
      <c r="F1788" t="s">
        <v>2292</v>
      </c>
      <c r="G1788">
        <v>1</v>
      </c>
      <c r="H1788">
        <v>9</v>
      </c>
      <c r="I1788">
        <v>39.607100000000003</v>
      </c>
      <c r="J1788">
        <v>-105.0646</v>
      </c>
      <c r="K1788" t="s">
        <v>628</v>
      </c>
      <c r="L1788" t="s">
        <v>742</v>
      </c>
    </row>
    <row r="1789" spans="2:12" x14ac:dyDescent="0.25">
      <c r="B1789" t="s">
        <v>669</v>
      </c>
      <c r="C1789" t="s">
        <v>6773</v>
      </c>
      <c r="D1789" t="s">
        <v>6774</v>
      </c>
      <c r="E1789" t="s">
        <v>6516</v>
      </c>
      <c r="F1789" t="s">
        <v>2292</v>
      </c>
      <c r="G1789">
        <v>1</v>
      </c>
      <c r="H1789">
        <v>9</v>
      </c>
      <c r="I1789">
        <v>39.607900000000001</v>
      </c>
      <c r="J1789">
        <v>-105.06570000000001</v>
      </c>
      <c r="K1789" t="s">
        <v>628</v>
      </c>
      <c r="L1789" t="s">
        <v>742</v>
      </c>
    </row>
    <row r="1790" spans="2:12" x14ac:dyDescent="0.25">
      <c r="B1790" t="s">
        <v>669</v>
      </c>
      <c r="C1790" t="s">
        <v>7132</v>
      </c>
      <c r="D1790" t="s">
        <v>7133</v>
      </c>
      <c r="E1790" t="s">
        <v>2783</v>
      </c>
      <c r="F1790" t="s">
        <v>2292</v>
      </c>
      <c r="G1790">
        <v>1</v>
      </c>
      <c r="H1790">
        <v>8</v>
      </c>
      <c r="I1790">
        <v>39.705599999999997</v>
      </c>
      <c r="J1790">
        <v>-105.13079999999999</v>
      </c>
      <c r="K1790" t="s">
        <v>628</v>
      </c>
      <c r="L1790" t="s">
        <v>742</v>
      </c>
    </row>
    <row r="1791" spans="2:12" x14ac:dyDescent="0.25">
      <c r="B1791" t="s">
        <v>669</v>
      </c>
      <c r="C1791" t="s">
        <v>7254</v>
      </c>
      <c r="D1791" t="s">
        <v>7255</v>
      </c>
      <c r="E1791" t="s">
        <v>2733</v>
      </c>
      <c r="F1791" t="s">
        <v>2292</v>
      </c>
      <c r="G1791">
        <v>1</v>
      </c>
      <c r="H1791">
        <v>7</v>
      </c>
      <c r="I1791">
        <v>39.719700000000003</v>
      </c>
      <c r="J1791">
        <v>-105.24720000000001</v>
      </c>
      <c r="K1791" t="s">
        <v>628</v>
      </c>
      <c r="L1791" t="s">
        <v>742</v>
      </c>
    </row>
    <row r="1792" spans="2:12" x14ac:dyDescent="0.25">
      <c r="B1792" t="s">
        <v>669</v>
      </c>
      <c r="C1792" t="s">
        <v>7477</v>
      </c>
      <c r="D1792" t="s">
        <v>7478</v>
      </c>
      <c r="E1792" t="s">
        <v>2733</v>
      </c>
      <c r="F1792" t="s">
        <v>2292</v>
      </c>
      <c r="G1792">
        <v>1</v>
      </c>
      <c r="H1792">
        <v>9</v>
      </c>
      <c r="I1792">
        <v>39.647799999999997</v>
      </c>
      <c r="J1792">
        <v>-105.0676</v>
      </c>
      <c r="K1792" t="s">
        <v>628</v>
      </c>
      <c r="L1792" t="s">
        <v>742</v>
      </c>
    </row>
    <row r="1793" spans="2:12" x14ac:dyDescent="0.25">
      <c r="B1793" t="s">
        <v>669</v>
      </c>
      <c r="C1793" t="s">
        <v>6783</v>
      </c>
      <c r="D1793" t="s">
        <v>6784</v>
      </c>
      <c r="E1793" t="s">
        <v>2733</v>
      </c>
      <c r="F1793" t="s">
        <v>2292</v>
      </c>
      <c r="G1793">
        <v>1</v>
      </c>
      <c r="H1793">
        <v>9</v>
      </c>
      <c r="I1793">
        <v>39.617699999999999</v>
      </c>
      <c r="J1793">
        <v>-105.12990000000001</v>
      </c>
      <c r="K1793" t="s">
        <v>628</v>
      </c>
      <c r="L1793" t="s">
        <v>742</v>
      </c>
    </row>
    <row r="1794" spans="2:12" x14ac:dyDescent="0.25">
      <c r="B1794" t="s">
        <v>669</v>
      </c>
      <c r="C1794" t="s">
        <v>7489</v>
      </c>
      <c r="D1794" t="s">
        <v>7490</v>
      </c>
      <c r="E1794" t="s">
        <v>6688</v>
      </c>
      <c r="F1794" t="s">
        <v>2292</v>
      </c>
      <c r="G1794">
        <v>1</v>
      </c>
      <c r="H1794">
        <v>7</v>
      </c>
      <c r="I1794">
        <v>39.714799999999997</v>
      </c>
      <c r="J1794">
        <v>-105.35509999999999</v>
      </c>
      <c r="K1794" t="s">
        <v>628</v>
      </c>
      <c r="L1794" t="s">
        <v>742</v>
      </c>
    </row>
    <row r="1795" spans="2:12" x14ac:dyDescent="0.25">
      <c r="B1795" t="s">
        <v>669</v>
      </c>
      <c r="C1795" t="s">
        <v>7459</v>
      </c>
      <c r="D1795" t="s">
        <v>7460</v>
      </c>
      <c r="E1795" t="s">
        <v>6688</v>
      </c>
      <c r="F1795" t="s">
        <v>2292</v>
      </c>
      <c r="G1795">
        <v>1</v>
      </c>
      <c r="H1795">
        <v>7</v>
      </c>
      <c r="I1795">
        <v>39.8142</v>
      </c>
      <c r="J1795">
        <v>-105.151</v>
      </c>
      <c r="K1795" t="s">
        <v>628</v>
      </c>
      <c r="L1795" t="s">
        <v>742</v>
      </c>
    </row>
    <row r="1796" spans="2:12" x14ac:dyDescent="0.25">
      <c r="B1796" t="s">
        <v>669</v>
      </c>
      <c r="C1796" t="s">
        <v>7619</v>
      </c>
      <c r="D1796" t="s">
        <v>7620</v>
      </c>
      <c r="E1796" t="s">
        <v>2733</v>
      </c>
      <c r="F1796" t="s">
        <v>2292</v>
      </c>
      <c r="G1796">
        <v>1</v>
      </c>
      <c r="H1796">
        <v>8</v>
      </c>
      <c r="I1796">
        <v>39.707700000000003</v>
      </c>
      <c r="J1796">
        <v>-105.1602</v>
      </c>
      <c r="K1796" t="s">
        <v>628</v>
      </c>
      <c r="L1796" t="s">
        <v>742</v>
      </c>
    </row>
    <row r="1797" spans="2:12" x14ac:dyDescent="0.25">
      <c r="B1797" t="s">
        <v>669</v>
      </c>
      <c r="C1797" t="s">
        <v>7617</v>
      </c>
      <c r="D1797" t="s">
        <v>7618</v>
      </c>
      <c r="E1797" t="s">
        <v>6688</v>
      </c>
      <c r="F1797" t="s">
        <v>2292</v>
      </c>
      <c r="G1797">
        <v>1</v>
      </c>
      <c r="H1797">
        <v>8</v>
      </c>
      <c r="I1797">
        <v>39.6982</v>
      </c>
      <c r="J1797">
        <v>-105.09220000000001</v>
      </c>
      <c r="K1797" t="s">
        <v>628</v>
      </c>
      <c r="L1797" t="s">
        <v>742</v>
      </c>
    </row>
    <row r="1798" spans="2:12" x14ac:dyDescent="0.25">
      <c r="B1798" t="s">
        <v>669</v>
      </c>
      <c r="C1798" t="s">
        <v>7597</v>
      </c>
      <c r="D1798" t="s">
        <v>7598</v>
      </c>
      <c r="E1798" t="s">
        <v>6688</v>
      </c>
      <c r="F1798" t="s">
        <v>2292</v>
      </c>
      <c r="G1798">
        <v>1</v>
      </c>
      <c r="H1798">
        <v>9</v>
      </c>
      <c r="I1798">
        <v>39.624400000000001</v>
      </c>
      <c r="J1798">
        <v>-105.3068</v>
      </c>
      <c r="K1798" t="s">
        <v>628</v>
      </c>
      <c r="L1798" t="s">
        <v>742</v>
      </c>
    </row>
    <row r="1799" spans="2:12" x14ac:dyDescent="0.25">
      <c r="B1799" t="s">
        <v>669</v>
      </c>
      <c r="C1799" t="s">
        <v>7873</v>
      </c>
      <c r="D1799" t="s">
        <v>7874</v>
      </c>
      <c r="E1799" t="s">
        <v>6688</v>
      </c>
      <c r="F1799" t="s">
        <v>2292</v>
      </c>
      <c r="G1799">
        <v>1</v>
      </c>
      <c r="H1799">
        <v>8</v>
      </c>
      <c r="I1799">
        <v>39.692300000000003</v>
      </c>
      <c r="J1799">
        <v>-105.0915</v>
      </c>
      <c r="K1799" t="s">
        <v>628</v>
      </c>
      <c r="L1799" t="s">
        <v>742</v>
      </c>
    </row>
    <row r="1800" spans="2:12" x14ac:dyDescent="0.25">
      <c r="B1800" t="s">
        <v>669</v>
      </c>
      <c r="C1800" t="s">
        <v>7665</v>
      </c>
      <c r="D1800" t="s">
        <v>7666</v>
      </c>
      <c r="E1800" t="s">
        <v>6688</v>
      </c>
      <c r="F1800" t="s">
        <v>2292</v>
      </c>
      <c r="G1800">
        <v>1</v>
      </c>
      <c r="H1800">
        <v>7</v>
      </c>
      <c r="I1800">
        <v>39.808399999999999</v>
      </c>
      <c r="J1800">
        <v>-105.11150000000001</v>
      </c>
      <c r="K1800" t="s">
        <v>628</v>
      </c>
      <c r="L1800" t="s">
        <v>742</v>
      </c>
    </row>
    <row r="1801" spans="2:12" x14ac:dyDescent="0.25">
      <c r="B1801" t="s">
        <v>669</v>
      </c>
      <c r="C1801" t="s">
        <v>7761</v>
      </c>
      <c r="D1801" t="s">
        <v>7762</v>
      </c>
      <c r="E1801" t="s">
        <v>6688</v>
      </c>
      <c r="F1801" t="s">
        <v>2292</v>
      </c>
      <c r="G1801">
        <v>1</v>
      </c>
      <c r="H1801">
        <v>2</v>
      </c>
      <c r="I1801">
        <v>39.905500000000004</v>
      </c>
      <c r="J1801">
        <v>-105.05719999999999</v>
      </c>
      <c r="K1801" t="s">
        <v>628</v>
      </c>
      <c r="L1801" t="s">
        <v>742</v>
      </c>
    </row>
    <row r="1802" spans="2:12" x14ac:dyDescent="0.25">
      <c r="B1802" t="s">
        <v>669</v>
      </c>
      <c r="C1802" t="s">
        <v>7893</v>
      </c>
      <c r="D1802" t="s">
        <v>7894</v>
      </c>
      <c r="E1802" t="s">
        <v>7567</v>
      </c>
      <c r="F1802" t="s">
        <v>2292</v>
      </c>
      <c r="G1802">
        <v>1</v>
      </c>
      <c r="H1802">
        <v>9</v>
      </c>
      <c r="I1802">
        <v>39.628599999999999</v>
      </c>
      <c r="J1802">
        <v>-105.14</v>
      </c>
      <c r="K1802" t="s">
        <v>628</v>
      </c>
      <c r="L1802" t="s">
        <v>742</v>
      </c>
    </row>
    <row r="1803" spans="2:12" x14ac:dyDescent="0.25">
      <c r="B1803" t="s">
        <v>669</v>
      </c>
      <c r="C1803" t="s">
        <v>7741</v>
      </c>
      <c r="D1803" t="s">
        <v>7742</v>
      </c>
      <c r="E1803" t="s">
        <v>6688</v>
      </c>
      <c r="F1803" t="s">
        <v>2292</v>
      </c>
      <c r="G1803">
        <v>1</v>
      </c>
      <c r="H1803">
        <v>9</v>
      </c>
      <c r="I1803">
        <v>39.6126</v>
      </c>
      <c r="J1803">
        <v>-105.137</v>
      </c>
      <c r="K1803" t="s">
        <v>628</v>
      </c>
      <c r="L1803" t="s">
        <v>742</v>
      </c>
    </row>
    <row r="1804" spans="2:12" x14ac:dyDescent="0.25">
      <c r="B1804" t="s">
        <v>669</v>
      </c>
      <c r="C1804" t="s">
        <v>7781</v>
      </c>
      <c r="D1804" t="s">
        <v>7782</v>
      </c>
      <c r="E1804" t="s">
        <v>6688</v>
      </c>
      <c r="F1804" t="s">
        <v>2292</v>
      </c>
      <c r="G1804">
        <v>1</v>
      </c>
      <c r="H1804">
        <v>9</v>
      </c>
      <c r="I1804">
        <v>39.563600000000001</v>
      </c>
      <c r="J1804">
        <v>-105.3236</v>
      </c>
      <c r="K1804" t="s">
        <v>628</v>
      </c>
      <c r="L1804" t="s">
        <v>742</v>
      </c>
    </row>
    <row r="1805" spans="2:12" x14ac:dyDescent="0.25">
      <c r="B1805" t="s">
        <v>669</v>
      </c>
      <c r="C1805" t="s">
        <v>7763</v>
      </c>
      <c r="D1805" t="s">
        <v>7764</v>
      </c>
      <c r="E1805" t="s">
        <v>6688</v>
      </c>
      <c r="F1805" t="s">
        <v>2292</v>
      </c>
      <c r="G1805">
        <v>1</v>
      </c>
      <c r="H1805">
        <v>9</v>
      </c>
      <c r="I1805">
        <v>39.556600000000003</v>
      </c>
      <c r="J1805">
        <v>-105.2466</v>
      </c>
      <c r="K1805" t="s">
        <v>628</v>
      </c>
      <c r="L1805" t="s">
        <v>742</v>
      </c>
    </row>
    <row r="1806" spans="2:12" x14ac:dyDescent="0.25">
      <c r="B1806" t="s">
        <v>669</v>
      </c>
      <c r="C1806" t="s">
        <v>7851</v>
      </c>
      <c r="D1806" t="s">
        <v>7852</v>
      </c>
      <c r="E1806" t="s">
        <v>7567</v>
      </c>
      <c r="F1806" t="s">
        <v>2292</v>
      </c>
      <c r="G1806">
        <v>1</v>
      </c>
      <c r="H1806">
        <v>7</v>
      </c>
      <c r="I1806">
        <v>39.7575</v>
      </c>
      <c r="J1806">
        <v>-105.1557</v>
      </c>
      <c r="K1806" t="s">
        <v>628</v>
      </c>
      <c r="L1806" t="s">
        <v>742</v>
      </c>
    </row>
    <row r="1807" spans="2:12" x14ac:dyDescent="0.25">
      <c r="B1807" t="s">
        <v>669</v>
      </c>
      <c r="C1807" t="s">
        <v>7809</v>
      </c>
      <c r="D1807" t="s">
        <v>7810</v>
      </c>
      <c r="E1807" t="s">
        <v>6688</v>
      </c>
      <c r="F1807" t="s">
        <v>2292</v>
      </c>
      <c r="G1807">
        <v>1</v>
      </c>
      <c r="H1807">
        <v>7</v>
      </c>
      <c r="I1807">
        <v>39.817399999999999</v>
      </c>
      <c r="J1807">
        <v>-105.155</v>
      </c>
      <c r="K1807" t="s">
        <v>628</v>
      </c>
      <c r="L1807" t="s">
        <v>742</v>
      </c>
    </row>
    <row r="1808" spans="2:12" x14ac:dyDescent="0.25">
      <c r="B1808" t="s">
        <v>669</v>
      </c>
      <c r="C1808" t="s">
        <v>7879</v>
      </c>
      <c r="D1808" t="s">
        <v>7880</v>
      </c>
      <c r="E1808" t="s">
        <v>6688</v>
      </c>
      <c r="F1808" t="s">
        <v>2292</v>
      </c>
      <c r="G1808">
        <v>1</v>
      </c>
      <c r="H1808">
        <v>8</v>
      </c>
      <c r="I1808">
        <v>39.575000000000003</v>
      </c>
      <c r="J1808">
        <v>-105.0718</v>
      </c>
      <c r="K1808" t="s">
        <v>628</v>
      </c>
      <c r="L1808" t="s">
        <v>742</v>
      </c>
    </row>
    <row r="1809" spans="2:12" x14ac:dyDescent="0.25">
      <c r="B1809" t="s">
        <v>669</v>
      </c>
      <c r="C1809" t="s">
        <v>7881</v>
      </c>
      <c r="D1809" t="s">
        <v>7882</v>
      </c>
      <c r="E1809" t="s">
        <v>6688</v>
      </c>
      <c r="F1809" t="s">
        <v>2292</v>
      </c>
      <c r="G1809">
        <v>1</v>
      </c>
      <c r="H1809">
        <v>9</v>
      </c>
      <c r="I1809">
        <v>39.620899999999999</v>
      </c>
      <c r="J1809">
        <v>-105.1037</v>
      </c>
      <c r="K1809" t="s">
        <v>628</v>
      </c>
      <c r="L1809" t="s">
        <v>742</v>
      </c>
    </row>
    <row r="1810" spans="2:12" x14ac:dyDescent="0.25">
      <c r="B1810" t="s">
        <v>669</v>
      </c>
      <c r="C1810" t="s">
        <v>7807</v>
      </c>
      <c r="D1810" t="s">
        <v>7808</v>
      </c>
      <c r="E1810" t="s">
        <v>6688</v>
      </c>
      <c r="F1810" t="s">
        <v>2292</v>
      </c>
      <c r="G1810">
        <v>1</v>
      </c>
      <c r="H1810">
        <v>7</v>
      </c>
      <c r="I1810">
        <v>39.848100000000002</v>
      </c>
      <c r="J1810">
        <v>-105.12739999999999</v>
      </c>
      <c r="K1810" t="s">
        <v>628</v>
      </c>
      <c r="L1810" t="s">
        <v>742</v>
      </c>
    </row>
    <row r="1811" spans="2:12" x14ac:dyDescent="0.25">
      <c r="B1811" t="s">
        <v>669</v>
      </c>
      <c r="C1811" t="s">
        <v>8085</v>
      </c>
      <c r="D1811" t="s">
        <v>8086</v>
      </c>
      <c r="E1811" t="s">
        <v>8049</v>
      </c>
      <c r="F1811" t="s">
        <v>2292</v>
      </c>
      <c r="G1811">
        <v>1</v>
      </c>
      <c r="H1811">
        <v>9</v>
      </c>
      <c r="I1811">
        <v>39.651600000000002</v>
      </c>
      <c r="J1811">
        <v>-105.3357</v>
      </c>
      <c r="K1811" t="s">
        <v>628</v>
      </c>
      <c r="L1811" t="s">
        <v>742</v>
      </c>
    </row>
    <row r="1812" spans="2:12" x14ac:dyDescent="0.25">
      <c r="B1812" t="s">
        <v>669</v>
      </c>
      <c r="C1812" t="s">
        <v>8089</v>
      </c>
      <c r="D1812" t="s">
        <v>8090</v>
      </c>
      <c r="E1812" t="s">
        <v>8049</v>
      </c>
      <c r="F1812" t="s">
        <v>2292</v>
      </c>
      <c r="G1812">
        <v>1</v>
      </c>
      <c r="H1812">
        <v>6</v>
      </c>
      <c r="I1812">
        <v>39.895899999999997</v>
      </c>
      <c r="J1812">
        <v>-105.35080000000001</v>
      </c>
      <c r="K1812" t="s">
        <v>628</v>
      </c>
      <c r="L1812" t="s">
        <v>742</v>
      </c>
    </row>
    <row r="1813" spans="2:12" x14ac:dyDescent="0.25">
      <c r="B1813" t="s">
        <v>671</v>
      </c>
      <c r="C1813" t="s">
        <v>7651</v>
      </c>
      <c r="D1813" t="s">
        <v>7652</v>
      </c>
      <c r="E1813" t="s">
        <v>2733</v>
      </c>
      <c r="F1813" t="s">
        <v>2292</v>
      </c>
      <c r="G1813">
        <v>1</v>
      </c>
      <c r="H1813">
        <v>49</v>
      </c>
      <c r="I1813">
        <v>39.304600000000001</v>
      </c>
      <c r="J1813">
        <v>-102.5977</v>
      </c>
      <c r="K1813" t="s">
        <v>628</v>
      </c>
      <c r="L1813" t="s">
        <v>742</v>
      </c>
    </row>
    <row r="1814" spans="2:12" x14ac:dyDescent="0.25">
      <c r="B1814" t="s">
        <v>671</v>
      </c>
      <c r="C1814" t="s">
        <v>7659</v>
      </c>
      <c r="D1814" t="s">
        <v>7660</v>
      </c>
      <c r="E1814" t="s">
        <v>6688</v>
      </c>
      <c r="F1814" t="s">
        <v>2292</v>
      </c>
      <c r="G1814">
        <v>1</v>
      </c>
      <c r="H1814">
        <v>49</v>
      </c>
      <c r="I1814">
        <v>39.214700000000001</v>
      </c>
      <c r="J1814">
        <v>-102.78570000000001</v>
      </c>
      <c r="K1814" t="s">
        <v>628</v>
      </c>
      <c r="L1814" t="s">
        <v>742</v>
      </c>
    </row>
    <row r="1815" spans="2:12" x14ac:dyDescent="0.25">
      <c r="B1815" t="s">
        <v>670</v>
      </c>
      <c r="C1815" t="s">
        <v>7479</v>
      </c>
      <c r="D1815" t="s">
        <v>7480</v>
      </c>
      <c r="E1815" t="s">
        <v>2733</v>
      </c>
      <c r="F1815" t="s">
        <v>2292</v>
      </c>
      <c r="G1815">
        <v>2</v>
      </c>
      <c r="H1815">
        <v>67</v>
      </c>
      <c r="I1815">
        <v>38.447899999999997</v>
      </c>
      <c r="J1815">
        <v>-102.6746</v>
      </c>
      <c r="K1815" t="s">
        <v>628</v>
      </c>
      <c r="L1815" t="s">
        <v>742</v>
      </c>
    </row>
    <row r="1816" spans="2:12" x14ac:dyDescent="0.25">
      <c r="B1816" t="s">
        <v>677</v>
      </c>
      <c r="C1816" t="s">
        <v>7647</v>
      </c>
      <c r="D1816" t="s">
        <v>7648</v>
      </c>
      <c r="E1816" t="s">
        <v>6688</v>
      </c>
      <c r="F1816" t="s">
        <v>2292</v>
      </c>
      <c r="G1816">
        <v>1</v>
      </c>
      <c r="H1816">
        <v>64</v>
      </c>
      <c r="I1816">
        <v>40.660899999999998</v>
      </c>
      <c r="J1816">
        <v>-103.2212</v>
      </c>
      <c r="K1816" t="s">
        <v>628</v>
      </c>
      <c r="L1816" t="s">
        <v>742</v>
      </c>
    </row>
    <row r="1817" spans="2:12" x14ac:dyDescent="0.25">
      <c r="B1817" t="s">
        <v>677</v>
      </c>
      <c r="C1817" t="s">
        <v>7611</v>
      </c>
      <c r="D1817" t="s">
        <v>7612</v>
      </c>
      <c r="E1817" t="s">
        <v>6688</v>
      </c>
      <c r="F1817" t="s">
        <v>2292</v>
      </c>
      <c r="G1817">
        <v>1</v>
      </c>
      <c r="H1817">
        <v>64</v>
      </c>
      <c r="I1817">
        <v>40.759500000000003</v>
      </c>
      <c r="J1817">
        <v>-103.06610000000001</v>
      </c>
      <c r="K1817" t="s">
        <v>628</v>
      </c>
      <c r="L1817" t="s">
        <v>742</v>
      </c>
    </row>
    <row r="1818" spans="2:12" x14ac:dyDescent="0.25">
      <c r="B1818" t="s">
        <v>677</v>
      </c>
      <c r="C1818" t="s">
        <v>7905</v>
      </c>
      <c r="D1818" t="s">
        <v>7906</v>
      </c>
      <c r="E1818" t="s">
        <v>6688</v>
      </c>
      <c r="F1818" t="s">
        <v>2292</v>
      </c>
      <c r="G1818">
        <v>1</v>
      </c>
      <c r="H1818">
        <v>64</v>
      </c>
      <c r="I1818">
        <v>40.630899999999997</v>
      </c>
      <c r="J1818">
        <v>-103.2047</v>
      </c>
      <c r="K1818" t="s">
        <v>628</v>
      </c>
      <c r="L1818" t="s">
        <v>742</v>
      </c>
    </row>
    <row r="1819" spans="2:12" x14ac:dyDescent="0.25">
      <c r="B1819" t="s">
        <v>676</v>
      </c>
      <c r="C1819" t="s">
        <v>7661</v>
      </c>
      <c r="D1819" t="s">
        <v>7662</v>
      </c>
      <c r="E1819" t="s">
        <v>961</v>
      </c>
      <c r="F1819" t="s">
        <v>2292</v>
      </c>
      <c r="G1819">
        <v>2</v>
      </c>
      <c r="H1819">
        <v>67</v>
      </c>
      <c r="I1819">
        <v>38.7911</v>
      </c>
      <c r="J1819">
        <v>-103.2004</v>
      </c>
      <c r="K1819" t="s">
        <v>628</v>
      </c>
      <c r="L1819" t="s">
        <v>742</v>
      </c>
    </row>
    <row r="1820" spans="2:12" x14ac:dyDescent="0.25">
      <c r="B1820" t="s">
        <v>676</v>
      </c>
      <c r="C1820" t="s">
        <v>7623</v>
      </c>
      <c r="D1820" t="s">
        <v>7624</v>
      </c>
      <c r="E1820" t="s">
        <v>6688</v>
      </c>
      <c r="F1820" t="s">
        <v>2292</v>
      </c>
      <c r="G1820">
        <v>2</v>
      </c>
      <c r="H1820">
        <v>67</v>
      </c>
      <c r="I1820">
        <v>39.2667</v>
      </c>
      <c r="J1820">
        <v>-103.6944</v>
      </c>
      <c r="K1820" t="s">
        <v>628</v>
      </c>
      <c r="L1820" t="s">
        <v>742</v>
      </c>
    </row>
    <row r="1821" spans="2:12" x14ac:dyDescent="0.25">
      <c r="B1821" t="s">
        <v>676</v>
      </c>
      <c r="C1821" t="s">
        <v>8111</v>
      </c>
      <c r="D1821" t="s">
        <v>8112</v>
      </c>
      <c r="E1821" t="s">
        <v>8049</v>
      </c>
      <c r="F1821" t="s">
        <v>2292</v>
      </c>
      <c r="G1821">
        <v>2</v>
      </c>
      <c r="H1821">
        <v>67</v>
      </c>
      <c r="I1821">
        <v>39.2669</v>
      </c>
      <c r="J1821">
        <v>-103.6952</v>
      </c>
      <c r="K1821" t="s">
        <v>628</v>
      </c>
      <c r="L1821" t="s">
        <v>742</v>
      </c>
    </row>
    <row r="1822" spans="2:12" x14ac:dyDescent="0.25">
      <c r="B1822" t="s">
        <v>672</v>
      </c>
      <c r="C1822" t="s">
        <v>7731</v>
      </c>
      <c r="D1822" t="s">
        <v>7732</v>
      </c>
      <c r="E1822" t="s">
        <v>6688</v>
      </c>
      <c r="F1822" t="s">
        <v>2292</v>
      </c>
      <c r="G1822">
        <v>7</v>
      </c>
      <c r="H1822">
        <v>30</v>
      </c>
      <c r="I1822">
        <v>37.226799999999997</v>
      </c>
      <c r="J1822">
        <v>-107.9723</v>
      </c>
      <c r="K1822" t="s">
        <v>628</v>
      </c>
      <c r="L1822" t="s">
        <v>742</v>
      </c>
    </row>
    <row r="1823" spans="2:12" x14ac:dyDescent="0.25">
      <c r="B1823" t="s">
        <v>672</v>
      </c>
      <c r="C1823" t="s">
        <v>7865</v>
      </c>
      <c r="D1823" t="s">
        <v>7866</v>
      </c>
      <c r="E1823" t="s">
        <v>6688</v>
      </c>
      <c r="F1823" t="s">
        <v>2292</v>
      </c>
      <c r="G1823">
        <v>7</v>
      </c>
      <c r="H1823">
        <v>33</v>
      </c>
      <c r="I1823">
        <v>37.093000000000004</v>
      </c>
      <c r="J1823">
        <v>-108.13039999999999</v>
      </c>
      <c r="K1823" t="s">
        <v>628</v>
      </c>
      <c r="L1823" t="s">
        <v>742</v>
      </c>
    </row>
    <row r="1824" spans="2:12" x14ac:dyDescent="0.25">
      <c r="B1824" t="s">
        <v>674</v>
      </c>
      <c r="C1824" t="s">
        <v>7375</v>
      </c>
      <c r="D1824" t="s">
        <v>7376</v>
      </c>
      <c r="E1824" t="s">
        <v>5915</v>
      </c>
      <c r="F1824" t="s">
        <v>2292</v>
      </c>
      <c r="G1824">
        <v>1</v>
      </c>
      <c r="H1824">
        <v>4</v>
      </c>
      <c r="I1824">
        <v>40.417400000000001</v>
      </c>
      <c r="J1824">
        <v>-105.1187</v>
      </c>
      <c r="K1824" t="s">
        <v>628</v>
      </c>
      <c r="L1824" t="s">
        <v>742</v>
      </c>
    </row>
    <row r="1825" spans="2:12" x14ac:dyDescent="0.25">
      <c r="B1825" t="s">
        <v>674</v>
      </c>
      <c r="C1825" t="s">
        <v>6689</v>
      </c>
      <c r="D1825" t="s">
        <v>6690</v>
      </c>
      <c r="E1825" t="s">
        <v>4479</v>
      </c>
      <c r="F1825" t="s">
        <v>2292</v>
      </c>
      <c r="G1825">
        <v>1</v>
      </c>
      <c r="H1825">
        <v>3</v>
      </c>
      <c r="I1825">
        <v>40.569099999999999</v>
      </c>
      <c r="J1825">
        <v>-105.0682</v>
      </c>
      <c r="K1825" t="s">
        <v>628</v>
      </c>
      <c r="L1825" t="s">
        <v>742</v>
      </c>
    </row>
    <row r="1826" spans="2:12" x14ac:dyDescent="0.25">
      <c r="B1826" t="s">
        <v>674</v>
      </c>
      <c r="C1826" t="s">
        <v>6966</v>
      </c>
      <c r="D1826" t="s">
        <v>6967</v>
      </c>
      <c r="E1826" t="s">
        <v>2322</v>
      </c>
      <c r="F1826" t="s">
        <v>2292</v>
      </c>
      <c r="G1826">
        <v>1</v>
      </c>
      <c r="H1826">
        <v>3</v>
      </c>
      <c r="I1826">
        <v>40.528700000000001</v>
      </c>
      <c r="J1826">
        <v>-105.1194</v>
      </c>
      <c r="K1826" t="s">
        <v>628</v>
      </c>
      <c r="L1826" t="s">
        <v>742</v>
      </c>
    </row>
    <row r="1827" spans="2:12" x14ac:dyDescent="0.25">
      <c r="B1827" t="s">
        <v>674</v>
      </c>
      <c r="C1827" t="s">
        <v>7244</v>
      </c>
      <c r="D1827" t="s">
        <v>7245</v>
      </c>
      <c r="E1827" t="s">
        <v>4257</v>
      </c>
      <c r="F1827" t="s">
        <v>2292</v>
      </c>
      <c r="G1827">
        <v>1</v>
      </c>
      <c r="H1827">
        <v>3</v>
      </c>
      <c r="I1827">
        <v>40.490900000000003</v>
      </c>
      <c r="J1827">
        <v>-105.1</v>
      </c>
      <c r="K1827" t="s">
        <v>628</v>
      </c>
      <c r="L1827" t="s">
        <v>742</v>
      </c>
    </row>
    <row r="1828" spans="2:12" x14ac:dyDescent="0.25">
      <c r="B1828" t="s">
        <v>674</v>
      </c>
      <c r="C1828" t="s">
        <v>6835</v>
      </c>
      <c r="D1828" t="s">
        <v>6836</v>
      </c>
      <c r="E1828" t="s">
        <v>3006</v>
      </c>
      <c r="F1828" t="s">
        <v>2292</v>
      </c>
      <c r="G1828">
        <v>1</v>
      </c>
      <c r="H1828">
        <v>5</v>
      </c>
      <c r="I1828">
        <v>40.265500000000003</v>
      </c>
      <c r="J1828">
        <v>-105.2954</v>
      </c>
      <c r="K1828" t="s">
        <v>628</v>
      </c>
      <c r="L1828" t="s">
        <v>742</v>
      </c>
    </row>
    <row r="1829" spans="2:12" x14ac:dyDescent="0.25">
      <c r="B1829" t="s">
        <v>674</v>
      </c>
      <c r="C1829" t="s">
        <v>7206</v>
      </c>
      <c r="D1829" t="s">
        <v>7207</v>
      </c>
      <c r="E1829" t="s">
        <v>2322</v>
      </c>
      <c r="F1829" t="s">
        <v>2292</v>
      </c>
      <c r="G1829">
        <v>1</v>
      </c>
      <c r="H1829">
        <v>3</v>
      </c>
      <c r="I1829">
        <v>40.587200000000003</v>
      </c>
      <c r="J1829">
        <v>-104.96299999999999</v>
      </c>
      <c r="K1829" t="s">
        <v>628</v>
      </c>
      <c r="L1829" t="s">
        <v>742</v>
      </c>
    </row>
    <row r="1830" spans="2:12" x14ac:dyDescent="0.25">
      <c r="B1830" t="s">
        <v>674</v>
      </c>
      <c r="C1830" t="s">
        <v>6729</v>
      </c>
      <c r="D1830" t="s">
        <v>6730</v>
      </c>
      <c r="E1830" t="s">
        <v>4257</v>
      </c>
      <c r="F1830" t="s">
        <v>2292</v>
      </c>
      <c r="G1830">
        <v>1</v>
      </c>
      <c r="H1830">
        <v>3</v>
      </c>
      <c r="I1830">
        <v>40.555199999999999</v>
      </c>
      <c r="J1830">
        <v>-105.1078</v>
      </c>
      <c r="K1830" t="s">
        <v>628</v>
      </c>
      <c r="L1830" t="s">
        <v>742</v>
      </c>
    </row>
    <row r="1831" spans="2:12" x14ac:dyDescent="0.25">
      <c r="B1831" t="s">
        <v>674</v>
      </c>
      <c r="C1831" t="s">
        <v>6749</v>
      </c>
      <c r="D1831" t="s">
        <v>6750</v>
      </c>
      <c r="E1831" t="s">
        <v>4523</v>
      </c>
      <c r="F1831" t="s">
        <v>2292</v>
      </c>
      <c r="G1831">
        <v>1</v>
      </c>
      <c r="H1831">
        <v>3</v>
      </c>
      <c r="I1831">
        <v>40.542099999999998</v>
      </c>
      <c r="J1831">
        <v>-105.1144</v>
      </c>
      <c r="K1831" t="s">
        <v>628</v>
      </c>
      <c r="L1831" t="s">
        <v>742</v>
      </c>
    </row>
    <row r="1832" spans="2:12" x14ac:dyDescent="0.25">
      <c r="B1832" t="s">
        <v>674</v>
      </c>
      <c r="C1832" t="s">
        <v>6745</v>
      </c>
      <c r="D1832" t="s">
        <v>6746</v>
      </c>
      <c r="E1832" t="s">
        <v>4479</v>
      </c>
      <c r="F1832" t="s">
        <v>2292</v>
      </c>
      <c r="G1832">
        <v>1</v>
      </c>
      <c r="H1832">
        <v>3</v>
      </c>
      <c r="I1832">
        <v>40.603900000000003</v>
      </c>
      <c r="J1832">
        <v>-105.1225</v>
      </c>
      <c r="K1832" t="s">
        <v>628</v>
      </c>
      <c r="L1832" t="s">
        <v>742</v>
      </c>
    </row>
    <row r="1833" spans="2:12" x14ac:dyDescent="0.25">
      <c r="B1833" t="s">
        <v>674</v>
      </c>
      <c r="C1833" t="s">
        <v>6837</v>
      </c>
      <c r="D1833" t="s">
        <v>6838</v>
      </c>
      <c r="E1833" t="s">
        <v>2322</v>
      </c>
      <c r="F1833" t="s">
        <v>2292</v>
      </c>
      <c r="G1833">
        <v>1</v>
      </c>
      <c r="H1833">
        <v>4</v>
      </c>
      <c r="I1833">
        <v>40.293399999999998</v>
      </c>
      <c r="J1833">
        <v>-105.2692</v>
      </c>
      <c r="K1833" t="s">
        <v>628</v>
      </c>
      <c r="L1833" t="s">
        <v>742</v>
      </c>
    </row>
    <row r="1834" spans="2:12" x14ac:dyDescent="0.25">
      <c r="B1834" t="s">
        <v>674</v>
      </c>
      <c r="C1834" t="s">
        <v>6807</v>
      </c>
      <c r="D1834" t="s">
        <v>6808</v>
      </c>
      <c r="E1834" t="s">
        <v>3006</v>
      </c>
      <c r="F1834" t="s">
        <v>2292</v>
      </c>
      <c r="G1834">
        <v>1</v>
      </c>
      <c r="H1834">
        <v>3</v>
      </c>
      <c r="I1834">
        <v>40.806899999999999</v>
      </c>
      <c r="J1834">
        <v>-105.2556</v>
      </c>
      <c r="K1834" t="s">
        <v>628</v>
      </c>
      <c r="L1834" t="s">
        <v>742</v>
      </c>
    </row>
    <row r="1835" spans="2:12" x14ac:dyDescent="0.25">
      <c r="B1835" t="s">
        <v>674</v>
      </c>
      <c r="C1835" t="s">
        <v>7182</v>
      </c>
      <c r="D1835" t="s">
        <v>7183</v>
      </c>
      <c r="E1835" t="s">
        <v>2938</v>
      </c>
      <c r="F1835" t="s">
        <v>2292</v>
      </c>
      <c r="G1835">
        <v>1</v>
      </c>
      <c r="H1835">
        <v>4</v>
      </c>
      <c r="I1835">
        <v>40.382199999999997</v>
      </c>
      <c r="J1835">
        <v>-105.0106</v>
      </c>
      <c r="K1835" t="s">
        <v>628</v>
      </c>
      <c r="L1835" t="s">
        <v>742</v>
      </c>
    </row>
    <row r="1836" spans="2:12" x14ac:dyDescent="0.25">
      <c r="B1836" t="s">
        <v>674</v>
      </c>
      <c r="C1836" t="s">
        <v>7068</v>
      </c>
      <c r="D1836" t="s">
        <v>7069</v>
      </c>
      <c r="E1836" t="s">
        <v>2327</v>
      </c>
      <c r="F1836" t="s">
        <v>2292</v>
      </c>
      <c r="G1836">
        <v>1</v>
      </c>
      <c r="H1836">
        <v>4</v>
      </c>
      <c r="I1836">
        <v>40.520499999999998</v>
      </c>
      <c r="J1836">
        <v>-105.2564</v>
      </c>
      <c r="K1836" t="s">
        <v>628</v>
      </c>
      <c r="L1836" t="s">
        <v>742</v>
      </c>
    </row>
    <row r="1837" spans="2:12" x14ac:dyDescent="0.25">
      <c r="B1837" t="s">
        <v>674</v>
      </c>
      <c r="C1837" t="s">
        <v>7413</v>
      </c>
      <c r="D1837" t="s">
        <v>7414</v>
      </c>
      <c r="E1837" t="s">
        <v>2938</v>
      </c>
      <c r="F1837" t="s">
        <v>2292</v>
      </c>
      <c r="G1837">
        <v>1</v>
      </c>
      <c r="H1837">
        <v>4</v>
      </c>
      <c r="I1837">
        <v>40.376300000000001</v>
      </c>
      <c r="J1837">
        <v>-105.113</v>
      </c>
      <c r="K1837" t="s">
        <v>628</v>
      </c>
      <c r="L1837" t="s">
        <v>742</v>
      </c>
    </row>
    <row r="1838" spans="2:12" x14ac:dyDescent="0.25">
      <c r="B1838" t="s">
        <v>674</v>
      </c>
      <c r="C1838" t="s">
        <v>7407</v>
      </c>
      <c r="D1838" t="s">
        <v>7408</v>
      </c>
      <c r="E1838" t="s">
        <v>2950</v>
      </c>
      <c r="F1838" t="s">
        <v>2292</v>
      </c>
      <c r="G1838">
        <v>1</v>
      </c>
      <c r="H1838">
        <v>4</v>
      </c>
      <c r="I1838">
        <v>40.4193</v>
      </c>
      <c r="J1838">
        <v>-105.1097</v>
      </c>
      <c r="K1838" t="s">
        <v>628</v>
      </c>
      <c r="L1838" t="s">
        <v>742</v>
      </c>
    </row>
    <row r="1839" spans="2:12" x14ac:dyDescent="0.25">
      <c r="B1839" t="s">
        <v>674</v>
      </c>
      <c r="C1839" t="s">
        <v>6755</v>
      </c>
      <c r="D1839" t="s">
        <v>6756</v>
      </c>
      <c r="E1839" t="s">
        <v>2327</v>
      </c>
      <c r="F1839" t="s">
        <v>2292</v>
      </c>
      <c r="G1839">
        <v>1</v>
      </c>
      <c r="H1839">
        <v>3</v>
      </c>
      <c r="I1839">
        <v>40.553800000000003</v>
      </c>
      <c r="J1839">
        <v>-105.1289</v>
      </c>
      <c r="K1839" t="s">
        <v>628</v>
      </c>
      <c r="L1839" t="s">
        <v>742</v>
      </c>
    </row>
    <row r="1840" spans="2:12" x14ac:dyDescent="0.25">
      <c r="B1840" t="s">
        <v>674</v>
      </c>
      <c r="C1840" t="s">
        <v>7004</v>
      </c>
      <c r="D1840" t="s">
        <v>7005</v>
      </c>
      <c r="E1840" t="s">
        <v>3429</v>
      </c>
      <c r="F1840" t="s">
        <v>2292</v>
      </c>
      <c r="G1840">
        <v>1</v>
      </c>
      <c r="H1840">
        <v>4</v>
      </c>
      <c r="I1840">
        <v>40.469099999999997</v>
      </c>
      <c r="J1840">
        <v>-105.4271</v>
      </c>
      <c r="K1840" t="s">
        <v>628</v>
      </c>
      <c r="L1840" t="s">
        <v>742</v>
      </c>
    </row>
    <row r="1841" spans="2:12" x14ac:dyDescent="0.25">
      <c r="B1841" t="s">
        <v>674</v>
      </c>
      <c r="C1841" t="s">
        <v>7377</v>
      </c>
      <c r="D1841" t="s">
        <v>7378</v>
      </c>
      <c r="E1841" t="s">
        <v>3048</v>
      </c>
      <c r="F1841" t="s">
        <v>2292</v>
      </c>
      <c r="G1841">
        <v>1</v>
      </c>
      <c r="H1841">
        <v>3</v>
      </c>
      <c r="I1841">
        <v>40.442999999999998</v>
      </c>
      <c r="J1841">
        <v>-104.94799999999999</v>
      </c>
      <c r="K1841" t="s">
        <v>628</v>
      </c>
      <c r="L1841" t="s">
        <v>742</v>
      </c>
    </row>
    <row r="1842" spans="2:12" x14ac:dyDescent="0.25">
      <c r="B1842" t="s">
        <v>674</v>
      </c>
      <c r="C1842" t="s">
        <v>7417</v>
      </c>
      <c r="D1842" t="s">
        <v>7418</v>
      </c>
      <c r="E1842" t="s">
        <v>1712</v>
      </c>
      <c r="F1842" t="s">
        <v>2292</v>
      </c>
      <c r="G1842">
        <v>1</v>
      </c>
      <c r="H1842">
        <v>4</v>
      </c>
      <c r="I1842">
        <v>40.4407</v>
      </c>
      <c r="J1842">
        <v>-105.06189999999999</v>
      </c>
      <c r="K1842" t="s">
        <v>628</v>
      </c>
      <c r="L1842" t="s">
        <v>742</v>
      </c>
    </row>
    <row r="1843" spans="2:12" x14ac:dyDescent="0.25">
      <c r="B1843" t="s">
        <v>674</v>
      </c>
      <c r="C1843" t="s">
        <v>7405</v>
      </c>
      <c r="D1843" t="s">
        <v>7406</v>
      </c>
      <c r="E1843" t="s">
        <v>2438</v>
      </c>
      <c r="F1843" t="s">
        <v>2292</v>
      </c>
      <c r="G1843">
        <v>1</v>
      </c>
      <c r="H1843">
        <v>4</v>
      </c>
      <c r="I1843">
        <v>40.4255</v>
      </c>
      <c r="J1843">
        <v>-105.10209999999999</v>
      </c>
      <c r="K1843" t="s">
        <v>628</v>
      </c>
      <c r="L1843" t="s">
        <v>742</v>
      </c>
    </row>
    <row r="1844" spans="2:12" x14ac:dyDescent="0.25">
      <c r="B1844" t="s">
        <v>674</v>
      </c>
      <c r="C1844" t="s">
        <v>6972</v>
      </c>
      <c r="D1844" t="s">
        <v>6973</v>
      </c>
      <c r="E1844" t="s">
        <v>1712</v>
      </c>
      <c r="F1844" t="s">
        <v>2292</v>
      </c>
      <c r="G1844">
        <v>1</v>
      </c>
      <c r="H1844">
        <v>3</v>
      </c>
      <c r="I1844">
        <v>40.607900000000001</v>
      </c>
      <c r="J1844">
        <v>-105.04219999999999</v>
      </c>
      <c r="K1844" t="s">
        <v>628</v>
      </c>
      <c r="L1844" t="s">
        <v>742</v>
      </c>
    </row>
    <row r="1845" spans="2:12" x14ac:dyDescent="0.25">
      <c r="B1845" t="s">
        <v>701</v>
      </c>
      <c r="C1845" t="s">
        <v>6865</v>
      </c>
      <c r="D1845" t="s">
        <v>6866</v>
      </c>
      <c r="E1845" t="s">
        <v>1398</v>
      </c>
      <c r="F1845" t="s">
        <v>2292</v>
      </c>
      <c r="G1845">
        <v>1</v>
      </c>
      <c r="H1845">
        <v>3</v>
      </c>
      <c r="I1845">
        <v>40.673200000000001</v>
      </c>
      <c r="J1845">
        <v>-104.94110000000001</v>
      </c>
      <c r="K1845" t="s">
        <v>628</v>
      </c>
      <c r="L1845" t="s">
        <v>742</v>
      </c>
    </row>
    <row r="1846" spans="2:12" x14ac:dyDescent="0.25">
      <c r="B1846" t="s">
        <v>674</v>
      </c>
      <c r="C1846" t="s">
        <v>6861</v>
      </c>
      <c r="D1846" t="s">
        <v>6862</v>
      </c>
      <c r="E1846" t="s">
        <v>2322</v>
      </c>
      <c r="F1846" t="s">
        <v>2292</v>
      </c>
      <c r="G1846">
        <v>1</v>
      </c>
      <c r="H1846">
        <v>3</v>
      </c>
      <c r="I1846">
        <v>40.651600000000002</v>
      </c>
      <c r="J1846">
        <v>-104.99939999999999</v>
      </c>
      <c r="K1846" t="s">
        <v>628</v>
      </c>
      <c r="L1846" t="s">
        <v>742</v>
      </c>
    </row>
    <row r="1847" spans="2:12" x14ac:dyDescent="0.25">
      <c r="B1847" t="s">
        <v>674</v>
      </c>
      <c r="C1847" t="s">
        <v>6867</v>
      </c>
      <c r="D1847" t="s">
        <v>6868</v>
      </c>
      <c r="E1847" t="s">
        <v>2296</v>
      </c>
      <c r="F1847" t="s">
        <v>2292</v>
      </c>
      <c r="G1847">
        <v>1</v>
      </c>
      <c r="H1847">
        <v>3</v>
      </c>
      <c r="I1847">
        <v>40.738</v>
      </c>
      <c r="J1847">
        <v>-105.081</v>
      </c>
      <c r="K1847" t="s">
        <v>628</v>
      </c>
      <c r="L1847" t="s">
        <v>742</v>
      </c>
    </row>
    <row r="1848" spans="2:12" x14ac:dyDescent="0.25">
      <c r="B1848" t="s">
        <v>674</v>
      </c>
      <c r="C1848" t="s">
        <v>6859</v>
      </c>
      <c r="D1848" t="s">
        <v>6860</v>
      </c>
      <c r="E1848" t="s">
        <v>2296</v>
      </c>
      <c r="F1848" t="s">
        <v>2292</v>
      </c>
      <c r="G1848">
        <v>1</v>
      </c>
      <c r="H1848">
        <v>3</v>
      </c>
      <c r="I1848">
        <v>40.725700000000003</v>
      </c>
      <c r="J1848">
        <v>-104.9662</v>
      </c>
      <c r="K1848" t="s">
        <v>628</v>
      </c>
      <c r="L1848" t="s">
        <v>742</v>
      </c>
    </row>
    <row r="1849" spans="2:12" x14ac:dyDescent="0.25">
      <c r="B1849" t="s">
        <v>674</v>
      </c>
      <c r="C1849" t="s">
        <v>6863</v>
      </c>
      <c r="D1849" t="s">
        <v>6864</v>
      </c>
      <c r="E1849" t="s">
        <v>6355</v>
      </c>
      <c r="F1849" t="s">
        <v>2292</v>
      </c>
      <c r="G1849">
        <v>1</v>
      </c>
      <c r="H1849">
        <v>3</v>
      </c>
      <c r="I1849">
        <v>40.726500000000001</v>
      </c>
      <c r="J1849">
        <v>-105.07599999999999</v>
      </c>
      <c r="K1849" t="s">
        <v>628</v>
      </c>
      <c r="L1849" t="s">
        <v>742</v>
      </c>
    </row>
    <row r="1850" spans="2:12" x14ac:dyDescent="0.25">
      <c r="B1850" t="s">
        <v>674</v>
      </c>
      <c r="C1850" t="s">
        <v>6872</v>
      </c>
      <c r="D1850" t="s">
        <v>6873</v>
      </c>
      <c r="E1850" t="s">
        <v>6133</v>
      </c>
      <c r="F1850" t="s">
        <v>2292</v>
      </c>
      <c r="G1850">
        <v>1</v>
      </c>
      <c r="H1850">
        <v>3</v>
      </c>
      <c r="I1850">
        <v>40.769199999999998</v>
      </c>
      <c r="J1850">
        <v>-105.041</v>
      </c>
      <c r="K1850" t="s">
        <v>628</v>
      </c>
      <c r="L1850" t="s">
        <v>742</v>
      </c>
    </row>
    <row r="1851" spans="2:12" x14ac:dyDescent="0.25">
      <c r="B1851" t="s">
        <v>674</v>
      </c>
      <c r="C1851" t="s">
        <v>6857</v>
      </c>
      <c r="D1851" t="s">
        <v>6858</v>
      </c>
      <c r="E1851" t="s">
        <v>6133</v>
      </c>
      <c r="F1851" t="s">
        <v>2292</v>
      </c>
      <c r="G1851">
        <v>1</v>
      </c>
      <c r="H1851">
        <v>3</v>
      </c>
      <c r="I1851">
        <v>40.696399999999997</v>
      </c>
      <c r="J1851">
        <v>-104.9817</v>
      </c>
      <c r="K1851" t="s">
        <v>628</v>
      </c>
      <c r="L1851" t="s">
        <v>742</v>
      </c>
    </row>
    <row r="1852" spans="2:12" x14ac:dyDescent="0.25">
      <c r="B1852" t="s">
        <v>674</v>
      </c>
      <c r="C1852" t="s">
        <v>6855</v>
      </c>
      <c r="D1852" t="s">
        <v>6856</v>
      </c>
      <c r="E1852" t="s">
        <v>5259</v>
      </c>
      <c r="F1852" t="s">
        <v>2292</v>
      </c>
      <c r="G1852">
        <v>1</v>
      </c>
      <c r="H1852">
        <v>3</v>
      </c>
      <c r="I1852">
        <v>40.707500000000003</v>
      </c>
      <c r="J1852">
        <v>-105.00660000000001</v>
      </c>
      <c r="K1852" t="s">
        <v>628</v>
      </c>
      <c r="L1852" t="s">
        <v>742</v>
      </c>
    </row>
    <row r="1853" spans="2:12" x14ac:dyDescent="0.25">
      <c r="B1853" t="s">
        <v>674</v>
      </c>
      <c r="C1853" t="s">
        <v>6887</v>
      </c>
      <c r="D1853" t="s">
        <v>6888</v>
      </c>
      <c r="E1853" t="s">
        <v>4575</v>
      </c>
      <c r="F1853" t="s">
        <v>2292</v>
      </c>
      <c r="G1853">
        <v>1</v>
      </c>
      <c r="H1853">
        <v>3</v>
      </c>
      <c r="I1853">
        <v>40.761800000000001</v>
      </c>
      <c r="J1853">
        <v>-105.02079999999999</v>
      </c>
      <c r="K1853" t="s">
        <v>628</v>
      </c>
      <c r="L1853" t="s">
        <v>742</v>
      </c>
    </row>
    <row r="1854" spans="2:12" x14ac:dyDescent="0.25">
      <c r="B1854" t="s">
        <v>674</v>
      </c>
      <c r="C1854" t="s">
        <v>6869</v>
      </c>
      <c r="D1854" t="s">
        <v>6870</v>
      </c>
      <c r="E1854" t="s">
        <v>6871</v>
      </c>
      <c r="F1854" t="s">
        <v>2292</v>
      </c>
      <c r="G1854">
        <v>1</v>
      </c>
      <c r="H1854">
        <v>3</v>
      </c>
      <c r="I1854">
        <v>40.782499999999999</v>
      </c>
      <c r="J1854">
        <v>-104.9973</v>
      </c>
      <c r="K1854" t="s">
        <v>628</v>
      </c>
      <c r="L1854" t="s">
        <v>742</v>
      </c>
    </row>
    <row r="1855" spans="2:12" x14ac:dyDescent="0.25">
      <c r="B1855" t="s">
        <v>674</v>
      </c>
      <c r="C1855" t="s">
        <v>6889</v>
      </c>
      <c r="D1855" t="s">
        <v>6890</v>
      </c>
      <c r="E1855" t="s">
        <v>5410</v>
      </c>
      <c r="F1855" t="s">
        <v>2292</v>
      </c>
      <c r="G1855">
        <v>1</v>
      </c>
      <c r="H1855">
        <v>3</v>
      </c>
      <c r="I1855">
        <v>40.768900000000002</v>
      </c>
      <c r="J1855">
        <v>-105.06399999999999</v>
      </c>
      <c r="K1855" t="s">
        <v>628</v>
      </c>
      <c r="L1855" t="s">
        <v>742</v>
      </c>
    </row>
    <row r="1856" spans="2:12" x14ac:dyDescent="0.25">
      <c r="B1856" t="s">
        <v>674</v>
      </c>
      <c r="C1856" t="s">
        <v>6876</v>
      </c>
      <c r="D1856" t="s">
        <v>6877</v>
      </c>
      <c r="E1856" t="s">
        <v>5410</v>
      </c>
      <c r="F1856" t="s">
        <v>2292</v>
      </c>
      <c r="G1856">
        <v>1</v>
      </c>
      <c r="H1856">
        <v>3</v>
      </c>
      <c r="I1856">
        <v>40.689</v>
      </c>
      <c r="J1856">
        <v>-105.02419999999999</v>
      </c>
      <c r="K1856" t="s">
        <v>628</v>
      </c>
      <c r="L1856" t="s">
        <v>742</v>
      </c>
    </row>
    <row r="1857" spans="2:12" x14ac:dyDescent="0.25">
      <c r="B1857" t="s">
        <v>674</v>
      </c>
      <c r="C1857" t="s">
        <v>6884</v>
      </c>
      <c r="D1857" t="s">
        <v>6885</v>
      </c>
      <c r="E1857" t="s">
        <v>2312</v>
      </c>
      <c r="F1857" t="s">
        <v>2292</v>
      </c>
      <c r="G1857">
        <v>1</v>
      </c>
      <c r="H1857">
        <v>3</v>
      </c>
      <c r="I1857">
        <v>40.671100000000003</v>
      </c>
      <c r="J1857">
        <v>-105.0639</v>
      </c>
      <c r="K1857" t="s">
        <v>628</v>
      </c>
      <c r="L1857" t="s">
        <v>742</v>
      </c>
    </row>
    <row r="1858" spans="2:12" x14ac:dyDescent="0.25">
      <c r="B1858" t="s">
        <v>674</v>
      </c>
      <c r="C1858" t="s">
        <v>7725</v>
      </c>
      <c r="D1858" t="s">
        <v>7726</v>
      </c>
      <c r="E1858" t="s">
        <v>628</v>
      </c>
      <c r="F1858" t="s">
        <v>2292</v>
      </c>
      <c r="G1858">
        <v>1</v>
      </c>
      <c r="H1858">
        <v>4</v>
      </c>
      <c r="I1858">
        <v>40.430700000000002</v>
      </c>
      <c r="J1858">
        <v>-105.3402</v>
      </c>
      <c r="K1858" t="s">
        <v>628</v>
      </c>
      <c r="L1858" t="s">
        <v>742</v>
      </c>
    </row>
    <row r="1859" spans="2:12" x14ac:dyDescent="0.25">
      <c r="B1859" t="s">
        <v>674</v>
      </c>
      <c r="C1859" t="s">
        <v>6801</v>
      </c>
      <c r="D1859" t="s">
        <v>6802</v>
      </c>
      <c r="E1859" t="s">
        <v>4575</v>
      </c>
      <c r="F1859" t="s">
        <v>2292</v>
      </c>
      <c r="G1859">
        <v>1</v>
      </c>
      <c r="H1859">
        <v>3</v>
      </c>
      <c r="I1859">
        <v>40.725000000000001</v>
      </c>
      <c r="J1859">
        <v>-105.42610000000001</v>
      </c>
      <c r="K1859" t="s">
        <v>628</v>
      </c>
      <c r="L1859" t="s">
        <v>742</v>
      </c>
    </row>
    <row r="1860" spans="2:12" x14ac:dyDescent="0.25">
      <c r="B1860" t="s">
        <v>674</v>
      </c>
      <c r="C1860" t="s">
        <v>6797</v>
      </c>
      <c r="D1860" t="s">
        <v>6798</v>
      </c>
      <c r="E1860" t="s">
        <v>2302</v>
      </c>
      <c r="F1860" t="s">
        <v>2292</v>
      </c>
      <c r="G1860">
        <v>1</v>
      </c>
      <c r="H1860">
        <v>3</v>
      </c>
      <c r="I1860">
        <v>40.750999999999998</v>
      </c>
      <c r="J1860">
        <v>-105.4096</v>
      </c>
      <c r="K1860" t="s">
        <v>628</v>
      </c>
      <c r="L1860" t="s">
        <v>742</v>
      </c>
    </row>
    <row r="1861" spans="2:12" x14ac:dyDescent="0.25">
      <c r="B1861" t="s">
        <v>674</v>
      </c>
      <c r="C1861" t="s">
        <v>6853</v>
      </c>
      <c r="D1861" t="s">
        <v>6854</v>
      </c>
      <c r="E1861" t="s">
        <v>2302</v>
      </c>
      <c r="F1861" t="s">
        <v>2292</v>
      </c>
      <c r="G1861">
        <v>1</v>
      </c>
      <c r="H1861">
        <v>3</v>
      </c>
      <c r="I1861">
        <v>40.626300000000001</v>
      </c>
      <c r="J1861">
        <v>-105.3912</v>
      </c>
      <c r="K1861" t="s">
        <v>628</v>
      </c>
      <c r="L1861" t="s">
        <v>742</v>
      </c>
    </row>
    <row r="1862" spans="2:12" x14ac:dyDescent="0.25">
      <c r="B1862" t="s">
        <v>674</v>
      </c>
      <c r="C1862" t="s">
        <v>6936</v>
      </c>
      <c r="D1862" t="s">
        <v>6937</v>
      </c>
      <c r="E1862" t="s">
        <v>1398</v>
      </c>
      <c r="F1862" t="s">
        <v>2292</v>
      </c>
      <c r="G1862">
        <v>1</v>
      </c>
      <c r="H1862">
        <v>3</v>
      </c>
      <c r="I1862">
        <v>40.575899999999997</v>
      </c>
      <c r="J1862">
        <v>-105.08580000000001</v>
      </c>
      <c r="K1862" t="s">
        <v>628</v>
      </c>
      <c r="L1862" t="s">
        <v>742</v>
      </c>
    </row>
    <row r="1863" spans="2:12" x14ac:dyDescent="0.25">
      <c r="B1863" t="s">
        <v>674</v>
      </c>
      <c r="C1863" t="s">
        <v>6707</v>
      </c>
      <c r="D1863" t="s">
        <v>6708</v>
      </c>
      <c r="E1863" t="s">
        <v>1398</v>
      </c>
      <c r="F1863" t="s">
        <v>2292</v>
      </c>
      <c r="G1863">
        <v>1</v>
      </c>
      <c r="H1863">
        <v>3</v>
      </c>
      <c r="I1863">
        <v>40.585700000000003</v>
      </c>
      <c r="J1863">
        <v>-105.1317</v>
      </c>
      <c r="K1863" t="s">
        <v>628</v>
      </c>
      <c r="L1863" t="s">
        <v>742</v>
      </c>
    </row>
    <row r="1864" spans="2:12" x14ac:dyDescent="0.25">
      <c r="B1864" t="s">
        <v>674</v>
      </c>
      <c r="C1864" t="s">
        <v>6924</v>
      </c>
      <c r="D1864" t="s">
        <v>6925</v>
      </c>
      <c r="E1864" t="s">
        <v>6899</v>
      </c>
      <c r="F1864" t="s">
        <v>2292</v>
      </c>
      <c r="G1864">
        <v>1</v>
      </c>
      <c r="H1864">
        <v>3</v>
      </c>
      <c r="I1864">
        <v>40.519500000000001</v>
      </c>
      <c r="J1864">
        <v>-105.12560000000001</v>
      </c>
      <c r="K1864" t="s">
        <v>628</v>
      </c>
      <c r="L1864" t="s">
        <v>742</v>
      </c>
    </row>
    <row r="1865" spans="2:12" x14ac:dyDescent="0.25">
      <c r="B1865" t="s">
        <v>674</v>
      </c>
      <c r="C1865" t="s">
        <v>7030</v>
      </c>
      <c r="D1865" t="s">
        <v>7031</v>
      </c>
      <c r="E1865" t="s">
        <v>4537</v>
      </c>
      <c r="F1865" t="s">
        <v>2292</v>
      </c>
      <c r="G1865">
        <v>1</v>
      </c>
      <c r="H1865">
        <v>3</v>
      </c>
      <c r="I1865">
        <v>40.862699999999997</v>
      </c>
      <c r="J1865">
        <v>-105.381</v>
      </c>
      <c r="K1865" t="s">
        <v>628</v>
      </c>
      <c r="L1865" t="s">
        <v>742</v>
      </c>
    </row>
    <row r="1866" spans="2:12" x14ac:dyDescent="0.25">
      <c r="B1866" t="s">
        <v>674</v>
      </c>
      <c r="C1866" t="s">
        <v>6904</v>
      </c>
      <c r="D1866" t="s">
        <v>6905</v>
      </c>
      <c r="E1866" t="s">
        <v>1398</v>
      </c>
      <c r="F1866" t="s">
        <v>2292</v>
      </c>
      <c r="G1866">
        <v>1</v>
      </c>
      <c r="H1866">
        <v>3</v>
      </c>
      <c r="I1866">
        <v>40.587600000000002</v>
      </c>
      <c r="J1866">
        <v>-105.1473</v>
      </c>
      <c r="K1866" t="s">
        <v>628</v>
      </c>
      <c r="L1866" t="s">
        <v>742</v>
      </c>
    </row>
    <row r="1867" spans="2:12" x14ac:dyDescent="0.25">
      <c r="B1867" t="s">
        <v>674</v>
      </c>
      <c r="C1867" t="s">
        <v>6918</v>
      </c>
      <c r="D1867" t="s">
        <v>6919</v>
      </c>
      <c r="E1867" t="s">
        <v>1398</v>
      </c>
      <c r="F1867" t="s">
        <v>2292</v>
      </c>
      <c r="G1867">
        <v>1</v>
      </c>
      <c r="H1867">
        <v>3</v>
      </c>
      <c r="I1867">
        <v>40.537300000000002</v>
      </c>
      <c r="J1867">
        <v>-105.0291</v>
      </c>
      <c r="K1867" t="s">
        <v>628</v>
      </c>
      <c r="L1867" t="s">
        <v>742</v>
      </c>
    </row>
    <row r="1868" spans="2:12" x14ac:dyDescent="0.25">
      <c r="B1868" t="s">
        <v>674</v>
      </c>
      <c r="C1868" t="s">
        <v>6915</v>
      </c>
      <c r="D1868" t="s">
        <v>6916</v>
      </c>
      <c r="E1868" t="s">
        <v>6917</v>
      </c>
      <c r="F1868" t="s">
        <v>2292</v>
      </c>
      <c r="G1868">
        <v>1</v>
      </c>
      <c r="H1868">
        <v>3</v>
      </c>
      <c r="I1868">
        <v>40.576700000000002</v>
      </c>
      <c r="J1868">
        <v>-105.023</v>
      </c>
      <c r="K1868" t="s">
        <v>628</v>
      </c>
      <c r="L1868" t="s">
        <v>742</v>
      </c>
    </row>
    <row r="1869" spans="2:12" x14ac:dyDescent="0.25">
      <c r="B1869" t="s">
        <v>674</v>
      </c>
      <c r="C1869" t="s">
        <v>6934</v>
      </c>
      <c r="D1869" t="s">
        <v>6935</v>
      </c>
      <c r="E1869" t="s">
        <v>6899</v>
      </c>
      <c r="F1869" t="s">
        <v>2292</v>
      </c>
      <c r="G1869">
        <v>1</v>
      </c>
      <c r="H1869">
        <v>3</v>
      </c>
      <c r="I1869">
        <v>40.478000000000002</v>
      </c>
      <c r="J1869">
        <v>-105.071</v>
      </c>
      <c r="K1869" t="s">
        <v>628</v>
      </c>
      <c r="L1869" t="s">
        <v>742</v>
      </c>
    </row>
    <row r="1870" spans="2:12" x14ac:dyDescent="0.25">
      <c r="B1870" t="s">
        <v>674</v>
      </c>
      <c r="C1870" t="s">
        <v>6897</v>
      </c>
      <c r="D1870" t="s">
        <v>6898</v>
      </c>
      <c r="E1870" t="s">
        <v>6899</v>
      </c>
      <c r="F1870" t="s">
        <v>2292</v>
      </c>
      <c r="G1870">
        <v>1</v>
      </c>
      <c r="H1870">
        <v>3</v>
      </c>
      <c r="I1870">
        <v>40.546700000000001</v>
      </c>
      <c r="J1870">
        <v>-105.04940000000001</v>
      </c>
      <c r="K1870" t="s">
        <v>628</v>
      </c>
      <c r="L1870" t="s">
        <v>742</v>
      </c>
    </row>
    <row r="1871" spans="2:12" x14ac:dyDescent="0.25">
      <c r="B1871" t="s">
        <v>674</v>
      </c>
      <c r="C1871" t="s">
        <v>6906</v>
      </c>
      <c r="D1871" t="s">
        <v>6907</v>
      </c>
      <c r="E1871" t="s">
        <v>3132</v>
      </c>
      <c r="F1871" t="s">
        <v>2292</v>
      </c>
      <c r="G1871">
        <v>1</v>
      </c>
      <c r="H1871">
        <v>3</v>
      </c>
      <c r="I1871">
        <v>40.624000000000002</v>
      </c>
      <c r="J1871">
        <v>-105.06489999999999</v>
      </c>
      <c r="K1871" t="s">
        <v>628</v>
      </c>
      <c r="L1871" t="s">
        <v>742</v>
      </c>
    </row>
    <row r="1872" spans="2:12" x14ac:dyDescent="0.25">
      <c r="B1872" t="s">
        <v>674</v>
      </c>
      <c r="C1872" t="s">
        <v>6900</v>
      </c>
      <c r="D1872" t="s">
        <v>6901</v>
      </c>
      <c r="E1872" t="s">
        <v>1398</v>
      </c>
      <c r="F1872" t="s">
        <v>2292</v>
      </c>
      <c r="G1872">
        <v>1</v>
      </c>
      <c r="H1872">
        <v>3</v>
      </c>
      <c r="I1872">
        <v>40.607399999999998</v>
      </c>
      <c r="J1872">
        <v>-105.0526</v>
      </c>
      <c r="K1872" t="s">
        <v>628</v>
      </c>
      <c r="L1872" t="s">
        <v>742</v>
      </c>
    </row>
    <row r="1873" spans="2:12" x14ac:dyDescent="0.25">
      <c r="B1873" t="s">
        <v>674</v>
      </c>
      <c r="C1873" t="s">
        <v>6849</v>
      </c>
      <c r="D1873" t="s">
        <v>6850</v>
      </c>
      <c r="E1873" t="s">
        <v>2302</v>
      </c>
      <c r="F1873" t="s">
        <v>2292</v>
      </c>
      <c r="G1873">
        <v>1</v>
      </c>
      <c r="H1873">
        <v>3</v>
      </c>
      <c r="I1873">
        <v>40.86</v>
      </c>
      <c r="J1873">
        <v>-105.5087</v>
      </c>
      <c r="K1873" t="s">
        <v>628</v>
      </c>
      <c r="L1873" t="s">
        <v>742</v>
      </c>
    </row>
    <row r="1874" spans="2:12" x14ac:dyDescent="0.25">
      <c r="B1874" t="s">
        <v>674</v>
      </c>
      <c r="C1874" t="s">
        <v>6922</v>
      </c>
      <c r="D1874" t="s">
        <v>6923</v>
      </c>
      <c r="E1874" t="s">
        <v>4989</v>
      </c>
      <c r="F1874" t="s">
        <v>2292</v>
      </c>
      <c r="G1874">
        <v>1</v>
      </c>
      <c r="H1874">
        <v>3</v>
      </c>
      <c r="I1874">
        <v>40.513100000000001</v>
      </c>
      <c r="J1874">
        <v>-105.07170000000001</v>
      </c>
      <c r="K1874" t="s">
        <v>628</v>
      </c>
      <c r="L1874" t="s">
        <v>742</v>
      </c>
    </row>
    <row r="1875" spans="2:12" x14ac:dyDescent="0.25">
      <c r="B1875" t="s">
        <v>674</v>
      </c>
      <c r="C1875" t="s">
        <v>6709</v>
      </c>
      <c r="D1875" t="s">
        <v>6710</v>
      </c>
      <c r="E1875" t="s">
        <v>1398</v>
      </c>
      <c r="F1875" t="s">
        <v>2292</v>
      </c>
      <c r="G1875">
        <v>1</v>
      </c>
      <c r="H1875">
        <v>3</v>
      </c>
      <c r="I1875">
        <v>40.6068</v>
      </c>
      <c r="J1875">
        <v>-105.0634</v>
      </c>
      <c r="K1875" t="s">
        <v>628</v>
      </c>
      <c r="L1875" t="s">
        <v>742</v>
      </c>
    </row>
    <row r="1876" spans="2:12" x14ac:dyDescent="0.25">
      <c r="B1876" t="s">
        <v>674</v>
      </c>
      <c r="C1876" t="s">
        <v>6930</v>
      </c>
      <c r="D1876" t="s">
        <v>6931</v>
      </c>
      <c r="E1876" t="s">
        <v>1398</v>
      </c>
      <c r="F1876" t="s">
        <v>2292</v>
      </c>
      <c r="G1876">
        <v>1</v>
      </c>
      <c r="H1876">
        <v>3</v>
      </c>
      <c r="I1876">
        <v>40.4968</v>
      </c>
      <c r="J1876">
        <v>-105.0688</v>
      </c>
      <c r="K1876" t="s">
        <v>628</v>
      </c>
      <c r="L1876" t="s">
        <v>742</v>
      </c>
    </row>
    <row r="1877" spans="2:12" x14ac:dyDescent="0.25">
      <c r="B1877" t="s">
        <v>674</v>
      </c>
      <c r="C1877" t="s">
        <v>6911</v>
      </c>
      <c r="D1877" t="s">
        <v>6912</v>
      </c>
      <c r="E1877" t="s">
        <v>6221</v>
      </c>
      <c r="F1877" t="s">
        <v>2292</v>
      </c>
      <c r="G1877">
        <v>1</v>
      </c>
      <c r="H1877">
        <v>3</v>
      </c>
      <c r="I1877">
        <v>40.526499999999999</v>
      </c>
      <c r="J1877">
        <v>-105.087</v>
      </c>
      <c r="K1877" t="s">
        <v>628</v>
      </c>
      <c r="L1877" t="s">
        <v>742</v>
      </c>
    </row>
    <row r="1878" spans="2:12" x14ac:dyDescent="0.25">
      <c r="B1878" t="s">
        <v>674</v>
      </c>
      <c r="C1878" t="s">
        <v>6926</v>
      </c>
      <c r="D1878" t="s">
        <v>6927</v>
      </c>
      <c r="E1878" t="s">
        <v>2296</v>
      </c>
      <c r="F1878" t="s">
        <v>2292</v>
      </c>
      <c r="G1878">
        <v>1</v>
      </c>
      <c r="H1878">
        <v>3</v>
      </c>
      <c r="I1878">
        <v>40.543799999999997</v>
      </c>
      <c r="J1878">
        <v>-105.1597</v>
      </c>
      <c r="K1878" t="s">
        <v>628</v>
      </c>
      <c r="L1878" t="s">
        <v>742</v>
      </c>
    </row>
    <row r="1879" spans="2:12" x14ac:dyDescent="0.25">
      <c r="B1879" t="s">
        <v>674</v>
      </c>
      <c r="C1879" t="s">
        <v>7204</v>
      </c>
      <c r="D1879" t="s">
        <v>7205</v>
      </c>
      <c r="E1879" t="s">
        <v>2302</v>
      </c>
      <c r="F1879" t="s">
        <v>2292</v>
      </c>
      <c r="G1879">
        <v>1</v>
      </c>
      <c r="H1879">
        <v>3</v>
      </c>
      <c r="I1879">
        <v>40.566299999999998</v>
      </c>
      <c r="J1879">
        <v>-105.58750000000001</v>
      </c>
      <c r="K1879" t="s">
        <v>628</v>
      </c>
      <c r="L1879" t="s">
        <v>742</v>
      </c>
    </row>
    <row r="1880" spans="2:12" x14ac:dyDescent="0.25">
      <c r="B1880" t="s">
        <v>674</v>
      </c>
      <c r="C1880" t="s">
        <v>6908</v>
      </c>
      <c r="D1880" t="s">
        <v>6909</v>
      </c>
      <c r="E1880" t="s">
        <v>6355</v>
      </c>
      <c r="F1880" t="s">
        <v>2292</v>
      </c>
      <c r="G1880">
        <v>1</v>
      </c>
      <c r="H1880">
        <v>3</v>
      </c>
      <c r="I1880">
        <v>40.525799999999997</v>
      </c>
      <c r="J1880">
        <v>-105.0909</v>
      </c>
      <c r="K1880" t="s">
        <v>628</v>
      </c>
      <c r="L1880" t="s">
        <v>742</v>
      </c>
    </row>
    <row r="1881" spans="2:12" x14ac:dyDescent="0.25">
      <c r="B1881" t="s">
        <v>674</v>
      </c>
      <c r="C1881" t="s">
        <v>6902</v>
      </c>
      <c r="D1881" t="s">
        <v>6903</v>
      </c>
      <c r="E1881" t="s">
        <v>2296</v>
      </c>
      <c r="F1881" t="s">
        <v>2292</v>
      </c>
      <c r="G1881">
        <v>1</v>
      </c>
      <c r="H1881">
        <v>3</v>
      </c>
      <c r="I1881">
        <v>40.540700000000001</v>
      </c>
      <c r="J1881">
        <v>-105.1187</v>
      </c>
      <c r="K1881" t="s">
        <v>628</v>
      </c>
      <c r="L1881" t="s">
        <v>742</v>
      </c>
    </row>
    <row r="1882" spans="2:12" x14ac:dyDescent="0.25">
      <c r="B1882" t="s">
        <v>674</v>
      </c>
      <c r="C1882" t="s">
        <v>6932</v>
      </c>
      <c r="D1882" t="s">
        <v>6933</v>
      </c>
      <c r="E1882" t="s">
        <v>2296</v>
      </c>
      <c r="F1882" t="s">
        <v>2292</v>
      </c>
      <c r="G1882">
        <v>1</v>
      </c>
      <c r="H1882">
        <v>3</v>
      </c>
      <c r="I1882">
        <v>40.565300000000001</v>
      </c>
      <c r="J1882">
        <v>-104.9811</v>
      </c>
      <c r="K1882" t="s">
        <v>628</v>
      </c>
      <c r="L1882" t="s">
        <v>742</v>
      </c>
    </row>
    <row r="1883" spans="2:12" x14ac:dyDescent="0.25">
      <c r="B1883" t="s">
        <v>674</v>
      </c>
      <c r="C1883" t="s">
        <v>6928</v>
      </c>
      <c r="D1883" t="s">
        <v>6929</v>
      </c>
      <c r="E1883" t="s">
        <v>5259</v>
      </c>
      <c r="F1883" t="s">
        <v>2292</v>
      </c>
      <c r="G1883">
        <v>1</v>
      </c>
      <c r="H1883">
        <v>3</v>
      </c>
      <c r="I1883">
        <v>40.526699999999998</v>
      </c>
      <c r="J1883">
        <v>-105.16370000000001</v>
      </c>
      <c r="K1883" t="s">
        <v>628</v>
      </c>
      <c r="L1883" t="s">
        <v>742</v>
      </c>
    </row>
    <row r="1884" spans="2:12" x14ac:dyDescent="0.25">
      <c r="B1884" t="s">
        <v>674</v>
      </c>
      <c r="C1884" t="s">
        <v>6725</v>
      </c>
      <c r="D1884" t="s">
        <v>6726</v>
      </c>
      <c r="E1884" t="s">
        <v>2302</v>
      </c>
      <c r="F1884" t="s">
        <v>2292</v>
      </c>
      <c r="G1884">
        <v>1</v>
      </c>
      <c r="H1884">
        <v>3</v>
      </c>
      <c r="I1884">
        <v>40.5578</v>
      </c>
      <c r="J1884">
        <v>-105.05970000000001</v>
      </c>
      <c r="K1884" t="s">
        <v>628</v>
      </c>
      <c r="L1884" t="s">
        <v>742</v>
      </c>
    </row>
    <row r="1885" spans="2:12" x14ac:dyDescent="0.25">
      <c r="B1885" t="s">
        <v>674</v>
      </c>
      <c r="C1885" t="s">
        <v>6913</v>
      </c>
      <c r="D1885" t="s">
        <v>6914</v>
      </c>
      <c r="E1885" t="s">
        <v>2302</v>
      </c>
      <c r="F1885" t="s">
        <v>2292</v>
      </c>
      <c r="G1885">
        <v>1</v>
      </c>
      <c r="H1885">
        <v>3</v>
      </c>
      <c r="I1885">
        <v>40.572499999999998</v>
      </c>
      <c r="J1885">
        <v>-105.0147</v>
      </c>
      <c r="K1885" t="s">
        <v>628</v>
      </c>
      <c r="L1885" t="s">
        <v>742</v>
      </c>
    </row>
    <row r="1886" spans="2:12" x14ac:dyDescent="0.25">
      <c r="B1886" t="s">
        <v>674</v>
      </c>
      <c r="C1886" t="s">
        <v>6920</v>
      </c>
      <c r="D1886" t="s">
        <v>6921</v>
      </c>
      <c r="E1886" t="s">
        <v>6910</v>
      </c>
      <c r="F1886" t="s">
        <v>2292</v>
      </c>
      <c r="G1886">
        <v>1</v>
      </c>
      <c r="H1886">
        <v>3</v>
      </c>
      <c r="I1886">
        <v>40.638399999999997</v>
      </c>
      <c r="J1886">
        <v>-105.0878</v>
      </c>
      <c r="K1886" t="s">
        <v>628</v>
      </c>
      <c r="L1886" t="s">
        <v>742</v>
      </c>
    </row>
    <row r="1887" spans="2:12" x14ac:dyDescent="0.25">
      <c r="B1887" t="s">
        <v>674</v>
      </c>
      <c r="C1887" t="s">
        <v>6946</v>
      </c>
      <c r="D1887" t="s">
        <v>6947</v>
      </c>
      <c r="E1887" t="s">
        <v>3379</v>
      </c>
      <c r="F1887" t="s">
        <v>2292</v>
      </c>
      <c r="G1887">
        <v>1</v>
      </c>
      <c r="H1887">
        <v>3</v>
      </c>
      <c r="I1887">
        <v>40.576799999999999</v>
      </c>
      <c r="J1887">
        <v>-105.01309999999999</v>
      </c>
      <c r="K1887" t="s">
        <v>628</v>
      </c>
      <c r="L1887" t="s">
        <v>742</v>
      </c>
    </row>
    <row r="1888" spans="2:12" x14ac:dyDescent="0.25">
      <c r="B1888" t="s">
        <v>674</v>
      </c>
      <c r="C1888" t="s">
        <v>6757</v>
      </c>
      <c r="D1888" t="s">
        <v>6758</v>
      </c>
      <c r="E1888" t="s">
        <v>1398</v>
      </c>
      <c r="F1888" t="s">
        <v>2292</v>
      </c>
      <c r="G1888">
        <v>1</v>
      </c>
      <c r="H1888">
        <v>3</v>
      </c>
      <c r="I1888">
        <v>40.596800000000002</v>
      </c>
      <c r="J1888">
        <v>-105.13290000000001</v>
      </c>
      <c r="K1888" t="s">
        <v>628</v>
      </c>
      <c r="L1888" t="s">
        <v>742</v>
      </c>
    </row>
    <row r="1889" spans="2:12" x14ac:dyDescent="0.25">
      <c r="B1889" t="s">
        <v>674</v>
      </c>
      <c r="C1889" t="s">
        <v>6938</v>
      </c>
      <c r="D1889" t="s">
        <v>6939</v>
      </c>
      <c r="E1889" t="s">
        <v>2302</v>
      </c>
      <c r="F1889" t="s">
        <v>2292</v>
      </c>
      <c r="G1889">
        <v>1</v>
      </c>
      <c r="H1889">
        <v>3</v>
      </c>
      <c r="I1889">
        <v>40.539299999999997</v>
      </c>
      <c r="J1889">
        <v>-105.1185</v>
      </c>
      <c r="K1889" t="s">
        <v>628</v>
      </c>
      <c r="L1889" t="s">
        <v>742</v>
      </c>
    </row>
    <row r="1890" spans="2:12" x14ac:dyDescent="0.25">
      <c r="B1890" t="s">
        <v>674</v>
      </c>
      <c r="C1890" t="s">
        <v>7082</v>
      </c>
      <c r="D1890" t="s">
        <v>7083</v>
      </c>
      <c r="E1890" t="s">
        <v>4257</v>
      </c>
      <c r="F1890" t="s">
        <v>2292</v>
      </c>
      <c r="G1890">
        <v>1</v>
      </c>
      <c r="H1890">
        <v>4</v>
      </c>
      <c r="I1890">
        <v>40.585000000000001</v>
      </c>
      <c r="J1890">
        <v>-105.3368</v>
      </c>
      <c r="K1890" t="s">
        <v>628</v>
      </c>
      <c r="L1890" t="s">
        <v>742</v>
      </c>
    </row>
    <row r="1891" spans="2:12" x14ac:dyDescent="0.25">
      <c r="B1891" t="s">
        <v>674</v>
      </c>
      <c r="C1891" t="s">
        <v>7024</v>
      </c>
      <c r="D1891" t="s">
        <v>7025</v>
      </c>
      <c r="E1891" t="s">
        <v>2322</v>
      </c>
      <c r="F1891" t="s">
        <v>2292</v>
      </c>
      <c r="G1891">
        <v>1</v>
      </c>
      <c r="H1891">
        <v>3</v>
      </c>
      <c r="I1891">
        <v>40.739800000000002</v>
      </c>
      <c r="J1891">
        <v>-105.2118</v>
      </c>
      <c r="K1891" t="s">
        <v>628</v>
      </c>
      <c r="L1891" t="s">
        <v>742</v>
      </c>
    </row>
    <row r="1892" spans="2:12" x14ac:dyDescent="0.25">
      <c r="B1892" t="s">
        <v>674</v>
      </c>
      <c r="C1892" t="s">
        <v>6956</v>
      </c>
      <c r="D1892" t="s">
        <v>6957</v>
      </c>
      <c r="E1892" t="s">
        <v>6886</v>
      </c>
      <c r="F1892" t="s">
        <v>2292</v>
      </c>
      <c r="G1892">
        <v>1</v>
      </c>
      <c r="H1892">
        <v>3</v>
      </c>
      <c r="I1892">
        <v>40.524999999999999</v>
      </c>
      <c r="J1892">
        <v>-105.07470000000001</v>
      </c>
      <c r="K1892" t="s">
        <v>628</v>
      </c>
      <c r="L1892" t="s">
        <v>742</v>
      </c>
    </row>
    <row r="1893" spans="2:12" x14ac:dyDescent="0.25">
      <c r="B1893" t="s">
        <v>674</v>
      </c>
      <c r="C1893" t="s">
        <v>7283</v>
      </c>
      <c r="D1893" t="s">
        <v>7284</v>
      </c>
      <c r="E1893" t="s">
        <v>1398</v>
      </c>
      <c r="F1893" t="s">
        <v>2292</v>
      </c>
      <c r="G1893">
        <v>1</v>
      </c>
      <c r="H1893">
        <v>4</v>
      </c>
      <c r="I1893">
        <v>40.365600000000001</v>
      </c>
      <c r="J1893">
        <v>-105.1357</v>
      </c>
      <c r="K1893" t="s">
        <v>628</v>
      </c>
      <c r="L1893" t="s">
        <v>742</v>
      </c>
    </row>
    <row r="1894" spans="2:12" x14ac:dyDescent="0.25">
      <c r="B1894" t="s">
        <v>674</v>
      </c>
      <c r="C1894" t="s">
        <v>7291</v>
      </c>
      <c r="D1894" t="s">
        <v>7292</v>
      </c>
      <c r="E1894" t="s">
        <v>1398</v>
      </c>
      <c r="F1894" t="s">
        <v>2292</v>
      </c>
      <c r="G1894">
        <v>1</v>
      </c>
      <c r="H1894">
        <v>4</v>
      </c>
      <c r="I1894">
        <v>40.338500000000003</v>
      </c>
      <c r="J1894">
        <v>-105.0895</v>
      </c>
      <c r="K1894" t="s">
        <v>628</v>
      </c>
      <c r="L1894" t="s">
        <v>742</v>
      </c>
    </row>
    <row r="1895" spans="2:12" x14ac:dyDescent="0.25">
      <c r="B1895" t="s">
        <v>674</v>
      </c>
      <c r="C1895" t="s">
        <v>7168</v>
      </c>
      <c r="D1895" t="s">
        <v>7169</v>
      </c>
      <c r="E1895" t="s">
        <v>6355</v>
      </c>
      <c r="F1895" t="s">
        <v>2292</v>
      </c>
      <c r="G1895">
        <v>1</v>
      </c>
      <c r="H1895">
        <v>4</v>
      </c>
      <c r="I1895">
        <v>40.415399999999998</v>
      </c>
      <c r="J1895">
        <v>-105.1114</v>
      </c>
      <c r="K1895" t="s">
        <v>628</v>
      </c>
      <c r="L1895" t="s">
        <v>742</v>
      </c>
    </row>
    <row r="1896" spans="2:12" x14ac:dyDescent="0.25">
      <c r="B1896" t="s">
        <v>674</v>
      </c>
      <c r="C1896" t="s">
        <v>7170</v>
      </c>
      <c r="D1896" t="s">
        <v>7171</v>
      </c>
      <c r="E1896" t="s">
        <v>6355</v>
      </c>
      <c r="F1896" t="s">
        <v>2292</v>
      </c>
      <c r="G1896">
        <v>1</v>
      </c>
      <c r="H1896">
        <v>4</v>
      </c>
      <c r="I1896">
        <v>40.398899999999998</v>
      </c>
      <c r="J1896">
        <v>-105.08629999999999</v>
      </c>
      <c r="K1896" t="s">
        <v>628</v>
      </c>
      <c r="L1896" t="s">
        <v>742</v>
      </c>
    </row>
    <row r="1897" spans="2:12" x14ac:dyDescent="0.25">
      <c r="B1897" t="s">
        <v>674</v>
      </c>
      <c r="C1897" t="s">
        <v>7285</v>
      </c>
      <c r="D1897" t="s">
        <v>7286</v>
      </c>
      <c r="E1897" t="s">
        <v>2296</v>
      </c>
      <c r="F1897" t="s">
        <v>2292</v>
      </c>
      <c r="G1897">
        <v>1</v>
      </c>
      <c r="H1897">
        <v>4</v>
      </c>
      <c r="I1897">
        <v>40.365000000000002</v>
      </c>
      <c r="J1897">
        <v>-105.1006</v>
      </c>
      <c r="K1897" t="s">
        <v>628</v>
      </c>
      <c r="L1897" t="s">
        <v>742</v>
      </c>
    </row>
    <row r="1898" spans="2:12" x14ac:dyDescent="0.25">
      <c r="B1898" t="s">
        <v>674</v>
      </c>
      <c r="C1898" t="s">
        <v>6817</v>
      </c>
      <c r="D1898" t="s">
        <v>6818</v>
      </c>
      <c r="E1898" t="s">
        <v>6133</v>
      </c>
      <c r="F1898" t="s">
        <v>2292</v>
      </c>
      <c r="G1898">
        <v>1</v>
      </c>
      <c r="H1898">
        <v>4</v>
      </c>
      <c r="I1898">
        <v>40.390599999999999</v>
      </c>
      <c r="J1898">
        <v>-105.16119999999999</v>
      </c>
      <c r="K1898" t="s">
        <v>628</v>
      </c>
      <c r="L1898" t="s">
        <v>742</v>
      </c>
    </row>
    <row r="1899" spans="2:12" x14ac:dyDescent="0.25">
      <c r="B1899" t="s">
        <v>674</v>
      </c>
      <c r="C1899" t="s">
        <v>7293</v>
      </c>
      <c r="D1899" t="s">
        <v>7294</v>
      </c>
      <c r="E1899" t="s">
        <v>2296</v>
      </c>
      <c r="F1899" t="s">
        <v>2292</v>
      </c>
      <c r="G1899">
        <v>1</v>
      </c>
      <c r="H1899">
        <v>4</v>
      </c>
      <c r="I1899">
        <v>40.4146</v>
      </c>
      <c r="J1899">
        <v>-105.24939999999999</v>
      </c>
      <c r="K1899" t="s">
        <v>628</v>
      </c>
      <c r="L1899" t="s">
        <v>742</v>
      </c>
    </row>
    <row r="1900" spans="2:12" x14ac:dyDescent="0.25">
      <c r="B1900" t="s">
        <v>674</v>
      </c>
      <c r="C1900" t="s">
        <v>7180</v>
      </c>
      <c r="D1900" t="s">
        <v>7181</v>
      </c>
      <c r="E1900" t="s">
        <v>2296</v>
      </c>
      <c r="F1900" t="s">
        <v>2292</v>
      </c>
      <c r="G1900">
        <v>1</v>
      </c>
      <c r="H1900">
        <v>4</v>
      </c>
      <c r="I1900">
        <v>40.383299999999998</v>
      </c>
      <c r="J1900">
        <v>-105.139</v>
      </c>
      <c r="K1900" t="s">
        <v>628</v>
      </c>
      <c r="L1900" t="s">
        <v>742</v>
      </c>
    </row>
    <row r="1901" spans="2:12" x14ac:dyDescent="0.25">
      <c r="B1901" t="s">
        <v>674</v>
      </c>
      <c r="C1901" t="s">
        <v>7287</v>
      </c>
      <c r="D1901" t="s">
        <v>7288</v>
      </c>
      <c r="E1901" t="s">
        <v>2296</v>
      </c>
      <c r="F1901" t="s">
        <v>2292</v>
      </c>
      <c r="G1901">
        <v>1</v>
      </c>
      <c r="H1901">
        <v>4</v>
      </c>
      <c r="I1901">
        <v>40.366599999999998</v>
      </c>
      <c r="J1901">
        <v>-105.0992</v>
      </c>
      <c r="K1901" t="s">
        <v>628</v>
      </c>
      <c r="L1901" t="s">
        <v>742</v>
      </c>
    </row>
    <row r="1902" spans="2:12" x14ac:dyDescent="0.25">
      <c r="B1902" t="s">
        <v>674</v>
      </c>
      <c r="C1902" t="s">
        <v>7279</v>
      </c>
      <c r="D1902" t="s">
        <v>7280</v>
      </c>
      <c r="E1902" t="s">
        <v>2296</v>
      </c>
      <c r="F1902" t="s">
        <v>2292</v>
      </c>
      <c r="G1902">
        <v>1</v>
      </c>
      <c r="H1902">
        <v>4</v>
      </c>
      <c r="I1902">
        <v>40.426200000000001</v>
      </c>
      <c r="J1902">
        <v>-105.11620000000001</v>
      </c>
      <c r="K1902" t="s">
        <v>628</v>
      </c>
      <c r="L1902" t="s">
        <v>742</v>
      </c>
    </row>
    <row r="1903" spans="2:12" x14ac:dyDescent="0.25">
      <c r="B1903" t="s">
        <v>674</v>
      </c>
      <c r="C1903" t="s">
        <v>7289</v>
      </c>
      <c r="D1903" t="s">
        <v>7290</v>
      </c>
      <c r="E1903" t="s">
        <v>2296</v>
      </c>
      <c r="F1903" t="s">
        <v>2292</v>
      </c>
      <c r="G1903">
        <v>1</v>
      </c>
      <c r="H1903">
        <v>4</v>
      </c>
      <c r="I1903">
        <v>40.392600000000002</v>
      </c>
      <c r="J1903">
        <v>-105.1587</v>
      </c>
      <c r="K1903" t="s">
        <v>628</v>
      </c>
      <c r="L1903" t="s">
        <v>742</v>
      </c>
    </row>
    <row r="1904" spans="2:12" x14ac:dyDescent="0.25">
      <c r="B1904" t="s">
        <v>674</v>
      </c>
      <c r="C1904" t="s">
        <v>7281</v>
      </c>
      <c r="D1904" t="s">
        <v>7282</v>
      </c>
      <c r="E1904" t="s">
        <v>5259</v>
      </c>
      <c r="F1904" t="s">
        <v>2292</v>
      </c>
      <c r="G1904">
        <v>1</v>
      </c>
      <c r="H1904">
        <v>4</v>
      </c>
      <c r="I1904">
        <v>40.368400000000001</v>
      </c>
      <c r="J1904">
        <v>-105.2788</v>
      </c>
      <c r="K1904" t="s">
        <v>628</v>
      </c>
      <c r="L1904" t="s">
        <v>742</v>
      </c>
    </row>
    <row r="1905" spans="2:12" x14ac:dyDescent="0.25">
      <c r="B1905" t="s">
        <v>674</v>
      </c>
      <c r="C1905" t="s">
        <v>6825</v>
      </c>
      <c r="D1905" t="s">
        <v>6826</v>
      </c>
      <c r="E1905" t="s">
        <v>2302</v>
      </c>
      <c r="F1905" t="s">
        <v>2292</v>
      </c>
      <c r="G1905">
        <v>1</v>
      </c>
      <c r="H1905">
        <v>4</v>
      </c>
      <c r="I1905">
        <v>40.3748</v>
      </c>
      <c r="J1905">
        <v>-104.9708</v>
      </c>
      <c r="K1905" t="s">
        <v>628</v>
      </c>
      <c r="L1905" t="s">
        <v>742</v>
      </c>
    </row>
    <row r="1906" spans="2:12" x14ac:dyDescent="0.25">
      <c r="B1906" t="s">
        <v>674</v>
      </c>
      <c r="C1906" t="s">
        <v>7164</v>
      </c>
      <c r="D1906" t="s">
        <v>7165</v>
      </c>
      <c r="E1906" t="s">
        <v>2302</v>
      </c>
      <c r="F1906" t="s">
        <v>2292</v>
      </c>
      <c r="G1906">
        <v>1</v>
      </c>
      <c r="H1906">
        <v>4</v>
      </c>
      <c r="I1906">
        <v>40.419899999999998</v>
      </c>
      <c r="J1906">
        <v>-105.0759</v>
      </c>
      <c r="K1906" t="s">
        <v>628</v>
      </c>
      <c r="L1906" t="s">
        <v>742</v>
      </c>
    </row>
    <row r="1907" spans="2:12" x14ac:dyDescent="0.25">
      <c r="B1907" t="s">
        <v>674</v>
      </c>
      <c r="C1907" t="s">
        <v>7166</v>
      </c>
      <c r="D1907" t="s">
        <v>7167</v>
      </c>
      <c r="E1907" t="s">
        <v>2302</v>
      </c>
      <c r="F1907" t="s">
        <v>2292</v>
      </c>
      <c r="G1907">
        <v>1</v>
      </c>
      <c r="H1907">
        <v>4</v>
      </c>
      <c r="I1907">
        <v>40.432600000000001</v>
      </c>
      <c r="J1907">
        <v>-105.09229999999999</v>
      </c>
      <c r="K1907" t="s">
        <v>628</v>
      </c>
      <c r="L1907" t="s">
        <v>742</v>
      </c>
    </row>
    <row r="1908" spans="2:12" x14ac:dyDescent="0.25">
      <c r="B1908" t="s">
        <v>674</v>
      </c>
      <c r="C1908" t="s">
        <v>7421</v>
      </c>
      <c r="D1908" t="s">
        <v>7422</v>
      </c>
      <c r="E1908" t="s">
        <v>2302</v>
      </c>
      <c r="F1908" t="s">
        <v>2292</v>
      </c>
      <c r="G1908">
        <v>1</v>
      </c>
      <c r="H1908">
        <v>4</v>
      </c>
      <c r="I1908">
        <v>40.457999999999998</v>
      </c>
      <c r="J1908">
        <v>-105.0641</v>
      </c>
      <c r="K1908" t="s">
        <v>628</v>
      </c>
      <c r="L1908" t="s">
        <v>742</v>
      </c>
    </row>
    <row r="1909" spans="2:12" x14ac:dyDescent="0.25">
      <c r="B1909" t="s">
        <v>674</v>
      </c>
      <c r="C1909" t="s">
        <v>6815</v>
      </c>
      <c r="D1909" t="s">
        <v>6816</v>
      </c>
      <c r="E1909" t="s">
        <v>5266</v>
      </c>
      <c r="F1909" t="s">
        <v>2292</v>
      </c>
      <c r="G1909">
        <v>1</v>
      </c>
      <c r="H1909">
        <v>4</v>
      </c>
      <c r="I1909">
        <v>40.441400000000002</v>
      </c>
      <c r="J1909">
        <v>-105.1767</v>
      </c>
      <c r="K1909" t="s">
        <v>628</v>
      </c>
      <c r="L1909" t="s">
        <v>742</v>
      </c>
    </row>
    <row r="1910" spans="2:12" x14ac:dyDescent="0.25">
      <c r="B1910" t="s">
        <v>674</v>
      </c>
      <c r="C1910" t="s">
        <v>7307</v>
      </c>
      <c r="D1910" t="s">
        <v>7308</v>
      </c>
      <c r="E1910" t="s">
        <v>2312</v>
      </c>
      <c r="F1910" t="s">
        <v>2292</v>
      </c>
      <c r="G1910">
        <v>1</v>
      </c>
      <c r="H1910">
        <v>4</v>
      </c>
      <c r="I1910">
        <v>40.418300000000002</v>
      </c>
      <c r="J1910">
        <v>-105.1159</v>
      </c>
      <c r="K1910" t="s">
        <v>628</v>
      </c>
      <c r="L1910" t="s">
        <v>742</v>
      </c>
    </row>
    <row r="1911" spans="2:12" x14ac:dyDescent="0.25">
      <c r="B1911" t="s">
        <v>674</v>
      </c>
      <c r="C1911" t="s">
        <v>7301</v>
      </c>
      <c r="D1911" t="s">
        <v>7302</v>
      </c>
      <c r="E1911" t="s">
        <v>2431</v>
      </c>
      <c r="F1911" t="s">
        <v>2292</v>
      </c>
      <c r="G1911">
        <v>1</v>
      </c>
      <c r="H1911">
        <v>4</v>
      </c>
      <c r="I1911">
        <v>40.415300000000002</v>
      </c>
      <c r="J1911">
        <v>-105.0626</v>
      </c>
      <c r="K1911" t="s">
        <v>628</v>
      </c>
      <c r="L1911" t="s">
        <v>742</v>
      </c>
    </row>
    <row r="1912" spans="2:12" x14ac:dyDescent="0.25">
      <c r="B1912" t="s">
        <v>674</v>
      </c>
      <c r="C1912" t="s">
        <v>7026</v>
      </c>
      <c r="D1912" t="s">
        <v>7027</v>
      </c>
      <c r="E1912" t="s">
        <v>1712</v>
      </c>
      <c r="F1912" t="s">
        <v>2292</v>
      </c>
      <c r="G1912">
        <v>1</v>
      </c>
      <c r="H1912">
        <v>3</v>
      </c>
      <c r="I1912">
        <v>40.733499999999999</v>
      </c>
      <c r="J1912">
        <v>-105.40519999999999</v>
      </c>
      <c r="K1912" t="s">
        <v>628</v>
      </c>
      <c r="L1912" t="s">
        <v>742</v>
      </c>
    </row>
    <row r="1913" spans="2:12" x14ac:dyDescent="0.25">
      <c r="B1913" t="s">
        <v>674</v>
      </c>
      <c r="C1913" t="s">
        <v>7070</v>
      </c>
      <c r="D1913" t="s">
        <v>7071</v>
      </c>
      <c r="E1913" t="s">
        <v>3429</v>
      </c>
      <c r="F1913" t="s">
        <v>2292</v>
      </c>
      <c r="G1913">
        <v>1</v>
      </c>
      <c r="H1913">
        <v>4</v>
      </c>
      <c r="I1913">
        <v>40.488700000000001</v>
      </c>
      <c r="J1913">
        <v>-105.1716</v>
      </c>
      <c r="K1913" t="s">
        <v>628</v>
      </c>
      <c r="L1913" t="s">
        <v>742</v>
      </c>
    </row>
    <row r="1914" spans="2:12" x14ac:dyDescent="0.25">
      <c r="B1914" t="s">
        <v>674</v>
      </c>
      <c r="C1914" t="s">
        <v>7433</v>
      </c>
      <c r="D1914" t="s">
        <v>7434</v>
      </c>
      <c r="E1914" t="s">
        <v>2926</v>
      </c>
      <c r="F1914" t="s">
        <v>2292</v>
      </c>
      <c r="G1914">
        <v>1</v>
      </c>
      <c r="H1914">
        <v>3</v>
      </c>
      <c r="I1914">
        <v>40.61</v>
      </c>
      <c r="J1914">
        <v>-105.0822</v>
      </c>
      <c r="K1914" t="s">
        <v>628</v>
      </c>
      <c r="L1914" t="s">
        <v>742</v>
      </c>
    </row>
    <row r="1915" spans="2:12" x14ac:dyDescent="0.25">
      <c r="B1915" t="s">
        <v>674</v>
      </c>
      <c r="C1915" t="s">
        <v>7383</v>
      </c>
      <c r="D1915" t="s">
        <v>7384</v>
      </c>
      <c r="E1915" t="s">
        <v>3048</v>
      </c>
      <c r="F1915" t="s">
        <v>2292</v>
      </c>
      <c r="G1915">
        <v>1</v>
      </c>
      <c r="H1915">
        <v>4</v>
      </c>
      <c r="I1915">
        <v>40.411299999999997</v>
      </c>
      <c r="J1915">
        <v>-105.0433</v>
      </c>
      <c r="K1915" t="s">
        <v>628</v>
      </c>
      <c r="L1915" t="s">
        <v>742</v>
      </c>
    </row>
    <row r="1916" spans="2:12" x14ac:dyDescent="0.25">
      <c r="B1916" t="s">
        <v>674</v>
      </c>
      <c r="C1916" t="s">
        <v>7295</v>
      </c>
      <c r="D1916" t="s">
        <v>7296</v>
      </c>
      <c r="E1916" t="s">
        <v>3032</v>
      </c>
      <c r="F1916" t="s">
        <v>2292</v>
      </c>
      <c r="G1916">
        <v>1</v>
      </c>
      <c r="H1916">
        <v>4</v>
      </c>
      <c r="I1916">
        <v>40.4054</v>
      </c>
      <c r="J1916">
        <v>-105.0939</v>
      </c>
      <c r="K1916" t="s">
        <v>628</v>
      </c>
      <c r="L1916" t="s">
        <v>742</v>
      </c>
    </row>
    <row r="1917" spans="2:12" x14ac:dyDescent="0.25">
      <c r="B1917" t="s">
        <v>674</v>
      </c>
      <c r="C1917" t="s">
        <v>7018</v>
      </c>
      <c r="D1917" t="s">
        <v>7019</v>
      </c>
      <c r="E1917" t="s">
        <v>1712</v>
      </c>
      <c r="F1917" t="s">
        <v>2292</v>
      </c>
      <c r="G1917">
        <v>1</v>
      </c>
      <c r="H1917">
        <v>3</v>
      </c>
      <c r="I1917">
        <v>40.764299999999999</v>
      </c>
      <c r="J1917">
        <v>-105.19880000000001</v>
      </c>
      <c r="K1917" t="s">
        <v>628</v>
      </c>
      <c r="L1917" t="s">
        <v>742</v>
      </c>
    </row>
    <row r="1918" spans="2:12" x14ac:dyDescent="0.25">
      <c r="B1918" t="s">
        <v>674</v>
      </c>
      <c r="C1918" t="s">
        <v>6970</v>
      </c>
      <c r="D1918" t="s">
        <v>6971</v>
      </c>
      <c r="E1918" t="s">
        <v>3057</v>
      </c>
      <c r="F1918" t="s">
        <v>2292</v>
      </c>
      <c r="G1918">
        <v>1</v>
      </c>
      <c r="H1918">
        <v>3</v>
      </c>
      <c r="I1918">
        <v>40.502099999999999</v>
      </c>
      <c r="J1918">
        <v>-105.0834</v>
      </c>
      <c r="K1918" t="s">
        <v>628</v>
      </c>
      <c r="L1918" t="s">
        <v>742</v>
      </c>
    </row>
    <row r="1919" spans="2:12" x14ac:dyDescent="0.25">
      <c r="B1919" t="s">
        <v>674</v>
      </c>
      <c r="C1919" t="s">
        <v>6958</v>
      </c>
      <c r="D1919" t="s">
        <v>6959</v>
      </c>
      <c r="E1919" t="s">
        <v>1712</v>
      </c>
      <c r="F1919" t="s">
        <v>2292</v>
      </c>
      <c r="G1919">
        <v>1</v>
      </c>
      <c r="H1919">
        <v>3</v>
      </c>
      <c r="I1919">
        <v>40.548900000000003</v>
      </c>
      <c r="J1919">
        <v>-105.1307</v>
      </c>
      <c r="K1919" t="s">
        <v>628</v>
      </c>
      <c r="L1919" t="s">
        <v>742</v>
      </c>
    </row>
    <row r="1920" spans="2:12" x14ac:dyDescent="0.25">
      <c r="B1920" t="s">
        <v>674</v>
      </c>
      <c r="C1920" t="s">
        <v>6984</v>
      </c>
      <c r="D1920" t="s">
        <v>6985</v>
      </c>
      <c r="E1920" t="s">
        <v>3146</v>
      </c>
      <c r="F1920" t="s">
        <v>2292</v>
      </c>
      <c r="G1920">
        <v>1</v>
      </c>
      <c r="H1920">
        <v>3</v>
      </c>
      <c r="I1920">
        <v>40.639099999999999</v>
      </c>
      <c r="J1920">
        <v>-105.0424</v>
      </c>
      <c r="K1920" t="s">
        <v>628</v>
      </c>
      <c r="L1920" t="s">
        <v>742</v>
      </c>
    </row>
    <row r="1921" spans="2:12" x14ac:dyDescent="0.25">
      <c r="B1921" t="s">
        <v>674</v>
      </c>
      <c r="C1921" t="s">
        <v>7246</v>
      </c>
      <c r="D1921" t="s">
        <v>7247</v>
      </c>
      <c r="E1921" t="s">
        <v>2443</v>
      </c>
      <c r="F1921" t="s">
        <v>2292</v>
      </c>
      <c r="G1921">
        <v>1</v>
      </c>
      <c r="H1921">
        <v>3</v>
      </c>
      <c r="I1921">
        <v>40.519199999999998</v>
      </c>
      <c r="J1921">
        <v>-105.1593</v>
      </c>
      <c r="K1921" t="s">
        <v>628</v>
      </c>
      <c r="L1921" t="s">
        <v>742</v>
      </c>
    </row>
    <row r="1922" spans="2:12" x14ac:dyDescent="0.25">
      <c r="B1922" t="s">
        <v>674</v>
      </c>
      <c r="C1922" t="s">
        <v>7232</v>
      </c>
      <c r="D1922" t="s">
        <v>7233</v>
      </c>
      <c r="E1922" t="s">
        <v>3396</v>
      </c>
      <c r="F1922" t="s">
        <v>2292</v>
      </c>
      <c r="G1922">
        <v>1</v>
      </c>
      <c r="H1922">
        <v>3</v>
      </c>
      <c r="I1922">
        <v>40.532899999999998</v>
      </c>
      <c r="J1922">
        <v>-105.0249</v>
      </c>
      <c r="K1922" t="s">
        <v>628</v>
      </c>
      <c r="L1922" t="s">
        <v>742</v>
      </c>
    </row>
    <row r="1923" spans="2:12" x14ac:dyDescent="0.25">
      <c r="B1923" t="s">
        <v>674</v>
      </c>
      <c r="C1923" t="s">
        <v>6735</v>
      </c>
      <c r="D1923" t="s">
        <v>6736</v>
      </c>
      <c r="E1923" t="s">
        <v>3146</v>
      </c>
      <c r="F1923" t="s">
        <v>2292</v>
      </c>
      <c r="G1923">
        <v>1</v>
      </c>
      <c r="H1923">
        <v>3</v>
      </c>
      <c r="I1923">
        <v>40.469299999999997</v>
      </c>
      <c r="J1923">
        <v>-104.9843</v>
      </c>
      <c r="K1923" t="s">
        <v>628</v>
      </c>
      <c r="L1923" t="s">
        <v>742</v>
      </c>
    </row>
    <row r="1924" spans="2:12" x14ac:dyDescent="0.25">
      <c r="B1924" t="s">
        <v>674</v>
      </c>
      <c r="C1924" t="s">
        <v>7234</v>
      </c>
      <c r="D1924" t="s">
        <v>7235</v>
      </c>
      <c r="E1924" t="s">
        <v>2481</v>
      </c>
      <c r="F1924" t="s">
        <v>2292</v>
      </c>
      <c r="G1924">
        <v>1</v>
      </c>
      <c r="H1924">
        <v>3</v>
      </c>
      <c r="I1924">
        <v>40.487400000000001</v>
      </c>
      <c r="J1924">
        <v>-105.1032</v>
      </c>
      <c r="K1924" t="s">
        <v>628</v>
      </c>
      <c r="L1924" t="s">
        <v>742</v>
      </c>
    </row>
    <row r="1925" spans="2:12" x14ac:dyDescent="0.25">
      <c r="B1925" t="s">
        <v>674</v>
      </c>
      <c r="C1925" t="s">
        <v>6964</v>
      </c>
      <c r="D1925" t="s">
        <v>6965</v>
      </c>
      <c r="E1925" t="s">
        <v>2443</v>
      </c>
      <c r="F1925" t="s">
        <v>2292</v>
      </c>
      <c r="G1925">
        <v>1</v>
      </c>
      <c r="H1925">
        <v>3</v>
      </c>
      <c r="I1925">
        <v>40.531399999999998</v>
      </c>
      <c r="J1925">
        <v>-105.09269999999999</v>
      </c>
      <c r="K1925" t="s">
        <v>628</v>
      </c>
      <c r="L1925" t="s">
        <v>742</v>
      </c>
    </row>
    <row r="1926" spans="2:12" x14ac:dyDescent="0.25">
      <c r="B1926" t="s">
        <v>674</v>
      </c>
      <c r="C1926" t="s">
        <v>7248</v>
      </c>
      <c r="D1926" t="s">
        <v>7249</v>
      </c>
      <c r="E1926" t="s">
        <v>2443</v>
      </c>
      <c r="F1926" t="s">
        <v>2292</v>
      </c>
      <c r="G1926">
        <v>1</v>
      </c>
      <c r="H1926">
        <v>3</v>
      </c>
      <c r="I1926">
        <v>40.476500000000001</v>
      </c>
      <c r="J1926">
        <v>-104.96850000000001</v>
      </c>
      <c r="K1926" t="s">
        <v>628</v>
      </c>
      <c r="L1926" t="s">
        <v>742</v>
      </c>
    </row>
    <row r="1927" spans="2:12" x14ac:dyDescent="0.25">
      <c r="B1927" t="s">
        <v>674</v>
      </c>
      <c r="C1927" t="s">
        <v>7228</v>
      </c>
      <c r="D1927" t="s">
        <v>7229</v>
      </c>
      <c r="E1927" t="s">
        <v>1398</v>
      </c>
      <c r="F1927" t="s">
        <v>2292</v>
      </c>
      <c r="G1927">
        <v>1</v>
      </c>
      <c r="H1927">
        <v>3</v>
      </c>
      <c r="I1927">
        <v>40.5321</v>
      </c>
      <c r="J1927">
        <v>-105.0253</v>
      </c>
      <c r="K1927" t="s">
        <v>628</v>
      </c>
      <c r="L1927" t="s">
        <v>742</v>
      </c>
    </row>
    <row r="1928" spans="2:12" x14ac:dyDescent="0.25">
      <c r="B1928" t="s">
        <v>674</v>
      </c>
      <c r="C1928" t="s">
        <v>6988</v>
      </c>
      <c r="D1928" t="s">
        <v>6989</v>
      </c>
      <c r="E1928" t="s">
        <v>4411</v>
      </c>
      <c r="F1928" t="s">
        <v>2292</v>
      </c>
      <c r="G1928">
        <v>1</v>
      </c>
      <c r="H1928">
        <v>3</v>
      </c>
      <c r="I1928">
        <v>40.514499999999998</v>
      </c>
      <c r="J1928">
        <v>-105.0059</v>
      </c>
      <c r="K1928" t="s">
        <v>628</v>
      </c>
      <c r="L1928" t="s">
        <v>742</v>
      </c>
    </row>
    <row r="1929" spans="2:12" x14ac:dyDescent="0.25">
      <c r="B1929" t="s">
        <v>674</v>
      </c>
      <c r="C1929" t="s">
        <v>6751</v>
      </c>
      <c r="D1929" t="s">
        <v>6752</v>
      </c>
      <c r="E1929" t="s">
        <v>2443</v>
      </c>
      <c r="F1929" t="s">
        <v>2292</v>
      </c>
      <c r="G1929">
        <v>1</v>
      </c>
      <c r="H1929">
        <v>3</v>
      </c>
      <c r="I1929">
        <v>40.610799999999998</v>
      </c>
      <c r="J1929">
        <v>-105.0412</v>
      </c>
      <c r="K1929" t="s">
        <v>628</v>
      </c>
      <c r="L1929" t="s">
        <v>742</v>
      </c>
    </row>
    <row r="1930" spans="2:12" x14ac:dyDescent="0.25">
      <c r="B1930" t="s">
        <v>674</v>
      </c>
      <c r="C1930" t="s">
        <v>7303</v>
      </c>
      <c r="D1930" t="s">
        <v>7304</v>
      </c>
      <c r="E1930" t="s">
        <v>3396</v>
      </c>
      <c r="F1930" t="s">
        <v>2292</v>
      </c>
      <c r="G1930">
        <v>1</v>
      </c>
      <c r="H1930">
        <v>4</v>
      </c>
      <c r="I1930">
        <v>40.400399999999998</v>
      </c>
      <c r="J1930">
        <v>-105.1005</v>
      </c>
      <c r="K1930" t="s">
        <v>628</v>
      </c>
      <c r="L1930" t="s">
        <v>742</v>
      </c>
    </row>
    <row r="1931" spans="2:12" x14ac:dyDescent="0.25">
      <c r="B1931" t="s">
        <v>674</v>
      </c>
      <c r="C1931" t="s">
        <v>6980</v>
      </c>
      <c r="D1931" t="s">
        <v>6981</v>
      </c>
      <c r="E1931" t="s">
        <v>3146</v>
      </c>
      <c r="F1931" t="s">
        <v>2292</v>
      </c>
      <c r="G1931">
        <v>1</v>
      </c>
      <c r="H1931">
        <v>3</v>
      </c>
      <c r="I1931">
        <v>40.528100000000002</v>
      </c>
      <c r="J1931">
        <v>-105.09220000000001</v>
      </c>
      <c r="K1931" t="s">
        <v>628</v>
      </c>
      <c r="L1931" t="s">
        <v>742</v>
      </c>
    </row>
    <row r="1932" spans="2:12" x14ac:dyDescent="0.25">
      <c r="B1932" t="s">
        <v>674</v>
      </c>
      <c r="C1932" t="s">
        <v>6950</v>
      </c>
      <c r="D1932" t="s">
        <v>6951</v>
      </c>
      <c r="E1932" t="s">
        <v>2443</v>
      </c>
      <c r="F1932" t="s">
        <v>2292</v>
      </c>
      <c r="G1932">
        <v>1</v>
      </c>
      <c r="H1932">
        <v>3</v>
      </c>
      <c r="I1932">
        <v>40.6051</v>
      </c>
      <c r="J1932">
        <v>-105.0638</v>
      </c>
      <c r="K1932" t="s">
        <v>628</v>
      </c>
      <c r="L1932" t="s">
        <v>742</v>
      </c>
    </row>
    <row r="1933" spans="2:12" x14ac:dyDescent="0.25">
      <c r="B1933" t="s">
        <v>674</v>
      </c>
      <c r="C1933" t="s">
        <v>6759</v>
      </c>
      <c r="D1933" t="s">
        <v>6760</v>
      </c>
      <c r="E1933" t="s">
        <v>2443</v>
      </c>
      <c r="F1933" t="s">
        <v>2292</v>
      </c>
      <c r="G1933">
        <v>1</v>
      </c>
      <c r="H1933">
        <v>3</v>
      </c>
      <c r="I1933">
        <v>40.5687</v>
      </c>
      <c r="J1933">
        <v>-105.1194</v>
      </c>
      <c r="K1933" t="s">
        <v>628</v>
      </c>
      <c r="L1933" t="s">
        <v>742</v>
      </c>
    </row>
    <row r="1934" spans="2:12" x14ac:dyDescent="0.25">
      <c r="B1934" t="s">
        <v>674</v>
      </c>
      <c r="C1934" t="s">
        <v>7389</v>
      </c>
      <c r="D1934" t="s">
        <v>7390</v>
      </c>
      <c r="E1934" t="s">
        <v>2443</v>
      </c>
      <c r="F1934" t="s">
        <v>2292</v>
      </c>
      <c r="G1934">
        <v>1</v>
      </c>
      <c r="H1934">
        <v>4</v>
      </c>
      <c r="I1934">
        <v>40.392200000000003</v>
      </c>
      <c r="J1934">
        <v>-105.0539</v>
      </c>
      <c r="K1934" t="s">
        <v>628</v>
      </c>
      <c r="L1934" t="s">
        <v>742</v>
      </c>
    </row>
    <row r="1935" spans="2:12" x14ac:dyDescent="0.25">
      <c r="B1935" t="s">
        <v>674</v>
      </c>
      <c r="C1935" t="s">
        <v>7401</v>
      </c>
      <c r="D1935" t="s">
        <v>7402</v>
      </c>
      <c r="E1935" t="s">
        <v>2443</v>
      </c>
      <c r="F1935" t="s">
        <v>2292</v>
      </c>
      <c r="G1935">
        <v>1</v>
      </c>
      <c r="H1935">
        <v>4</v>
      </c>
      <c r="I1935">
        <v>40.452399999999997</v>
      </c>
      <c r="J1935">
        <v>-105.0856</v>
      </c>
      <c r="K1935" t="s">
        <v>628</v>
      </c>
      <c r="L1935" t="s">
        <v>742</v>
      </c>
    </row>
    <row r="1936" spans="2:12" x14ac:dyDescent="0.25">
      <c r="B1936" t="s">
        <v>674</v>
      </c>
      <c r="C1936" t="s">
        <v>6699</v>
      </c>
      <c r="D1936" t="s">
        <v>6700</v>
      </c>
      <c r="E1936" t="s">
        <v>2443</v>
      </c>
      <c r="F1936" t="s">
        <v>2292</v>
      </c>
      <c r="G1936">
        <v>1</v>
      </c>
      <c r="H1936">
        <v>3</v>
      </c>
      <c r="I1936">
        <v>40.8521</v>
      </c>
      <c r="J1936">
        <v>-105.3998</v>
      </c>
      <c r="K1936" t="s">
        <v>628</v>
      </c>
      <c r="L1936" t="s">
        <v>742</v>
      </c>
    </row>
    <row r="1937" spans="2:12" x14ac:dyDescent="0.25">
      <c r="B1937" t="s">
        <v>674</v>
      </c>
      <c r="C1937" t="s">
        <v>7409</v>
      </c>
      <c r="D1937" t="s">
        <v>7410</v>
      </c>
      <c r="E1937" t="s">
        <v>2459</v>
      </c>
      <c r="F1937" t="s">
        <v>2292</v>
      </c>
      <c r="G1937">
        <v>1</v>
      </c>
      <c r="H1937">
        <v>4</v>
      </c>
      <c r="I1937">
        <v>40.442</v>
      </c>
      <c r="J1937">
        <v>-105.1067</v>
      </c>
      <c r="K1937" t="s">
        <v>628</v>
      </c>
      <c r="L1937" t="s">
        <v>742</v>
      </c>
    </row>
    <row r="1938" spans="2:12" x14ac:dyDescent="0.25">
      <c r="B1938" t="s">
        <v>674</v>
      </c>
      <c r="C1938" t="s">
        <v>6996</v>
      </c>
      <c r="D1938" t="s">
        <v>6997</v>
      </c>
      <c r="E1938" t="s">
        <v>3159</v>
      </c>
      <c r="F1938" t="s">
        <v>2292</v>
      </c>
      <c r="G1938">
        <v>1</v>
      </c>
      <c r="H1938">
        <v>3</v>
      </c>
      <c r="I1938">
        <v>40.492699999999999</v>
      </c>
      <c r="J1938">
        <v>-105.0881</v>
      </c>
      <c r="K1938" t="s">
        <v>628</v>
      </c>
      <c r="L1938" t="s">
        <v>742</v>
      </c>
    </row>
    <row r="1939" spans="2:12" x14ac:dyDescent="0.25">
      <c r="B1939" t="s">
        <v>674</v>
      </c>
      <c r="C1939" t="s">
        <v>7000</v>
      </c>
      <c r="D1939" t="s">
        <v>7001</v>
      </c>
      <c r="E1939" t="s">
        <v>2459</v>
      </c>
      <c r="F1939" t="s">
        <v>2292</v>
      </c>
      <c r="G1939">
        <v>1</v>
      </c>
      <c r="H1939">
        <v>3</v>
      </c>
      <c r="I1939">
        <v>40.621699999999997</v>
      </c>
      <c r="J1939">
        <v>-105.0647</v>
      </c>
      <c r="K1939" t="s">
        <v>628</v>
      </c>
      <c r="L1939" t="s">
        <v>742</v>
      </c>
    </row>
    <row r="1940" spans="2:12" x14ac:dyDescent="0.25">
      <c r="B1940" t="s">
        <v>674</v>
      </c>
      <c r="C1940" t="s">
        <v>7224</v>
      </c>
      <c r="D1940" t="s">
        <v>7225</v>
      </c>
      <c r="E1940" t="s">
        <v>2459</v>
      </c>
      <c r="F1940" t="s">
        <v>2292</v>
      </c>
      <c r="G1940">
        <v>1</v>
      </c>
      <c r="H1940">
        <v>4</v>
      </c>
      <c r="I1940">
        <v>40.58</v>
      </c>
      <c r="J1940">
        <v>-105.22</v>
      </c>
      <c r="K1940" t="s">
        <v>628</v>
      </c>
      <c r="L1940" t="s">
        <v>742</v>
      </c>
    </row>
    <row r="1941" spans="2:12" x14ac:dyDescent="0.25">
      <c r="B1941" t="s">
        <v>674</v>
      </c>
      <c r="C1941" t="s">
        <v>7889</v>
      </c>
      <c r="D1941" t="s">
        <v>7890</v>
      </c>
      <c r="E1941" t="s">
        <v>6688</v>
      </c>
      <c r="F1941" t="s">
        <v>2292</v>
      </c>
      <c r="G1941">
        <v>1</v>
      </c>
      <c r="H1941">
        <v>4</v>
      </c>
      <c r="I1941">
        <v>40.425600000000003</v>
      </c>
      <c r="J1941">
        <v>-105.0218</v>
      </c>
      <c r="K1941" t="s">
        <v>628</v>
      </c>
      <c r="L1941" t="s">
        <v>742</v>
      </c>
    </row>
    <row r="1942" spans="2:12" x14ac:dyDescent="0.25">
      <c r="B1942" t="s">
        <v>674</v>
      </c>
      <c r="C1942" t="s">
        <v>7226</v>
      </c>
      <c r="D1942" t="s">
        <v>7227</v>
      </c>
      <c r="E1942" t="s">
        <v>2842</v>
      </c>
      <c r="F1942" t="s">
        <v>2292</v>
      </c>
      <c r="G1942">
        <v>1</v>
      </c>
      <c r="H1942">
        <v>3</v>
      </c>
      <c r="I1942">
        <v>40.607700000000001</v>
      </c>
      <c r="J1942">
        <v>-105.1275</v>
      </c>
      <c r="K1942" t="s">
        <v>628</v>
      </c>
      <c r="L1942" t="s">
        <v>742</v>
      </c>
    </row>
    <row r="1943" spans="2:12" x14ac:dyDescent="0.25">
      <c r="B1943" t="s">
        <v>674</v>
      </c>
      <c r="C1943" t="s">
        <v>7236</v>
      </c>
      <c r="D1943" t="s">
        <v>7237</v>
      </c>
      <c r="E1943" t="s">
        <v>3062</v>
      </c>
      <c r="F1943" t="s">
        <v>2292</v>
      </c>
      <c r="G1943">
        <v>1</v>
      </c>
      <c r="H1943">
        <v>3</v>
      </c>
      <c r="I1943">
        <v>40.485199999999999</v>
      </c>
      <c r="J1943">
        <v>-105.0886</v>
      </c>
      <c r="K1943" t="s">
        <v>628</v>
      </c>
      <c r="L1943" t="s">
        <v>742</v>
      </c>
    </row>
    <row r="1944" spans="2:12" x14ac:dyDescent="0.25">
      <c r="B1944" t="s">
        <v>674</v>
      </c>
      <c r="C1944" t="s">
        <v>7381</v>
      </c>
      <c r="D1944" t="s">
        <v>7382</v>
      </c>
      <c r="E1944" t="s">
        <v>2459</v>
      </c>
      <c r="F1944" t="s">
        <v>2292</v>
      </c>
      <c r="G1944">
        <v>1</v>
      </c>
      <c r="H1944">
        <v>4</v>
      </c>
      <c r="I1944">
        <v>40.415199999999999</v>
      </c>
      <c r="J1944">
        <v>-105.1048</v>
      </c>
      <c r="K1944" t="s">
        <v>628</v>
      </c>
      <c r="L1944" t="s">
        <v>742</v>
      </c>
    </row>
    <row r="1945" spans="2:12" x14ac:dyDescent="0.25">
      <c r="B1945" t="s">
        <v>674</v>
      </c>
      <c r="C1945" t="s">
        <v>7393</v>
      </c>
      <c r="D1945" t="s">
        <v>7394</v>
      </c>
      <c r="E1945" t="s">
        <v>3159</v>
      </c>
      <c r="F1945" t="s">
        <v>2292</v>
      </c>
      <c r="G1945">
        <v>1</v>
      </c>
      <c r="H1945">
        <v>4</v>
      </c>
      <c r="I1945">
        <v>40.414999999999999</v>
      </c>
      <c r="J1945">
        <v>-105.1109</v>
      </c>
      <c r="K1945" t="s">
        <v>628</v>
      </c>
      <c r="L1945" t="s">
        <v>742</v>
      </c>
    </row>
    <row r="1946" spans="2:12" x14ac:dyDescent="0.25">
      <c r="B1946" t="s">
        <v>674</v>
      </c>
      <c r="C1946" t="s">
        <v>6761</v>
      </c>
      <c r="D1946" t="s">
        <v>6762</v>
      </c>
      <c r="E1946" t="s">
        <v>2459</v>
      </c>
      <c r="F1946" t="s">
        <v>2292</v>
      </c>
      <c r="G1946">
        <v>1</v>
      </c>
      <c r="H1946">
        <v>3</v>
      </c>
      <c r="I1946">
        <v>40.520800000000001</v>
      </c>
      <c r="J1946">
        <v>-105.10429999999999</v>
      </c>
      <c r="K1946" t="s">
        <v>628</v>
      </c>
      <c r="L1946" t="s">
        <v>742</v>
      </c>
    </row>
    <row r="1947" spans="2:12" x14ac:dyDescent="0.25">
      <c r="B1947" t="s">
        <v>674</v>
      </c>
      <c r="C1947" t="s">
        <v>6960</v>
      </c>
      <c r="D1947" t="s">
        <v>6961</v>
      </c>
      <c r="E1947" t="s">
        <v>3104</v>
      </c>
      <c r="F1947" t="s">
        <v>2292</v>
      </c>
      <c r="G1947">
        <v>1</v>
      </c>
      <c r="H1947">
        <v>3</v>
      </c>
      <c r="I1947">
        <v>40.524299999999997</v>
      </c>
      <c r="J1947">
        <v>-105.1232</v>
      </c>
      <c r="K1947" t="s">
        <v>628</v>
      </c>
      <c r="L1947" t="s">
        <v>742</v>
      </c>
    </row>
    <row r="1948" spans="2:12" x14ac:dyDescent="0.25">
      <c r="B1948" t="s">
        <v>674</v>
      </c>
      <c r="C1948" t="s">
        <v>6948</v>
      </c>
      <c r="D1948" t="s">
        <v>6949</v>
      </c>
      <c r="E1948" t="s">
        <v>2459</v>
      </c>
      <c r="F1948" t="s">
        <v>2292</v>
      </c>
      <c r="G1948">
        <v>1</v>
      </c>
      <c r="H1948">
        <v>3</v>
      </c>
      <c r="I1948">
        <v>40.516100000000002</v>
      </c>
      <c r="J1948">
        <v>-105.1026</v>
      </c>
      <c r="K1948" t="s">
        <v>628</v>
      </c>
      <c r="L1948" t="s">
        <v>742</v>
      </c>
    </row>
    <row r="1949" spans="2:12" x14ac:dyDescent="0.25">
      <c r="B1949" t="s">
        <v>674</v>
      </c>
      <c r="C1949" t="s">
        <v>6974</v>
      </c>
      <c r="D1949" t="s">
        <v>6975</v>
      </c>
      <c r="E1949" t="s">
        <v>3159</v>
      </c>
      <c r="F1949" t="s">
        <v>2292</v>
      </c>
      <c r="G1949">
        <v>1</v>
      </c>
      <c r="H1949">
        <v>3</v>
      </c>
      <c r="I1949">
        <v>40.6081</v>
      </c>
      <c r="J1949">
        <v>-105.09529999999999</v>
      </c>
      <c r="K1949" t="s">
        <v>628</v>
      </c>
      <c r="L1949" t="s">
        <v>742</v>
      </c>
    </row>
    <row r="1950" spans="2:12" x14ac:dyDescent="0.25">
      <c r="B1950" t="s">
        <v>674</v>
      </c>
      <c r="C1950" t="s">
        <v>6805</v>
      </c>
      <c r="D1950" t="s">
        <v>6806</v>
      </c>
      <c r="E1950" t="s">
        <v>2956</v>
      </c>
      <c r="F1950" t="s">
        <v>2292</v>
      </c>
      <c r="G1950">
        <v>1</v>
      </c>
      <c r="H1950">
        <v>3</v>
      </c>
      <c r="I1950">
        <v>40.946399999999997</v>
      </c>
      <c r="J1950">
        <v>-105.3232</v>
      </c>
      <c r="K1950" t="s">
        <v>628</v>
      </c>
      <c r="L1950" t="s">
        <v>742</v>
      </c>
    </row>
    <row r="1951" spans="2:12" x14ac:dyDescent="0.25">
      <c r="B1951" t="s">
        <v>674</v>
      </c>
      <c r="C1951" t="s">
        <v>6809</v>
      </c>
      <c r="D1951" t="s">
        <v>6810</v>
      </c>
      <c r="E1951" t="s">
        <v>3159</v>
      </c>
      <c r="F1951" t="s">
        <v>2292</v>
      </c>
      <c r="G1951">
        <v>1</v>
      </c>
      <c r="H1951">
        <v>3</v>
      </c>
      <c r="I1951">
        <v>40.781199999999998</v>
      </c>
      <c r="J1951">
        <v>-105.19110000000001</v>
      </c>
      <c r="K1951" t="s">
        <v>628</v>
      </c>
      <c r="L1951" t="s">
        <v>742</v>
      </c>
    </row>
    <row r="1952" spans="2:12" x14ac:dyDescent="0.25">
      <c r="B1952" t="s">
        <v>674</v>
      </c>
      <c r="C1952" t="s">
        <v>7403</v>
      </c>
      <c r="D1952" t="s">
        <v>7404</v>
      </c>
      <c r="E1952" t="s">
        <v>2459</v>
      </c>
      <c r="F1952" t="s">
        <v>2292</v>
      </c>
      <c r="G1952">
        <v>1</v>
      </c>
      <c r="H1952">
        <v>4</v>
      </c>
      <c r="I1952">
        <v>40.451000000000001</v>
      </c>
      <c r="J1952">
        <v>-105.08540000000001</v>
      </c>
      <c r="K1952" t="s">
        <v>628</v>
      </c>
      <c r="L1952" t="s">
        <v>742</v>
      </c>
    </row>
    <row r="1953" spans="2:12" x14ac:dyDescent="0.25">
      <c r="B1953" t="s">
        <v>674</v>
      </c>
      <c r="C1953" t="s">
        <v>6944</v>
      </c>
      <c r="D1953" t="s">
        <v>6945</v>
      </c>
      <c r="E1953" t="s">
        <v>3062</v>
      </c>
      <c r="F1953" t="s">
        <v>2292</v>
      </c>
      <c r="G1953">
        <v>1</v>
      </c>
      <c r="H1953">
        <v>3</v>
      </c>
      <c r="I1953">
        <v>40.563000000000002</v>
      </c>
      <c r="J1953">
        <v>-105.1281</v>
      </c>
      <c r="K1953" t="s">
        <v>628</v>
      </c>
      <c r="L1953" t="s">
        <v>742</v>
      </c>
    </row>
    <row r="1954" spans="2:12" x14ac:dyDescent="0.25">
      <c r="B1954" t="s">
        <v>674</v>
      </c>
      <c r="C1954" t="s">
        <v>7427</v>
      </c>
      <c r="D1954" t="s">
        <v>7428</v>
      </c>
      <c r="E1954" t="s">
        <v>2919</v>
      </c>
      <c r="F1954" t="s">
        <v>2292</v>
      </c>
      <c r="G1954">
        <v>1</v>
      </c>
      <c r="H1954">
        <v>4</v>
      </c>
      <c r="I1954">
        <v>40.3934</v>
      </c>
      <c r="J1954">
        <v>-105.1382</v>
      </c>
      <c r="K1954" t="s">
        <v>628</v>
      </c>
      <c r="L1954" t="s">
        <v>742</v>
      </c>
    </row>
    <row r="1955" spans="2:12" x14ac:dyDescent="0.25">
      <c r="B1955" t="s">
        <v>674</v>
      </c>
      <c r="C1955" t="s">
        <v>6839</v>
      </c>
      <c r="D1955" t="s">
        <v>6840</v>
      </c>
      <c r="E1955" t="s">
        <v>2647</v>
      </c>
      <c r="F1955" t="s">
        <v>2292</v>
      </c>
      <c r="G1955">
        <v>1</v>
      </c>
      <c r="H1955">
        <v>4</v>
      </c>
      <c r="I1955">
        <v>40.279699999999998</v>
      </c>
      <c r="J1955">
        <v>-105.36360000000001</v>
      </c>
      <c r="K1955" t="s">
        <v>628</v>
      </c>
      <c r="L1955" t="s">
        <v>742</v>
      </c>
    </row>
    <row r="1956" spans="2:12" x14ac:dyDescent="0.25">
      <c r="B1956" t="s">
        <v>674</v>
      </c>
      <c r="C1956" t="s">
        <v>6723</v>
      </c>
      <c r="D1956" t="s">
        <v>6724</v>
      </c>
      <c r="E1956" t="s">
        <v>2647</v>
      </c>
      <c r="F1956" t="s">
        <v>2292</v>
      </c>
      <c r="G1956">
        <v>1</v>
      </c>
      <c r="H1956">
        <v>3</v>
      </c>
      <c r="I1956">
        <v>40.529899999999998</v>
      </c>
      <c r="J1956">
        <v>-105.06610000000001</v>
      </c>
      <c r="K1956" t="s">
        <v>628</v>
      </c>
      <c r="L1956" t="s">
        <v>742</v>
      </c>
    </row>
    <row r="1957" spans="2:12" x14ac:dyDescent="0.25">
      <c r="B1957" t="s">
        <v>674</v>
      </c>
      <c r="C1957" t="s">
        <v>7222</v>
      </c>
      <c r="D1957" t="s">
        <v>7223</v>
      </c>
      <c r="E1957" t="s">
        <v>2647</v>
      </c>
      <c r="F1957" t="s">
        <v>2292</v>
      </c>
      <c r="G1957">
        <v>1</v>
      </c>
      <c r="H1957">
        <v>3</v>
      </c>
      <c r="I1957">
        <v>40.472000000000001</v>
      </c>
      <c r="J1957">
        <v>-104.952</v>
      </c>
      <c r="K1957" t="s">
        <v>628</v>
      </c>
      <c r="L1957" t="s">
        <v>742</v>
      </c>
    </row>
    <row r="1958" spans="2:12" x14ac:dyDescent="0.25">
      <c r="B1958" t="s">
        <v>674</v>
      </c>
      <c r="C1958" t="s">
        <v>7220</v>
      </c>
      <c r="D1958" t="s">
        <v>7221</v>
      </c>
      <c r="E1958" t="s">
        <v>2680</v>
      </c>
      <c r="F1958" t="s">
        <v>2292</v>
      </c>
      <c r="G1958">
        <v>1</v>
      </c>
      <c r="H1958">
        <v>3</v>
      </c>
      <c r="I1958">
        <v>40.463799999999999</v>
      </c>
      <c r="J1958">
        <v>-104.9477</v>
      </c>
      <c r="K1958" t="s">
        <v>628</v>
      </c>
      <c r="L1958" t="s">
        <v>742</v>
      </c>
    </row>
    <row r="1959" spans="2:12" x14ac:dyDescent="0.25">
      <c r="B1959" t="s">
        <v>674</v>
      </c>
      <c r="C1959" t="s">
        <v>6986</v>
      </c>
      <c r="D1959" t="s">
        <v>6987</v>
      </c>
      <c r="E1959" t="s">
        <v>2647</v>
      </c>
      <c r="F1959" t="s">
        <v>2292</v>
      </c>
      <c r="G1959">
        <v>1</v>
      </c>
      <c r="H1959">
        <v>3</v>
      </c>
      <c r="I1959">
        <v>40.4955</v>
      </c>
      <c r="J1959">
        <v>-105.05670000000001</v>
      </c>
      <c r="K1959" t="s">
        <v>628</v>
      </c>
      <c r="L1959" t="s">
        <v>742</v>
      </c>
    </row>
    <row r="1960" spans="2:12" x14ac:dyDescent="0.25">
      <c r="B1960" t="s">
        <v>674</v>
      </c>
      <c r="C1960" t="s">
        <v>7277</v>
      </c>
      <c r="D1960" t="s">
        <v>7278</v>
      </c>
      <c r="E1960" t="s">
        <v>2647</v>
      </c>
      <c r="F1960" t="s">
        <v>2292</v>
      </c>
      <c r="G1960">
        <v>1</v>
      </c>
      <c r="H1960">
        <v>3</v>
      </c>
      <c r="I1960">
        <v>40.634799999999998</v>
      </c>
      <c r="J1960">
        <v>-105.14870000000001</v>
      </c>
      <c r="K1960" t="s">
        <v>628</v>
      </c>
      <c r="L1960" t="s">
        <v>742</v>
      </c>
    </row>
    <row r="1961" spans="2:12" x14ac:dyDescent="0.25">
      <c r="B1961" t="s">
        <v>674</v>
      </c>
      <c r="C1961" t="s">
        <v>6998</v>
      </c>
      <c r="D1961" t="s">
        <v>6999</v>
      </c>
      <c r="E1961" t="s">
        <v>2647</v>
      </c>
      <c r="F1961" t="s">
        <v>2292</v>
      </c>
      <c r="G1961">
        <v>1</v>
      </c>
      <c r="H1961">
        <v>3</v>
      </c>
      <c r="I1961">
        <v>40.621499999999997</v>
      </c>
      <c r="J1961">
        <v>-105.0637</v>
      </c>
      <c r="K1961" t="s">
        <v>628</v>
      </c>
      <c r="L1961" t="s">
        <v>742</v>
      </c>
    </row>
    <row r="1962" spans="2:12" x14ac:dyDescent="0.25">
      <c r="B1962" t="s">
        <v>674</v>
      </c>
      <c r="C1962" t="s">
        <v>7443</v>
      </c>
      <c r="D1962" t="s">
        <v>7444</v>
      </c>
      <c r="E1962" t="s">
        <v>2647</v>
      </c>
      <c r="F1962" t="s">
        <v>2292</v>
      </c>
      <c r="G1962">
        <v>1</v>
      </c>
      <c r="H1962">
        <v>3</v>
      </c>
      <c r="I1962">
        <v>40.545999999999999</v>
      </c>
      <c r="J1962">
        <v>-105.0731</v>
      </c>
      <c r="K1962" t="s">
        <v>628</v>
      </c>
      <c r="L1962" t="s">
        <v>742</v>
      </c>
    </row>
    <row r="1963" spans="2:12" x14ac:dyDescent="0.25">
      <c r="B1963" t="s">
        <v>674</v>
      </c>
      <c r="C1963" t="s">
        <v>6968</v>
      </c>
      <c r="D1963" t="s">
        <v>6969</v>
      </c>
      <c r="E1963" t="s">
        <v>3319</v>
      </c>
      <c r="F1963" t="s">
        <v>2292</v>
      </c>
      <c r="G1963">
        <v>1</v>
      </c>
      <c r="H1963">
        <v>3</v>
      </c>
      <c r="I1963">
        <v>40.569899999999997</v>
      </c>
      <c r="J1963">
        <v>-105.1366</v>
      </c>
      <c r="K1963" t="s">
        <v>628</v>
      </c>
      <c r="L1963" t="s">
        <v>742</v>
      </c>
    </row>
    <row r="1964" spans="2:12" x14ac:dyDescent="0.25">
      <c r="B1964" t="s">
        <v>674</v>
      </c>
      <c r="C1964" t="s">
        <v>7437</v>
      </c>
      <c r="D1964" t="s">
        <v>7438</v>
      </c>
      <c r="E1964" t="s">
        <v>3319</v>
      </c>
      <c r="F1964" t="s">
        <v>2292</v>
      </c>
      <c r="G1964">
        <v>1</v>
      </c>
      <c r="H1964">
        <v>3</v>
      </c>
      <c r="I1964">
        <v>40.559199999999997</v>
      </c>
      <c r="J1964">
        <v>-105.0749</v>
      </c>
      <c r="K1964" t="s">
        <v>628</v>
      </c>
      <c r="L1964" t="s">
        <v>742</v>
      </c>
    </row>
    <row r="1965" spans="2:12" x14ac:dyDescent="0.25">
      <c r="B1965" t="s">
        <v>674</v>
      </c>
      <c r="C1965" t="s">
        <v>7242</v>
      </c>
      <c r="D1965" t="s">
        <v>7243</v>
      </c>
      <c r="E1965" t="s">
        <v>5403</v>
      </c>
      <c r="F1965" t="s">
        <v>2292</v>
      </c>
      <c r="G1965">
        <v>1</v>
      </c>
      <c r="H1965">
        <v>3</v>
      </c>
      <c r="I1965">
        <v>40.525599999999997</v>
      </c>
      <c r="J1965">
        <v>-105.1669</v>
      </c>
      <c r="K1965" t="s">
        <v>628</v>
      </c>
      <c r="L1965" t="s">
        <v>742</v>
      </c>
    </row>
    <row r="1966" spans="2:12" x14ac:dyDescent="0.25">
      <c r="B1966" t="s">
        <v>674</v>
      </c>
      <c r="C1966" t="s">
        <v>6747</v>
      </c>
      <c r="D1966" t="s">
        <v>6748</v>
      </c>
      <c r="E1966" t="s">
        <v>3690</v>
      </c>
      <c r="F1966" t="s">
        <v>2292</v>
      </c>
      <c r="G1966">
        <v>1</v>
      </c>
      <c r="H1966">
        <v>3</v>
      </c>
      <c r="I1966">
        <v>40.517499999999998</v>
      </c>
      <c r="J1966">
        <v>-105.0568</v>
      </c>
      <c r="K1966" t="s">
        <v>628</v>
      </c>
      <c r="L1966" t="s">
        <v>742</v>
      </c>
    </row>
    <row r="1967" spans="2:12" x14ac:dyDescent="0.25">
      <c r="B1967" t="s">
        <v>674</v>
      </c>
      <c r="C1967" t="s">
        <v>6727</v>
      </c>
      <c r="D1967" t="s">
        <v>6728</v>
      </c>
      <c r="E1967" t="s">
        <v>3319</v>
      </c>
      <c r="F1967" t="s">
        <v>2292</v>
      </c>
      <c r="G1967">
        <v>1</v>
      </c>
      <c r="H1967">
        <v>3</v>
      </c>
      <c r="I1967">
        <v>40.537300000000002</v>
      </c>
      <c r="J1967">
        <v>-105.09350000000001</v>
      </c>
      <c r="K1967" t="s">
        <v>628</v>
      </c>
      <c r="L1967" t="s">
        <v>742</v>
      </c>
    </row>
    <row r="1968" spans="2:12" x14ac:dyDescent="0.25">
      <c r="B1968" t="s">
        <v>674</v>
      </c>
      <c r="C1968" t="s">
        <v>7391</v>
      </c>
      <c r="D1968" t="s">
        <v>7392</v>
      </c>
      <c r="E1968" t="s">
        <v>3072</v>
      </c>
      <c r="F1968" t="s">
        <v>2292</v>
      </c>
      <c r="G1968">
        <v>1</v>
      </c>
      <c r="H1968">
        <v>4</v>
      </c>
      <c r="I1968">
        <v>40.440899999999999</v>
      </c>
      <c r="J1968">
        <v>-105.099</v>
      </c>
      <c r="K1968" t="s">
        <v>628</v>
      </c>
      <c r="L1968" t="s">
        <v>742</v>
      </c>
    </row>
    <row r="1969" spans="2:12" x14ac:dyDescent="0.25">
      <c r="B1969" t="s">
        <v>674</v>
      </c>
      <c r="C1969" t="s">
        <v>7202</v>
      </c>
      <c r="D1969" t="s">
        <v>7203</v>
      </c>
      <c r="E1969" t="s">
        <v>2647</v>
      </c>
      <c r="F1969" t="s">
        <v>2292</v>
      </c>
      <c r="G1969">
        <v>1</v>
      </c>
      <c r="H1969">
        <v>3</v>
      </c>
      <c r="I1969">
        <v>40.698599999999999</v>
      </c>
      <c r="J1969">
        <v>-105.58459999999999</v>
      </c>
      <c r="K1969" t="s">
        <v>628</v>
      </c>
      <c r="L1969" t="s">
        <v>742</v>
      </c>
    </row>
    <row r="1970" spans="2:12" x14ac:dyDescent="0.25">
      <c r="B1970" t="s">
        <v>674</v>
      </c>
      <c r="C1970" t="s">
        <v>7399</v>
      </c>
      <c r="D1970" t="s">
        <v>7400</v>
      </c>
      <c r="E1970" t="s">
        <v>3710</v>
      </c>
      <c r="F1970" t="s">
        <v>2292</v>
      </c>
      <c r="G1970">
        <v>1</v>
      </c>
      <c r="H1970">
        <v>4</v>
      </c>
      <c r="I1970">
        <v>40.386299999999999</v>
      </c>
      <c r="J1970">
        <v>-105.05889999999999</v>
      </c>
      <c r="K1970" t="s">
        <v>628</v>
      </c>
      <c r="L1970" t="s">
        <v>742</v>
      </c>
    </row>
    <row r="1971" spans="2:12" x14ac:dyDescent="0.25">
      <c r="B1971" t="s">
        <v>674</v>
      </c>
      <c r="C1971" t="s">
        <v>7240</v>
      </c>
      <c r="D1971" t="s">
        <v>7241</v>
      </c>
      <c r="E1971" t="s">
        <v>2663</v>
      </c>
      <c r="F1971" t="s">
        <v>2292</v>
      </c>
      <c r="G1971">
        <v>1</v>
      </c>
      <c r="H1971">
        <v>3</v>
      </c>
      <c r="I1971">
        <v>40.6374</v>
      </c>
      <c r="J1971">
        <v>-105.0817</v>
      </c>
      <c r="K1971" t="s">
        <v>628</v>
      </c>
      <c r="L1971" t="s">
        <v>742</v>
      </c>
    </row>
    <row r="1972" spans="2:12" x14ac:dyDescent="0.25">
      <c r="B1972" t="s">
        <v>674</v>
      </c>
      <c r="C1972" t="s">
        <v>6741</v>
      </c>
      <c r="D1972" t="s">
        <v>6742</v>
      </c>
      <c r="E1972" t="s">
        <v>2663</v>
      </c>
      <c r="F1972" t="s">
        <v>2292</v>
      </c>
      <c r="G1972">
        <v>1</v>
      </c>
      <c r="H1972">
        <v>3</v>
      </c>
      <c r="I1972">
        <v>40.5884</v>
      </c>
      <c r="J1972">
        <v>-105.0664</v>
      </c>
      <c r="K1972" t="s">
        <v>628</v>
      </c>
      <c r="L1972" t="s">
        <v>742</v>
      </c>
    </row>
    <row r="1973" spans="2:12" x14ac:dyDescent="0.25">
      <c r="B1973" t="s">
        <v>674</v>
      </c>
      <c r="C1973" t="s">
        <v>6813</v>
      </c>
      <c r="D1973" t="s">
        <v>6814</v>
      </c>
      <c r="E1973" t="s">
        <v>2663</v>
      </c>
      <c r="F1973" t="s">
        <v>2292</v>
      </c>
      <c r="G1973">
        <v>1</v>
      </c>
      <c r="H1973">
        <v>4</v>
      </c>
      <c r="I1973">
        <v>40.376100000000001</v>
      </c>
      <c r="J1973">
        <v>-105.1486</v>
      </c>
      <c r="K1973" t="s">
        <v>628</v>
      </c>
      <c r="L1973" t="s">
        <v>742</v>
      </c>
    </row>
    <row r="1974" spans="2:12" x14ac:dyDescent="0.25">
      <c r="B1974" t="s">
        <v>674</v>
      </c>
      <c r="C1974" t="s">
        <v>6717</v>
      </c>
      <c r="D1974" t="s">
        <v>6718</v>
      </c>
      <c r="E1974" t="s">
        <v>2663</v>
      </c>
      <c r="F1974" t="s">
        <v>2292</v>
      </c>
      <c r="G1974">
        <v>1</v>
      </c>
      <c r="H1974">
        <v>3</v>
      </c>
      <c r="I1974">
        <v>40.546199999999999</v>
      </c>
      <c r="J1974">
        <v>-105.087</v>
      </c>
      <c r="K1974" t="s">
        <v>628</v>
      </c>
      <c r="L1974" t="s">
        <v>742</v>
      </c>
    </row>
    <row r="1975" spans="2:12" x14ac:dyDescent="0.25">
      <c r="B1975" t="s">
        <v>674</v>
      </c>
      <c r="C1975" t="s">
        <v>6982</v>
      </c>
      <c r="D1975" t="s">
        <v>6983</v>
      </c>
      <c r="E1975" t="s">
        <v>3979</v>
      </c>
      <c r="F1975" t="s">
        <v>2292</v>
      </c>
      <c r="G1975">
        <v>1</v>
      </c>
      <c r="H1975">
        <v>3</v>
      </c>
      <c r="I1975">
        <v>40.575800000000001</v>
      </c>
      <c r="J1975">
        <v>-104.9941</v>
      </c>
      <c r="K1975" t="s">
        <v>628</v>
      </c>
      <c r="L1975" t="s">
        <v>742</v>
      </c>
    </row>
    <row r="1976" spans="2:12" x14ac:dyDescent="0.25">
      <c r="B1976" t="s">
        <v>674</v>
      </c>
      <c r="C1976" t="s">
        <v>7273</v>
      </c>
      <c r="D1976" t="s">
        <v>7274</v>
      </c>
      <c r="E1976" t="s">
        <v>2663</v>
      </c>
      <c r="F1976" t="s">
        <v>2292</v>
      </c>
      <c r="G1976">
        <v>1</v>
      </c>
      <c r="H1976">
        <v>3</v>
      </c>
      <c r="I1976">
        <v>40.627299999999998</v>
      </c>
      <c r="J1976">
        <v>-105.1437</v>
      </c>
      <c r="K1976" t="s">
        <v>628</v>
      </c>
      <c r="L1976" t="s">
        <v>742</v>
      </c>
    </row>
    <row r="1977" spans="2:12" x14ac:dyDescent="0.25">
      <c r="B1977" t="s">
        <v>674</v>
      </c>
      <c r="C1977" t="s">
        <v>7439</v>
      </c>
      <c r="D1977" t="s">
        <v>7440</v>
      </c>
      <c r="E1977" t="s">
        <v>2466</v>
      </c>
      <c r="F1977" t="s">
        <v>2292</v>
      </c>
      <c r="G1977">
        <v>1</v>
      </c>
      <c r="H1977">
        <v>3</v>
      </c>
      <c r="I1977">
        <v>40.562399999999997</v>
      </c>
      <c r="J1977">
        <v>-105.0635</v>
      </c>
      <c r="K1977" t="s">
        <v>628</v>
      </c>
      <c r="L1977" t="s">
        <v>742</v>
      </c>
    </row>
    <row r="1978" spans="2:12" x14ac:dyDescent="0.25">
      <c r="B1978" t="s">
        <v>674</v>
      </c>
      <c r="C1978" t="s">
        <v>7419</v>
      </c>
      <c r="D1978" t="s">
        <v>7420</v>
      </c>
      <c r="E1978" t="s">
        <v>2663</v>
      </c>
      <c r="F1978" t="s">
        <v>2292</v>
      </c>
      <c r="G1978">
        <v>1</v>
      </c>
      <c r="H1978">
        <v>4</v>
      </c>
      <c r="I1978">
        <v>40.434699999999999</v>
      </c>
      <c r="J1978">
        <v>-105.1266</v>
      </c>
      <c r="K1978" t="s">
        <v>628</v>
      </c>
      <c r="L1978" t="s">
        <v>742</v>
      </c>
    </row>
    <row r="1979" spans="2:12" x14ac:dyDescent="0.25">
      <c r="B1979" t="s">
        <v>674</v>
      </c>
      <c r="C1979" t="s">
        <v>6851</v>
      </c>
      <c r="D1979" t="s">
        <v>6852</v>
      </c>
      <c r="E1979" t="s">
        <v>2663</v>
      </c>
      <c r="F1979" t="s">
        <v>2292</v>
      </c>
      <c r="G1979">
        <v>1</v>
      </c>
      <c r="H1979">
        <v>3</v>
      </c>
      <c r="I1979">
        <v>40.8187</v>
      </c>
      <c r="J1979">
        <v>-105.51179999999999</v>
      </c>
      <c r="K1979" t="s">
        <v>628</v>
      </c>
      <c r="L1979" t="s">
        <v>742</v>
      </c>
    </row>
    <row r="1980" spans="2:12" x14ac:dyDescent="0.25">
      <c r="B1980" t="s">
        <v>674</v>
      </c>
      <c r="C1980" t="s">
        <v>6992</v>
      </c>
      <c r="D1980" t="s">
        <v>6993</v>
      </c>
      <c r="E1980" t="s">
        <v>2663</v>
      </c>
      <c r="F1980" t="s">
        <v>2292</v>
      </c>
      <c r="G1980">
        <v>1</v>
      </c>
      <c r="H1980">
        <v>3</v>
      </c>
      <c r="I1980">
        <v>40.5045</v>
      </c>
      <c r="J1980">
        <v>-105.0514</v>
      </c>
      <c r="K1980" t="s">
        <v>628</v>
      </c>
      <c r="L1980" t="s">
        <v>742</v>
      </c>
    </row>
    <row r="1981" spans="2:12" x14ac:dyDescent="0.25">
      <c r="B1981" t="s">
        <v>674</v>
      </c>
      <c r="C1981" t="s">
        <v>6721</v>
      </c>
      <c r="D1981" t="s">
        <v>6722</v>
      </c>
      <c r="E1981" t="s">
        <v>3979</v>
      </c>
      <c r="F1981" t="s">
        <v>2292</v>
      </c>
      <c r="G1981">
        <v>1</v>
      </c>
      <c r="H1981">
        <v>3</v>
      </c>
      <c r="I1981">
        <v>40.548499999999997</v>
      </c>
      <c r="J1981">
        <v>-105.0423</v>
      </c>
      <c r="K1981" t="s">
        <v>628</v>
      </c>
      <c r="L1981" t="s">
        <v>742</v>
      </c>
    </row>
    <row r="1982" spans="2:12" x14ac:dyDescent="0.25">
      <c r="B1982" t="s">
        <v>674</v>
      </c>
      <c r="C1982" t="s">
        <v>7397</v>
      </c>
      <c r="D1982" t="s">
        <v>7398</v>
      </c>
      <c r="E1982" t="s">
        <v>2997</v>
      </c>
      <c r="F1982" t="s">
        <v>2292</v>
      </c>
      <c r="G1982">
        <v>1</v>
      </c>
      <c r="H1982">
        <v>4</v>
      </c>
      <c r="I1982">
        <v>40.443899999999999</v>
      </c>
      <c r="J1982">
        <v>-105.0989</v>
      </c>
      <c r="K1982" t="s">
        <v>628</v>
      </c>
      <c r="L1982" t="s">
        <v>742</v>
      </c>
    </row>
    <row r="1983" spans="2:12" x14ac:dyDescent="0.25">
      <c r="B1983" t="s">
        <v>674</v>
      </c>
      <c r="C1983" t="s">
        <v>6743</v>
      </c>
      <c r="D1983" t="s">
        <v>6744</v>
      </c>
      <c r="E1983" t="s">
        <v>2663</v>
      </c>
      <c r="F1983" t="s">
        <v>2292</v>
      </c>
      <c r="G1983">
        <v>1</v>
      </c>
      <c r="H1983">
        <v>3</v>
      </c>
      <c r="I1983">
        <v>40.587200000000003</v>
      </c>
      <c r="J1983">
        <v>-105.08629999999999</v>
      </c>
      <c r="K1983" t="s">
        <v>628</v>
      </c>
      <c r="L1983" t="s">
        <v>742</v>
      </c>
    </row>
    <row r="1984" spans="2:12" x14ac:dyDescent="0.25">
      <c r="B1984" t="s">
        <v>674</v>
      </c>
      <c r="C1984" t="s">
        <v>6811</v>
      </c>
      <c r="D1984" t="s">
        <v>6812</v>
      </c>
      <c r="E1984" t="s">
        <v>3399</v>
      </c>
      <c r="F1984" t="s">
        <v>2292</v>
      </c>
      <c r="G1984">
        <v>1</v>
      </c>
      <c r="H1984">
        <v>4</v>
      </c>
      <c r="I1984">
        <v>40.390799999999999</v>
      </c>
      <c r="J1984">
        <v>-105.15219999999999</v>
      </c>
      <c r="K1984" t="s">
        <v>628</v>
      </c>
      <c r="L1984" t="s">
        <v>742</v>
      </c>
    </row>
    <row r="1985" spans="2:12" x14ac:dyDescent="0.25">
      <c r="B1985" t="s">
        <v>674</v>
      </c>
      <c r="C1985" t="s">
        <v>6713</v>
      </c>
      <c r="D1985" t="s">
        <v>6714</v>
      </c>
      <c r="E1985" t="s">
        <v>2663</v>
      </c>
      <c r="F1985" t="s">
        <v>2292</v>
      </c>
      <c r="G1985">
        <v>1</v>
      </c>
      <c r="H1985">
        <v>3</v>
      </c>
      <c r="I1985">
        <v>40.542999999999999</v>
      </c>
      <c r="J1985">
        <v>-105.05419999999999</v>
      </c>
      <c r="K1985" t="s">
        <v>628</v>
      </c>
      <c r="L1985" t="s">
        <v>742</v>
      </c>
    </row>
    <row r="1986" spans="2:12" x14ac:dyDescent="0.25">
      <c r="B1986" t="s">
        <v>674</v>
      </c>
      <c r="C1986" t="s">
        <v>7441</v>
      </c>
      <c r="D1986" t="s">
        <v>7442</v>
      </c>
      <c r="E1986" t="s">
        <v>2824</v>
      </c>
      <c r="F1986" t="s">
        <v>2292</v>
      </c>
      <c r="G1986">
        <v>1</v>
      </c>
      <c r="H1986">
        <v>3</v>
      </c>
      <c r="I1986">
        <v>40.563600000000001</v>
      </c>
      <c r="J1986">
        <v>-105.07380000000001</v>
      </c>
      <c r="K1986" t="s">
        <v>628</v>
      </c>
      <c r="L1986" t="s">
        <v>742</v>
      </c>
    </row>
    <row r="1987" spans="2:12" x14ac:dyDescent="0.25">
      <c r="B1987" t="s">
        <v>674</v>
      </c>
      <c r="C1987" t="s">
        <v>7297</v>
      </c>
      <c r="D1987" t="s">
        <v>7298</v>
      </c>
      <c r="E1987" t="s">
        <v>2504</v>
      </c>
      <c r="F1987" t="s">
        <v>2292</v>
      </c>
      <c r="G1987">
        <v>1</v>
      </c>
      <c r="H1987">
        <v>4</v>
      </c>
      <c r="I1987">
        <v>40.415799999999997</v>
      </c>
      <c r="J1987">
        <v>-105.04989999999999</v>
      </c>
      <c r="K1987" t="s">
        <v>628</v>
      </c>
      <c r="L1987" t="s">
        <v>742</v>
      </c>
    </row>
    <row r="1988" spans="2:12" x14ac:dyDescent="0.25">
      <c r="B1988" t="s">
        <v>674</v>
      </c>
      <c r="C1988" t="s">
        <v>6994</v>
      </c>
      <c r="D1988" t="s">
        <v>6995</v>
      </c>
      <c r="E1988" t="s">
        <v>1981</v>
      </c>
      <c r="F1988" t="s">
        <v>2292</v>
      </c>
      <c r="G1988">
        <v>1</v>
      </c>
      <c r="H1988">
        <v>3</v>
      </c>
      <c r="I1988">
        <v>40.492699999999999</v>
      </c>
      <c r="J1988">
        <v>-105.0887</v>
      </c>
      <c r="K1988" t="s">
        <v>628</v>
      </c>
      <c r="L1988" t="s">
        <v>742</v>
      </c>
    </row>
    <row r="1989" spans="2:12" x14ac:dyDescent="0.25">
      <c r="B1989" t="s">
        <v>674</v>
      </c>
      <c r="C1989" t="s">
        <v>6978</v>
      </c>
      <c r="D1989" t="s">
        <v>6979</v>
      </c>
      <c r="E1989" t="s">
        <v>3042</v>
      </c>
      <c r="F1989" t="s">
        <v>2292</v>
      </c>
      <c r="G1989">
        <v>1</v>
      </c>
      <c r="H1989">
        <v>3</v>
      </c>
      <c r="I1989">
        <v>40.613199999999999</v>
      </c>
      <c r="J1989">
        <v>-105.06100000000001</v>
      </c>
      <c r="K1989" t="s">
        <v>628</v>
      </c>
      <c r="L1989" t="s">
        <v>742</v>
      </c>
    </row>
    <row r="1990" spans="2:12" x14ac:dyDescent="0.25">
      <c r="B1990" t="s">
        <v>674</v>
      </c>
      <c r="C1990" t="s">
        <v>6976</v>
      </c>
      <c r="D1990" t="s">
        <v>6977</v>
      </c>
      <c r="E1990" t="s">
        <v>2504</v>
      </c>
      <c r="F1990" t="s">
        <v>2292</v>
      </c>
      <c r="G1990">
        <v>1</v>
      </c>
      <c r="H1990">
        <v>3</v>
      </c>
      <c r="I1990">
        <v>40.607500000000002</v>
      </c>
      <c r="J1990">
        <v>-105.03879999999999</v>
      </c>
      <c r="K1990" t="s">
        <v>628</v>
      </c>
      <c r="L1990" t="s">
        <v>742</v>
      </c>
    </row>
    <row r="1991" spans="2:12" x14ac:dyDescent="0.25">
      <c r="B1991" t="s">
        <v>674</v>
      </c>
      <c r="C1991" t="s">
        <v>7411</v>
      </c>
      <c r="D1991" t="s">
        <v>7412</v>
      </c>
      <c r="E1991" t="s">
        <v>2504</v>
      </c>
      <c r="F1991" t="s">
        <v>2292</v>
      </c>
      <c r="G1991">
        <v>1</v>
      </c>
      <c r="H1991">
        <v>4</v>
      </c>
      <c r="I1991">
        <v>40.388500000000001</v>
      </c>
      <c r="J1991">
        <v>-105.048</v>
      </c>
      <c r="K1991" t="s">
        <v>628</v>
      </c>
      <c r="L1991" t="s">
        <v>742</v>
      </c>
    </row>
    <row r="1992" spans="2:12" x14ac:dyDescent="0.25">
      <c r="B1992" t="s">
        <v>674</v>
      </c>
      <c r="C1992" t="s">
        <v>7230</v>
      </c>
      <c r="D1992" t="s">
        <v>7231</v>
      </c>
      <c r="E1992" t="s">
        <v>3042</v>
      </c>
      <c r="F1992" t="s">
        <v>2292</v>
      </c>
      <c r="G1992">
        <v>1</v>
      </c>
      <c r="H1992">
        <v>3</v>
      </c>
      <c r="I1992">
        <v>40.499099999999999</v>
      </c>
      <c r="J1992">
        <v>-105.0154</v>
      </c>
      <c r="K1992" t="s">
        <v>628</v>
      </c>
      <c r="L1992" t="s">
        <v>742</v>
      </c>
    </row>
    <row r="1993" spans="2:12" x14ac:dyDescent="0.25">
      <c r="B1993" t="s">
        <v>674</v>
      </c>
      <c r="C1993" t="s">
        <v>7238</v>
      </c>
      <c r="D1993" t="s">
        <v>7239</v>
      </c>
      <c r="E1993" t="s">
        <v>1981</v>
      </c>
      <c r="F1993" t="s">
        <v>2292</v>
      </c>
      <c r="G1993">
        <v>1</v>
      </c>
      <c r="H1993">
        <v>3</v>
      </c>
      <c r="I1993">
        <v>40.625399999999999</v>
      </c>
      <c r="J1993">
        <v>-105.0996</v>
      </c>
      <c r="K1993" t="s">
        <v>628</v>
      </c>
      <c r="L1993" t="s">
        <v>742</v>
      </c>
    </row>
    <row r="1994" spans="2:12" x14ac:dyDescent="0.25">
      <c r="B1994" t="s">
        <v>674</v>
      </c>
      <c r="C1994" t="s">
        <v>6821</v>
      </c>
      <c r="D1994" t="s">
        <v>6822</v>
      </c>
      <c r="E1994" t="s">
        <v>2504</v>
      </c>
      <c r="F1994" t="s">
        <v>2292</v>
      </c>
      <c r="G1994">
        <v>1</v>
      </c>
      <c r="H1994">
        <v>4</v>
      </c>
      <c r="I1994">
        <v>40.386299999999999</v>
      </c>
      <c r="J1994">
        <v>-105.16330000000001</v>
      </c>
      <c r="K1994" t="s">
        <v>628</v>
      </c>
      <c r="L1994" t="s">
        <v>742</v>
      </c>
    </row>
    <row r="1995" spans="2:12" x14ac:dyDescent="0.25">
      <c r="B1995" t="s">
        <v>674</v>
      </c>
      <c r="C1995" t="s">
        <v>7305</v>
      </c>
      <c r="D1995" t="s">
        <v>7306</v>
      </c>
      <c r="E1995" t="s">
        <v>2504</v>
      </c>
      <c r="F1995" t="s">
        <v>2292</v>
      </c>
      <c r="G1995">
        <v>1</v>
      </c>
      <c r="H1995">
        <v>4</v>
      </c>
      <c r="I1995">
        <v>40.408700000000003</v>
      </c>
      <c r="J1995">
        <v>-105.0959</v>
      </c>
      <c r="K1995" t="s">
        <v>628</v>
      </c>
      <c r="L1995" t="s">
        <v>742</v>
      </c>
    </row>
    <row r="1996" spans="2:12" x14ac:dyDescent="0.25">
      <c r="B1996" t="s">
        <v>674</v>
      </c>
      <c r="C1996" t="s">
        <v>7379</v>
      </c>
      <c r="D1996" t="s">
        <v>7380</v>
      </c>
      <c r="E1996" t="s">
        <v>2504</v>
      </c>
      <c r="F1996" t="s">
        <v>2292</v>
      </c>
      <c r="G1996">
        <v>1</v>
      </c>
      <c r="H1996">
        <v>3</v>
      </c>
      <c r="I1996">
        <v>40.472099999999998</v>
      </c>
      <c r="J1996">
        <v>-104.9772</v>
      </c>
      <c r="K1996" t="s">
        <v>628</v>
      </c>
      <c r="L1996" t="s">
        <v>742</v>
      </c>
    </row>
    <row r="1997" spans="2:12" x14ac:dyDescent="0.25">
      <c r="B1997" t="s">
        <v>674</v>
      </c>
      <c r="C1997" t="s">
        <v>6990</v>
      </c>
      <c r="D1997" t="s">
        <v>6991</v>
      </c>
      <c r="E1997" t="s">
        <v>1990</v>
      </c>
      <c r="F1997" t="s">
        <v>2292</v>
      </c>
      <c r="G1997">
        <v>1</v>
      </c>
      <c r="H1997">
        <v>3</v>
      </c>
      <c r="I1997">
        <v>40.604799999999997</v>
      </c>
      <c r="J1997">
        <v>-105.12439999999999</v>
      </c>
      <c r="K1997" t="s">
        <v>628</v>
      </c>
      <c r="L1997" t="s">
        <v>742</v>
      </c>
    </row>
    <row r="1998" spans="2:12" x14ac:dyDescent="0.25">
      <c r="B1998" t="s">
        <v>674</v>
      </c>
      <c r="C1998" t="s">
        <v>7309</v>
      </c>
      <c r="D1998" t="s">
        <v>7310</v>
      </c>
      <c r="E1998" t="s">
        <v>2504</v>
      </c>
      <c r="F1998" t="s">
        <v>2292</v>
      </c>
      <c r="G1998">
        <v>1</v>
      </c>
      <c r="H1998">
        <v>3</v>
      </c>
      <c r="I1998">
        <v>40.569000000000003</v>
      </c>
      <c r="J1998">
        <v>-105.07</v>
      </c>
      <c r="K1998" t="s">
        <v>628</v>
      </c>
      <c r="L1998" t="s">
        <v>742</v>
      </c>
    </row>
    <row r="1999" spans="2:12" x14ac:dyDescent="0.25">
      <c r="B1999" t="s">
        <v>674</v>
      </c>
      <c r="C1999" t="s">
        <v>7275</v>
      </c>
      <c r="D1999" t="s">
        <v>7276</v>
      </c>
      <c r="E1999" t="s">
        <v>2813</v>
      </c>
      <c r="F1999" t="s">
        <v>2292</v>
      </c>
      <c r="G1999">
        <v>1</v>
      </c>
      <c r="H1999">
        <v>3</v>
      </c>
      <c r="I1999">
        <v>40.625399999999999</v>
      </c>
      <c r="J1999">
        <v>-105.136</v>
      </c>
      <c r="K1999" t="s">
        <v>628</v>
      </c>
      <c r="L1999" t="s">
        <v>742</v>
      </c>
    </row>
    <row r="2000" spans="2:12" x14ac:dyDescent="0.25">
      <c r="B2000" t="s">
        <v>674</v>
      </c>
      <c r="C2000" t="s">
        <v>7395</v>
      </c>
      <c r="D2000" t="s">
        <v>7396</v>
      </c>
      <c r="E2000" t="s">
        <v>2504</v>
      </c>
      <c r="F2000" t="s">
        <v>2292</v>
      </c>
      <c r="G2000">
        <v>1</v>
      </c>
      <c r="H2000">
        <v>4</v>
      </c>
      <c r="I2000">
        <v>40.442399999999999</v>
      </c>
      <c r="J2000">
        <v>-105.10299999999999</v>
      </c>
      <c r="K2000" t="s">
        <v>628</v>
      </c>
      <c r="L2000" t="s">
        <v>742</v>
      </c>
    </row>
    <row r="2001" spans="2:12" x14ac:dyDescent="0.25">
      <c r="B2001" t="s">
        <v>674</v>
      </c>
      <c r="C2001" t="s">
        <v>6737</v>
      </c>
      <c r="D2001" t="s">
        <v>6738</v>
      </c>
      <c r="E2001" t="s">
        <v>3432</v>
      </c>
      <c r="F2001" t="s">
        <v>2292</v>
      </c>
      <c r="G2001">
        <v>1</v>
      </c>
      <c r="H2001">
        <v>3</v>
      </c>
      <c r="I2001">
        <v>40.571899999999999</v>
      </c>
      <c r="J2001">
        <v>-105.1006</v>
      </c>
      <c r="K2001" t="s">
        <v>628</v>
      </c>
      <c r="L2001" t="s">
        <v>742</v>
      </c>
    </row>
    <row r="2002" spans="2:12" x14ac:dyDescent="0.25">
      <c r="B2002" t="s">
        <v>674</v>
      </c>
      <c r="C2002" t="s">
        <v>7423</v>
      </c>
      <c r="D2002" t="s">
        <v>7424</v>
      </c>
      <c r="E2002" t="s">
        <v>3042</v>
      </c>
      <c r="F2002" t="s">
        <v>2292</v>
      </c>
      <c r="G2002">
        <v>1</v>
      </c>
      <c r="H2002">
        <v>4</v>
      </c>
      <c r="I2002">
        <v>40.438299999999998</v>
      </c>
      <c r="J2002">
        <v>-105.1309</v>
      </c>
      <c r="K2002" t="s">
        <v>628</v>
      </c>
      <c r="L2002" t="s">
        <v>742</v>
      </c>
    </row>
    <row r="2003" spans="2:12" x14ac:dyDescent="0.25">
      <c r="B2003" t="s">
        <v>674</v>
      </c>
      <c r="C2003" t="s">
        <v>6715</v>
      </c>
      <c r="D2003" t="s">
        <v>6716</v>
      </c>
      <c r="E2003" t="s">
        <v>2504</v>
      </c>
      <c r="F2003" t="s">
        <v>2292</v>
      </c>
      <c r="G2003">
        <v>1</v>
      </c>
      <c r="H2003">
        <v>3</v>
      </c>
      <c r="I2003">
        <v>40.563299999999998</v>
      </c>
      <c r="J2003">
        <v>-105.0872</v>
      </c>
      <c r="K2003" t="s">
        <v>628</v>
      </c>
      <c r="L2003" t="s">
        <v>742</v>
      </c>
    </row>
    <row r="2004" spans="2:12" x14ac:dyDescent="0.25">
      <c r="B2004" t="s">
        <v>674</v>
      </c>
      <c r="C2004" t="s">
        <v>6795</v>
      </c>
      <c r="D2004" t="s">
        <v>6796</v>
      </c>
      <c r="E2004" t="s">
        <v>3042</v>
      </c>
      <c r="F2004" t="s">
        <v>2292</v>
      </c>
      <c r="G2004">
        <v>1</v>
      </c>
      <c r="H2004">
        <v>3</v>
      </c>
      <c r="I2004">
        <v>40.757800000000003</v>
      </c>
      <c r="J2004">
        <v>-105.4224</v>
      </c>
      <c r="K2004" t="s">
        <v>628</v>
      </c>
      <c r="L2004" t="s">
        <v>742</v>
      </c>
    </row>
    <row r="2005" spans="2:12" x14ac:dyDescent="0.25">
      <c r="B2005" t="s">
        <v>674</v>
      </c>
      <c r="C2005" t="s">
        <v>6952</v>
      </c>
      <c r="D2005" t="s">
        <v>6953</v>
      </c>
      <c r="E2005" t="s">
        <v>2824</v>
      </c>
      <c r="F2005" t="s">
        <v>2292</v>
      </c>
      <c r="G2005">
        <v>1</v>
      </c>
      <c r="H2005">
        <v>3</v>
      </c>
      <c r="I2005">
        <v>40.596400000000003</v>
      </c>
      <c r="J2005">
        <v>-105.10299999999999</v>
      </c>
      <c r="K2005" t="s">
        <v>628</v>
      </c>
      <c r="L2005" t="s">
        <v>742</v>
      </c>
    </row>
    <row r="2006" spans="2:12" x14ac:dyDescent="0.25">
      <c r="B2006" t="s">
        <v>674</v>
      </c>
      <c r="C2006" t="s">
        <v>7002</v>
      </c>
      <c r="D2006" t="s">
        <v>7003</v>
      </c>
      <c r="E2006" t="s">
        <v>2504</v>
      </c>
      <c r="F2006" t="s">
        <v>2292</v>
      </c>
      <c r="G2006">
        <v>1</v>
      </c>
      <c r="H2006">
        <v>4</v>
      </c>
      <c r="I2006">
        <v>40.4666</v>
      </c>
      <c r="J2006">
        <v>-105.42749999999999</v>
      </c>
      <c r="K2006" t="s">
        <v>628</v>
      </c>
      <c r="L2006" t="s">
        <v>742</v>
      </c>
    </row>
    <row r="2007" spans="2:12" x14ac:dyDescent="0.25">
      <c r="B2007" t="s">
        <v>674</v>
      </c>
      <c r="C2007" t="s">
        <v>7415</v>
      </c>
      <c r="D2007" t="s">
        <v>7416</v>
      </c>
      <c r="E2007" t="s">
        <v>2504</v>
      </c>
      <c r="F2007" t="s">
        <v>2292</v>
      </c>
      <c r="G2007">
        <v>1</v>
      </c>
      <c r="H2007">
        <v>4</v>
      </c>
      <c r="I2007">
        <v>40.411299999999997</v>
      </c>
      <c r="J2007">
        <v>-105.0185</v>
      </c>
      <c r="K2007" t="s">
        <v>628</v>
      </c>
      <c r="L2007" t="s">
        <v>742</v>
      </c>
    </row>
    <row r="2008" spans="2:12" x14ac:dyDescent="0.25">
      <c r="B2008" t="s">
        <v>674</v>
      </c>
      <c r="C2008" t="s">
        <v>6827</v>
      </c>
      <c r="D2008" t="s">
        <v>6828</v>
      </c>
      <c r="E2008" t="s">
        <v>3933</v>
      </c>
      <c r="F2008" t="s">
        <v>2292</v>
      </c>
      <c r="G2008">
        <v>1</v>
      </c>
      <c r="H2008">
        <v>4</v>
      </c>
      <c r="I2008">
        <v>40.3553</v>
      </c>
      <c r="J2008">
        <v>-105.20489999999999</v>
      </c>
      <c r="K2008" t="s">
        <v>628</v>
      </c>
      <c r="L2008" t="s">
        <v>742</v>
      </c>
    </row>
    <row r="2009" spans="2:12" x14ac:dyDescent="0.25">
      <c r="B2009" t="s">
        <v>674</v>
      </c>
      <c r="C2009" t="s">
        <v>7028</v>
      </c>
      <c r="D2009" t="s">
        <v>7029</v>
      </c>
      <c r="E2009" t="s">
        <v>961</v>
      </c>
      <c r="F2009" t="s">
        <v>2292</v>
      </c>
      <c r="G2009">
        <v>1</v>
      </c>
      <c r="H2009">
        <v>3</v>
      </c>
      <c r="I2009">
        <v>40.738599999999998</v>
      </c>
      <c r="J2009">
        <v>-105.40470000000001</v>
      </c>
      <c r="K2009" t="s">
        <v>628</v>
      </c>
      <c r="L2009" t="s">
        <v>742</v>
      </c>
    </row>
    <row r="2010" spans="2:12" x14ac:dyDescent="0.25">
      <c r="B2010" t="s">
        <v>674</v>
      </c>
      <c r="C2010" t="s">
        <v>6878</v>
      </c>
      <c r="D2010" t="s">
        <v>6879</v>
      </c>
      <c r="E2010" t="s">
        <v>961</v>
      </c>
      <c r="F2010" t="s">
        <v>2292</v>
      </c>
      <c r="G2010">
        <v>1</v>
      </c>
      <c r="H2010">
        <v>3</v>
      </c>
      <c r="I2010">
        <v>40.942999999999998</v>
      </c>
      <c r="J2010">
        <v>-105.07899999999999</v>
      </c>
      <c r="K2010" t="s">
        <v>628</v>
      </c>
      <c r="L2010" t="s">
        <v>742</v>
      </c>
    </row>
    <row r="2011" spans="2:12" x14ac:dyDescent="0.25">
      <c r="B2011" t="s">
        <v>674</v>
      </c>
      <c r="C2011" t="s">
        <v>6880</v>
      </c>
      <c r="D2011" t="s">
        <v>6881</v>
      </c>
      <c r="E2011" t="s">
        <v>961</v>
      </c>
      <c r="F2011" t="s">
        <v>2292</v>
      </c>
      <c r="G2011">
        <v>1</v>
      </c>
      <c r="H2011">
        <v>3</v>
      </c>
      <c r="I2011">
        <v>40.976599999999998</v>
      </c>
      <c r="J2011">
        <v>-105.0793</v>
      </c>
      <c r="K2011" t="s">
        <v>628</v>
      </c>
      <c r="L2011" t="s">
        <v>742</v>
      </c>
    </row>
    <row r="2012" spans="2:12" x14ac:dyDescent="0.25">
      <c r="B2012" t="s">
        <v>674</v>
      </c>
      <c r="C2012" t="s">
        <v>6940</v>
      </c>
      <c r="D2012" t="s">
        <v>6941</v>
      </c>
      <c r="E2012" t="s">
        <v>961</v>
      </c>
      <c r="F2012" t="s">
        <v>2292</v>
      </c>
      <c r="G2012">
        <v>1</v>
      </c>
      <c r="H2012">
        <v>3</v>
      </c>
      <c r="I2012">
        <v>40.565800000000003</v>
      </c>
      <c r="J2012">
        <v>-105.12560000000001</v>
      </c>
      <c r="K2012" t="s">
        <v>628</v>
      </c>
      <c r="L2012" t="s">
        <v>742</v>
      </c>
    </row>
    <row r="2013" spans="2:12" x14ac:dyDescent="0.25">
      <c r="B2013" t="s">
        <v>674</v>
      </c>
      <c r="C2013" t="s">
        <v>7387</v>
      </c>
      <c r="D2013" t="s">
        <v>7388</v>
      </c>
      <c r="E2013" t="s">
        <v>961</v>
      </c>
      <c r="F2013" t="s">
        <v>2292</v>
      </c>
      <c r="G2013">
        <v>1</v>
      </c>
      <c r="H2013">
        <v>4</v>
      </c>
      <c r="I2013">
        <v>40.376300000000001</v>
      </c>
      <c r="J2013">
        <v>-105.3027</v>
      </c>
      <c r="K2013" t="s">
        <v>628</v>
      </c>
      <c r="L2013" t="s">
        <v>742</v>
      </c>
    </row>
    <row r="2014" spans="2:12" x14ac:dyDescent="0.25">
      <c r="B2014" t="s">
        <v>674</v>
      </c>
      <c r="C2014" t="s">
        <v>6823</v>
      </c>
      <c r="D2014" t="s">
        <v>6824</v>
      </c>
      <c r="E2014" t="s">
        <v>961</v>
      </c>
      <c r="F2014" t="s">
        <v>2292</v>
      </c>
      <c r="G2014">
        <v>1</v>
      </c>
      <c r="H2014">
        <v>4</v>
      </c>
      <c r="I2014">
        <v>40.418700000000001</v>
      </c>
      <c r="J2014">
        <v>-105.1895</v>
      </c>
      <c r="K2014" t="s">
        <v>628</v>
      </c>
      <c r="L2014" t="s">
        <v>742</v>
      </c>
    </row>
    <row r="2015" spans="2:12" x14ac:dyDescent="0.25">
      <c r="B2015" t="s">
        <v>674</v>
      </c>
      <c r="C2015" t="s">
        <v>7435</v>
      </c>
      <c r="D2015" t="s">
        <v>7436</v>
      </c>
      <c r="E2015" t="s">
        <v>2738</v>
      </c>
      <c r="F2015" t="s">
        <v>2292</v>
      </c>
      <c r="G2015">
        <v>1</v>
      </c>
      <c r="H2015">
        <v>3</v>
      </c>
      <c r="I2015">
        <v>40.553699999999999</v>
      </c>
      <c r="J2015">
        <v>-105.07210000000001</v>
      </c>
      <c r="K2015" t="s">
        <v>628</v>
      </c>
      <c r="L2015" t="s">
        <v>742</v>
      </c>
    </row>
    <row r="2016" spans="2:12" x14ac:dyDescent="0.25">
      <c r="B2016" t="s">
        <v>674</v>
      </c>
      <c r="C2016" t="s">
        <v>6962</v>
      </c>
      <c r="D2016" t="s">
        <v>6963</v>
      </c>
      <c r="E2016" t="s">
        <v>961</v>
      </c>
      <c r="F2016" t="s">
        <v>2292</v>
      </c>
      <c r="G2016">
        <v>1</v>
      </c>
      <c r="H2016">
        <v>3</v>
      </c>
      <c r="I2016">
        <v>40.502299999999998</v>
      </c>
      <c r="J2016">
        <v>-105.068</v>
      </c>
      <c r="K2016" t="s">
        <v>628</v>
      </c>
      <c r="L2016" t="s">
        <v>742</v>
      </c>
    </row>
    <row r="2017" spans="2:12" x14ac:dyDescent="0.25">
      <c r="B2017" t="s">
        <v>674</v>
      </c>
      <c r="C2017" t="s">
        <v>6891</v>
      </c>
      <c r="D2017" t="s">
        <v>6892</v>
      </c>
      <c r="E2017" t="s">
        <v>961</v>
      </c>
      <c r="F2017" t="s">
        <v>2292</v>
      </c>
      <c r="G2017">
        <v>1</v>
      </c>
      <c r="H2017">
        <v>3</v>
      </c>
      <c r="I2017">
        <v>40.784199999999998</v>
      </c>
      <c r="J2017">
        <v>-105.0971</v>
      </c>
      <c r="K2017" t="s">
        <v>628</v>
      </c>
      <c r="L2017" t="s">
        <v>742</v>
      </c>
    </row>
    <row r="2018" spans="2:12" x14ac:dyDescent="0.25">
      <c r="B2018" t="s">
        <v>674</v>
      </c>
      <c r="C2018" t="s">
        <v>6733</v>
      </c>
      <c r="D2018" t="s">
        <v>6734</v>
      </c>
      <c r="E2018" t="s">
        <v>2751</v>
      </c>
      <c r="F2018" t="s">
        <v>2292</v>
      </c>
      <c r="G2018">
        <v>1</v>
      </c>
      <c r="H2018">
        <v>3</v>
      </c>
      <c r="I2018">
        <v>40.531599999999997</v>
      </c>
      <c r="J2018">
        <v>-105.08799999999999</v>
      </c>
      <c r="K2018" t="s">
        <v>628</v>
      </c>
      <c r="L2018" t="s">
        <v>742</v>
      </c>
    </row>
    <row r="2019" spans="2:12" x14ac:dyDescent="0.25">
      <c r="B2019" t="s">
        <v>674</v>
      </c>
      <c r="C2019" t="s">
        <v>6954</v>
      </c>
      <c r="D2019" t="s">
        <v>6955</v>
      </c>
      <c r="E2019" t="s">
        <v>2751</v>
      </c>
      <c r="F2019" t="s">
        <v>2292</v>
      </c>
      <c r="G2019">
        <v>1</v>
      </c>
      <c r="H2019">
        <v>3</v>
      </c>
      <c r="I2019">
        <v>40.6066</v>
      </c>
      <c r="J2019">
        <v>-105.062</v>
      </c>
      <c r="K2019" t="s">
        <v>628</v>
      </c>
      <c r="L2019" t="s">
        <v>742</v>
      </c>
    </row>
    <row r="2020" spans="2:12" x14ac:dyDescent="0.25">
      <c r="B2020" t="s">
        <v>674</v>
      </c>
      <c r="C2020" t="s">
        <v>6893</v>
      </c>
      <c r="D2020" t="s">
        <v>6894</v>
      </c>
      <c r="E2020" t="s">
        <v>3257</v>
      </c>
      <c r="F2020" t="s">
        <v>2292</v>
      </c>
      <c r="G2020">
        <v>1</v>
      </c>
      <c r="H2020">
        <v>3</v>
      </c>
      <c r="I2020">
        <v>40.5914</v>
      </c>
      <c r="J2020">
        <v>-105.105</v>
      </c>
      <c r="K2020" t="s">
        <v>628</v>
      </c>
      <c r="L2020" t="s">
        <v>742</v>
      </c>
    </row>
    <row r="2021" spans="2:12" x14ac:dyDescent="0.25">
      <c r="B2021" t="s">
        <v>674</v>
      </c>
      <c r="C2021" t="s">
        <v>7032</v>
      </c>
      <c r="D2021" t="s">
        <v>7033</v>
      </c>
      <c r="E2021" t="s">
        <v>2751</v>
      </c>
      <c r="F2021" t="s">
        <v>2292</v>
      </c>
      <c r="G2021">
        <v>1</v>
      </c>
      <c r="H2021">
        <v>3</v>
      </c>
      <c r="I2021">
        <v>40.720599999999997</v>
      </c>
      <c r="J2021">
        <v>-105.41500000000001</v>
      </c>
      <c r="K2021" t="s">
        <v>628</v>
      </c>
      <c r="L2021" t="s">
        <v>742</v>
      </c>
    </row>
    <row r="2022" spans="2:12" x14ac:dyDescent="0.25">
      <c r="B2022" t="s">
        <v>674</v>
      </c>
      <c r="C2022" t="s">
        <v>6719</v>
      </c>
      <c r="D2022" t="s">
        <v>6720</v>
      </c>
      <c r="E2022" t="s">
        <v>2992</v>
      </c>
      <c r="F2022" t="s">
        <v>2292</v>
      </c>
      <c r="G2022">
        <v>1</v>
      </c>
      <c r="H2022">
        <v>3</v>
      </c>
      <c r="I2022">
        <v>40.564300000000003</v>
      </c>
      <c r="J2022">
        <v>-105.0895</v>
      </c>
      <c r="K2022" t="s">
        <v>628</v>
      </c>
      <c r="L2022" t="s">
        <v>742</v>
      </c>
    </row>
    <row r="2023" spans="2:12" x14ac:dyDescent="0.25">
      <c r="B2023" t="s">
        <v>674</v>
      </c>
      <c r="C2023" t="s">
        <v>7717</v>
      </c>
      <c r="D2023" t="s">
        <v>7718</v>
      </c>
      <c r="E2023" t="s">
        <v>2783</v>
      </c>
      <c r="F2023" t="s">
        <v>2292</v>
      </c>
      <c r="G2023">
        <v>1</v>
      </c>
      <c r="H2023">
        <v>3</v>
      </c>
      <c r="I2023">
        <v>40.517899999999997</v>
      </c>
      <c r="J2023">
        <v>-105.05629999999999</v>
      </c>
      <c r="K2023" t="s">
        <v>628</v>
      </c>
      <c r="L2023" t="s">
        <v>742</v>
      </c>
    </row>
    <row r="2024" spans="2:12" x14ac:dyDescent="0.25">
      <c r="B2024" t="s">
        <v>674</v>
      </c>
      <c r="C2024" t="s">
        <v>7501</v>
      </c>
      <c r="D2024" t="s">
        <v>7502</v>
      </c>
      <c r="E2024" t="s">
        <v>2751</v>
      </c>
      <c r="F2024" t="s">
        <v>2292</v>
      </c>
      <c r="G2024">
        <v>1</v>
      </c>
      <c r="H2024">
        <v>3</v>
      </c>
      <c r="I2024">
        <v>40.487499999999997</v>
      </c>
      <c r="J2024">
        <v>-105.102</v>
      </c>
      <c r="K2024" t="s">
        <v>628</v>
      </c>
      <c r="L2024" t="s">
        <v>742</v>
      </c>
    </row>
    <row r="2025" spans="2:12" x14ac:dyDescent="0.25">
      <c r="B2025" t="s">
        <v>674</v>
      </c>
      <c r="C2025" t="s">
        <v>6803</v>
      </c>
      <c r="D2025" t="s">
        <v>6804</v>
      </c>
      <c r="E2025" t="s">
        <v>3257</v>
      </c>
      <c r="F2025" t="s">
        <v>2292</v>
      </c>
      <c r="G2025">
        <v>1</v>
      </c>
      <c r="H2025">
        <v>3</v>
      </c>
      <c r="I2025">
        <v>40.736699999999999</v>
      </c>
      <c r="J2025">
        <v>-105.4482</v>
      </c>
      <c r="K2025" t="s">
        <v>628</v>
      </c>
      <c r="L2025" t="s">
        <v>742</v>
      </c>
    </row>
    <row r="2026" spans="2:12" x14ac:dyDescent="0.25">
      <c r="B2026" t="s">
        <v>674</v>
      </c>
      <c r="C2026" t="s">
        <v>6799</v>
      </c>
      <c r="D2026" t="s">
        <v>6800</v>
      </c>
      <c r="E2026" t="s">
        <v>2751</v>
      </c>
      <c r="F2026" t="s">
        <v>2292</v>
      </c>
      <c r="G2026">
        <v>1</v>
      </c>
      <c r="H2026">
        <v>3</v>
      </c>
      <c r="I2026">
        <v>40.748800000000003</v>
      </c>
      <c r="J2026">
        <v>-105.43170000000001</v>
      </c>
      <c r="K2026" t="s">
        <v>628</v>
      </c>
      <c r="L2026" t="s">
        <v>742</v>
      </c>
    </row>
    <row r="2027" spans="2:12" x14ac:dyDescent="0.25">
      <c r="B2027" t="s">
        <v>674</v>
      </c>
      <c r="C2027" t="s">
        <v>6942</v>
      </c>
      <c r="D2027" t="s">
        <v>6943</v>
      </c>
      <c r="E2027" t="s">
        <v>2751</v>
      </c>
      <c r="F2027" t="s">
        <v>2292</v>
      </c>
      <c r="G2027">
        <v>1</v>
      </c>
      <c r="H2027">
        <v>3</v>
      </c>
      <c r="I2027">
        <v>40.509700000000002</v>
      </c>
      <c r="J2027">
        <v>-105.0624</v>
      </c>
      <c r="K2027" t="s">
        <v>628</v>
      </c>
      <c r="L2027" t="s">
        <v>742</v>
      </c>
    </row>
    <row r="2028" spans="2:12" x14ac:dyDescent="0.25">
      <c r="B2028" t="s">
        <v>674</v>
      </c>
      <c r="C2028" t="s">
        <v>7299</v>
      </c>
      <c r="D2028" t="s">
        <v>7300</v>
      </c>
      <c r="E2028" t="s">
        <v>3037</v>
      </c>
      <c r="F2028" t="s">
        <v>2292</v>
      </c>
      <c r="G2028">
        <v>1</v>
      </c>
      <c r="H2028">
        <v>4</v>
      </c>
      <c r="I2028">
        <v>40.418199999999999</v>
      </c>
      <c r="J2028">
        <v>-105.04940000000001</v>
      </c>
      <c r="K2028" t="s">
        <v>628</v>
      </c>
      <c r="L2028" t="s">
        <v>742</v>
      </c>
    </row>
    <row r="2029" spans="2:12" x14ac:dyDescent="0.25">
      <c r="B2029" t="s">
        <v>674</v>
      </c>
      <c r="C2029" t="s">
        <v>6711</v>
      </c>
      <c r="D2029" t="s">
        <v>6712</v>
      </c>
      <c r="E2029" t="s">
        <v>2751</v>
      </c>
      <c r="F2029" t="s">
        <v>2292</v>
      </c>
      <c r="G2029">
        <v>1</v>
      </c>
      <c r="H2029">
        <v>3</v>
      </c>
      <c r="I2029">
        <v>40.546799999999998</v>
      </c>
      <c r="J2029">
        <v>-105.08459999999999</v>
      </c>
      <c r="K2029" t="s">
        <v>628</v>
      </c>
      <c r="L2029" t="s">
        <v>742</v>
      </c>
    </row>
    <row r="2030" spans="2:12" x14ac:dyDescent="0.25">
      <c r="B2030" t="s">
        <v>674</v>
      </c>
      <c r="C2030" t="s">
        <v>6882</v>
      </c>
      <c r="D2030" t="s">
        <v>6883</v>
      </c>
      <c r="E2030" t="s">
        <v>2733</v>
      </c>
      <c r="F2030" t="s">
        <v>2292</v>
      </c>
      <c r="G2030">
        <v>1</v>
      </c>
      <c r="H2030">
        <v>3</v>
      </c>
      <c r="I2030">
        <v>40.722799999999999</v>
      </c>
      <c r="J2030">
        <v>-105.068</v>
      </c>
      <c r="K2030" t="s">
        <v>628</v>
      </c>
      <c r="L2030" t="s">
        <v>742</v>
      </c>
    </row>
    <row r="2031" spans="2:12" x14ac:dyDescent="0.25">
      <c r="B2031" t="s">
        <v>674</v>
      </c>
      <c r="C2031" t="s">
        <v>6739</v>
      </c>
      <c r="D2031" t="s">
        <v>6740</v>
      </c>
      <c r="E2031" t="s">
        <v>2733</v>
      </c>
      <c r="F2031" t="s">
        <v>2292</v>
      </c>
      <c r="G2031">
        <v>1</v>
      </c>
      <c r="H2031">
        <v>3</v>
      </c>
      <c r="I2031">
        <v>40.5809</v>
      </c>
      <c r="J2031">
        <v>-105.09229999999999</v>
      </c>
      <c r="K2031" t="s">
        <v>628</v>
      </c>
      <c r="L2031" t="s">
        <v>742</v>
      </c>
    </row>
    <row r="2032" spans="2:12" x14ac:dyDescent="0.25">
      <c r="B2032" t="s">
        <v>674</v>
      </c>
      <c r="C2032" t="s">
        <v>7425</v>
      </c>
      <c r="D2032" t="s">
        <v>7426</v>
      </c>
      <c r="E2032" t="s">
        <v>2733</v>
      </c>
      <c r="F2032" t="s">
        <v>2292</v>
      </c>
      <c r="G2032">
        <v>1</v>
      </c>
      <c r="H2032">
        <v>4</v>
      </c>
      <c r="I2032">
        <v>40.377800000000001</v>
      </c>
      <c r="J2032">
        <v>-105.1202</v>
      </c>
      <c r="K2032" t="s">
        <v>628</v>
      </c>
      <c r="L2032" t="s">
        <v>742</v>
      </c>
    </row>
    <row r="2033" spans="2:12" x14ac:dyDescent="0.25">
      <c r="B2033" t="s">
        <v>674</v>
      </c>
      <c r="C2033" t="s">
        <v>6731</v>
      </c>
      <c r="D2033" t="s">
        <v>6732</v>
      </c>
      <c r="E2033" t="s">
        <v>2733</v>
      </c>
      <c r="F2033" t="s">
        <v>2292</v>
      </c>
      <c r="G2033">
        <v>1</v>
      </c>
      <c r="H2033">
        <v>3</v>
      </c>
      <c r="I2033">
        <v>40.550400000000003</v>
      </c>
      <c r="J2033">
        <v>-105.03279999999999</v>
      </c>
      <c r="K2033" t="s">
        <v>628</v>
      </c>
      <c r="L2033" t="s">
        <v>742</v>
      </c>
    </row>
    <row r="2034" spans="2:12" x14ac:dyDescent="0.25">
      <c r="B2034" t="s">
        <v>674</v>
      </c>
      <c r="C2034" t="s">
        <v>6753</v>
      </c>
      <c r="D2034" t="s">
        <v>6754</v>
      </c>
      <c r="E2034" t="s">
        <v>2733</v>
      </c>
      <c r="F2034" t="s">
        <v>2292</v>
      </c>
      <c r="G2034">
        <v>1</v>
      </c>
      <c r="H2034">
        <v>3</v>
      </c>
      <c r="I2034">
        <v>40.555599999999998</v>
      </c>
      <c r="J2034">
        <v>-105.1221</v>
      </c>
      <c r="K2034" t="s">
        <v>628</v>
      </c>
      <c r="L2034" t="s">
        <v>742</v>
      </c>
    </row>
    <row r="2035" spans="2:12" x14ac:dyDescent="0.25">
      <c r="B2035" t="s">
        <v>674</v>
      </c>
      <c r="C2035" t="s">
        <v>7495</v>
      </c>
      <c r="D2035" t="s">
        <v>7496</v>
      </c>
      <c r="E2035" t="s">
        <v>2733</v>
      </c>
      <c r="F2035" t="s">
        <v>2292</v>
      </c>
      <c r="G2035">
        <v>1</v>
      </c>
      <c r="H2035">
        <v>3</v>
      </c>
      <c r="I2035">
        <v>40.532499999999999</v>
      </c>
      <c r="J2035">
        <v>-105.0314</v>
      </c>
      <c r="K2035" t="s">
        <v>628</v>
      </c>
      <c r="L2035" t="s">
        <v>742</v>
      </c>
    </row>
    <row r="2036" spans="2:12" x14ac:dyDescent="0.25">
      <c r="B2036" t="s">
        <v>674</v>
      </c>
      <c r="C2036" t="s">
        <v>7385</v>
      </c>
      <c r="D2036" t="s">
        <v>7386</v>
      </c>
      <c r="E2036" t="s">
        <v>2733</v>
      </c>
      <c r="F2036" t="s">
        <v>2292</v>
      </c>
      <c r="G2036">
        <v>1</v>
      </c>
      <c r="H2036">
        <v>4</v>
      </c>
      <c r="I2036">
        <v>40.394199999999998</v>
      </c>
      <c r="J2036">
        <v>-105.0565</v>
      </c>
      <c r="K2036" t="s">
        <v>628</v>
      </c>
      <c r="L2036" t="s">
        <v>742</v>
      </c>
    </row>
    <row r="2037" spans="2:12" x14ac:dyDescent="0.25">
      <c r="B2037" t="s">
        <v>674</v>
      </c>
      <c r="C2037" t="s">
        <v>7529</v>
      </c>
      <c r="D2037" t="s">
        <v>7530</v>
      </c>
      <c r="E2037" t="s">
        <v>2733</v>
      </c>
      <c r="F2037" t="s">
        <v>2292</v>
      </c>
      <c r="G2037">
        <v>1</v>
      </c>
      <c r="H2037">
        <v>3</v>
      </c>
      <c r="I2037">
        <v>40.862099999999998</v>
      </c>
      <c r="J2037">
        <v>-105.3669</v>
      </c>
      <c r="K2037" t="s">
        <v>628</v>
      </c>
      <c r="L2037" t="s">
        <v>742</v>
      </c>
    </row>
    <row r="2038" spans="2:12" x14ac:dyDescent="0.25">
      <c r="B2038" t="s">
        <v>674</v>
      </c>
      <c r="C2038" t="s">
        <v>7757</v>
      </c>
      <c r="D2038" t="s">
        <v>7758</v>
      </c>
      <c r="E2038" t="s">
        <v>2733</v>
      </c>
      <c r="F2038" t="s">
        <v>2292</v>
      </c>
      <c r="G2038">
        <v>1</v>
      </c>
      <c r="H2038">
        <v>3</v>
      </c>
      <c r="I2038">
        <v>40.506799999999998</v>
      </c>
      <c r="J2038">
        <v>-104.9522</v>
      </c>
      <c r="K2038" t="s">
        <v>628</v>
      </c>
      <c r="L2038" t="s">
        <v>742</v>
      </c>
    </row>
    <row r="2039" spans="2:12" x14ac:dyDescent="0.25">
      <c r="B2039" t="s">
        <v>674</v>
      </c>
      <c r="C2039" t="s">
        <v>7465</v>
      </c>
      <c r="D2039" t="s">
        <v>7466</v>
      </c>
      <c r="E2039" t="s">
        <v>2733</v>
      </c>
      <c r="F2039" t="s">
        <v>2292</v>
      </c>
      <c r="G2039">
        <v>1</v>
      </c>
      <c r="H2039">
        <v>4</v>
      </c>
      <c r="I2039">
        <v>40.622100000000003</v>
      </c>
      <c r="J2039">
        <v>-105.2681</v>
      </c>
      <c r="K2039" t="s">
        <v>628</v>
      </c>
      <c r="L2039" t="s">
        <v>742</v>
      </c>
    </row>
    <row r="2040" spans="2:12" x14ac:dyDescent="0.25">
      <c r="B2040" t="s">
        <v>674</v>
      </c>
      <c r="C2040" t="s">
        <v>6874</v>
      </c>
      <c r="D2040" t="s">
        <v>6875</v>
      </c>
      <c r="E2040" t="s">
        <v>2733</v>
      </c>
      <c r="F2040" t="s">
        <v>2292</v>
      </c>
      <c r="G2040">
        <v>1</v>
      </c>
      <c r="H2040">
        <v>3</v>
      </c>
      <c r="I2040">
        <v>40.707900000000002</v>
      </c>
      <c r="J2040">
        <v>-105.0072</v>
      </c>
      <c r="K2040" t="s">
        <v>628</v>
      </c>
      <c r="L2040" t="s">
        <v>742</v>
      </c>
    </row>
    <row r="2041" spans="2:12" x14ac:dyDescent="0.25">
      <c r="B2041" t="s">
        <v>674</v>
      </c>
      <c r="C2041" t="s">
        <v>7493</v>
      </c>
      <c r="D2041" t="s">
        <v>7494</v>
      </c>
      <c r="E2041" t="s">
        <v>2733</v>
      </c>
      <c r="F2041" t="s">
        <v>2292</v>
      </c>
      <c r="G2041">
        <v>1</v>
      </c>
      <c r="H2041">
        <v>3</v>
      </c>
      <c r="I2041">
        <v>40.567999999999998</v>
      </c>
      <c r="J2041">
        <v>-105.0441</v>
      </c>
      <c r="K2041" t="s">
        <v>628</v>
      </c>
      <c r="L2041" t="s">
        <v>742</v>
      </c>
    </row>
    <row r="2042" spans="2:12" x14ac:dyDescent="0.25">
      <c r="B2042" t="s">
        <v>674</v>
      </c>
      <c r="C2042" t="s">
        <v>6819</v>
      </c>
      <c r="D2042" t="s">
        <v>6820</v>
      </c>
      <c r="E2042" t="s">
        <v>2733</v>
      </c>
      <c r="F2042" t="s">
        <v>2292</v>
      </c>
      <c r="G2042">
        <v>1</v>
      </c>
      <c r="H2042">
        <v>4</v>
      </c>
      <c r="I2042">
        <v>40.424700000000001</v>
      </c>
      <c r="J2042">
        <v>-105.173</v>
      </c>
      <c r="K2042" t="s">
        <v>628</v>
      </c>
      <c r="L2042" t="s">
        <v>742</v>
      </c>
    </row>
    <row r="2043" spans="2:12" x14ac:dyDescent="0.25">
      <c r="B2043" t="s">
        <v>674</v>
      </c>
      <c r="C2043" t="s">
        <v>7803</v>
      </c>
      <c r="D2043" t="s">
        <v>7804</v>
      </c>
      <c r="E2043" t="s">
        <v>2733</v>
      </c>
      <c r="F2043" t="s">
        <v>2292</v>
      </c>
      <c r="G2043">
        <v>1</v>
      </c>
      <c r="H2043">
        <v>3</v>
      </c>
      <c r="I2043">
        <v>40.709400000000002</v>
      </c>
      <c r="J2043">
        <v>-105.002</v>
      </c>
      <c r="K2043" t="s">
        <v>628</v>
      </c>
      <c r="L2043" t="s">
        <v>742</v>
      </c>
    </row>
    <row r="2044" spans="2:12" x14ac:dyDescent="0.25">
      <c r="B2044" t="s">
        <v>674</v>
      </c>
      <c r="C2044" t="s">
        <v>7072</v>
      </c>
      <c r="D2044" t="s">
        <v>7073</v>
      </c>
      <c r="E2044" t="s">
        <v>6516</v>
      </c>
      <c r="F2044" t="s">
        <v>2292</v>
      </c>
      <c r="G2044">
        <v>1</v>
      </c>
      <c r="H2044">
        <v>4</v>
      </c>
      <c r="I2044">
        <v>40.566299999999998</v>
      </c>
      <c r="J2044">
        <v>-105.3181</v>
      </c>
      <c r="K2044" t="s">
        <v>628</v>
      </c>
      <c r="L2044" t="s">
        <v>742</v>
      </c>
    </row>
    <row r="2045" spans="2:12" x14ac:dyDescent="0.25">
      <c r="B2045" t="s">
        <v>674</v>
      </c>
      <c r="C2045" t="s">
        <v>7445</v>
      </c>
      <c r="D2045" t="s">
        <v>7446</v>
      </c>
      <c r="E2045" t="s">
        <v>6516</v>
      </c>
      <c r="F2045" t="s">
        <v>2292</v>
      </c>
      <c r="G2045">
        <v>1</v>
      </c>
      <c r="H2045">
        <v>3</v>
      </c>
      <c r="I2045">
        <v>40.568199999999997</v>
      </c>
      <c r="J2045">
        <v>-105.0677</v>
      </c>
      <c r="K2045" t="s">
        <v>628</v>
      </c>
      <c r="L2045" t="s">
        <v>742</v>
      </c>
    </row>
    <row r="2046" spans="2:12" x14ac:dyDescent="0.25">
      <c r="B2046" t="s">
        <v>674</v>
      </c>
      <c r="C2046" t="s">
        <v>7491</v>
      </c>
      <c r="D2046" t="s">
        <v>7492</v>
      </c>
      <c r="E2046" t="s">
        <v>2783</v>
      </c>
      <c r="F2046" t="s">
        <v>2292</v>
      </c>
      <c r="G2046">
        <v>1</v>
      </c>
      <c r="H2046">
        <v>3</v>
      </c>
      <c r="I2046">
        <v>40.554900000000004</v>
      </c>
      <c r="J2046">
        <v>-105.0715</v>
      </c>
      <c r="K2046" t="s">
        <v>628</v>
      </c>
      <c r="L2046" t="s">
        <v>742</v>
      </c>
    </row>
    <row r="2047" spans="2:12" x14ac:dyDescent="0.25">
      <c r="B2047" t="s">
        <v>674</v>
      </c>
      <c r="C2047" t="s">
        <v>7104</v>
      </c>
      <c r="D2047" t="s">
        <v>7105</v>
      </c>
      <c r="E2047" t="s">
        <v>2783</v>
      </c>
      <c r="F2047" t="s">
        <v>2292</v>
      </c>
      <c r="G2047">
        <v>1</v>
      </c>
      <c r="H2047">
        <v>3</v>
      </c>
      <c r="I2047">
        <v>40.506300000000003</v>
      </c>
      <c r="J2047">
        <v>-105.0089</v>
      </c>
      <c r="K2047" t="s">
        <v>628</v>
      </c>
      <c r="L2047" t="s">
        <v>742</v>
      </c>
    </row>
    <row r="2048" spans="2:12" x14ac:dyDescent="0.25">
      <c r="B2048" t="s">
        <v>674</v>
      </c>
      <c r="C2048" t="s">
        <v>7499</v>
      </c>
      <c r="D2048" t="s">
        <v>7500</v>
      </c>
      <c r="E2048" t="s">
        <v>6516</v>
      </c>
      <c r="F2048" t="s">
        <v>2292</v>
      </c>
      <c r="G2048">
        <v>1</v>
      </c>
      <c r="H2048">
        <v>3</v>
      </c>
      <c r="I2048">
        <v>40.581299999999999</v>
      </c>
      <c r="J2048">
        <v>-105.1298</v>
      </c>
      <c r="K2048" t="s">
        <v>628</v>
      </c>
      <c r="L2048" t="s">
        <v>742</v>
      </c>
    </row>
    <row r="2049" spans="2:12" x14ac:dyDescent="0.25">
      <c r="B2049" t="s">
        <v>674</v>
      </c>
      <c r="C2049" t="s">
        <v>7463</v>
      </c>
      <c r="D2049" t="s">
        <v>7464</v>
      </c>
      <c r="E2049" t="s">
        <v>961</v>
      </c>
      <c r="F2049" t="s">
        <v>2292</v>
      </c>
      <c r="G2049">
        <v>1</v>
      </c>
      <c r="H2049">
        <v>4</v>
      </c>
      <c r="I2049">
        <v>40.563600000000001</v>
      </c>
      <c r="J2049">
        <v>-105.2063</v>
      </c>
      <c r="K2049" t="s">
        <v>628</v>
      </c>
      <c r="L2049" t="s">
        <v>742</v>
      </c>
    </row>
    <row r="2050" spans="2:12" x14ac:dyDescent="0.25">
      <c r="B2050" t="s">
        <v>674</v>
      </c>
      <c r="C2050" t="s">
        <v>7531</v>
      </c>
      <c r="D2050" t="s">
        <v>7532</v>
      </c>
      <c r="E2050" t="s">
        <v>6688</v>
      </c>
      <c r="F2050" t="s">
        <v>2292</v>
      </c>
      <c r="G2050">
        <v>1</v>
      </c>
      <c r="H2050">
        <v>3</v>
      </c>
      <c r="I2050">
        <v>40.781300000000002</v>
      </c>
      <c r="J2050">
        <v>-105.1983</v>
      </c>
      <c r="K2050" t="s">
        <v>628</v>
      </c>
      <c r="L2050" t="s">
        <v>742</v>
      </c>
    </row>
    <row r="2051" spans="2:12" x14ac:dyDescent="0.25">
      <c r="B2051" t="s">
        <v>674</v>
      </c>
      <c r="C2051" t="s">
        <v>7709</v>
      </c>
      <c r="D2051" t="s">
        <v>7710</v>
      </c>
      <c r="E2051" t="s">
        <v>6688</v>
      </c>
      <c r="F2051" t="s">
        <v>2292</v>
      </c>
      <c r="G2051">
        <v>1</v>
      </c>
      <c r="H2051">
        <v>4</v>
      </c>
      <c r="I2051">
        <v>40.3491</v>
      </c>
      <c r="J2051">
        <v>-105.50360000000001</v>
      </c>
      <c r="K2051" t="s">
        <v>628</v>
      </c>
      <c r="L2051" t="s">
        <v>742</v>
      </c>
    </row>
    <row r="2052" spans="2:12" x14ac:dyDescent="0.25">
      <c r="B2052" t="s">
        <v>674</v>
      </c>
      <c r="C2052" t="s">
        <v>8113</v>
      </c>
      <c r="D2052" t="s">
        <v>8114</v>
      </c>
      <c r="E2052" t="s">
        <v>6688</v>
      </c>
      <c r="F2052" t="s">
        <v>2292</v>
      </c>
      <c r="G2052">
        <v>1</v>
      </c>
      <c r="H2052">
        <v>4</v>
      </c>
      <c r="I2052">
        <v>40.381700000000002</v>
      </c>
      <c r="J2052">
        <v>-105.1056</v>
      </c>
      <c r="K2052" t="s">
        <v>628</v>
      </c>
      <c r="L2052" t="s">
        <v>742</v>
      </c>
    </row>
    <row r="2053" spans="2:12" x14ac:dyDescent="0.25">
      <c r="B2053" t="s">
        <v>674</v>
      </c>
      <c r="C2053" t="s">
        <v>7715</v>
      </c>
      <c r="D2053" t="s">
        <v>7716</v>
      </c>
      <c r="E2053" t="s">
        <v>7567</v>
      </c>
      <c r="F2053" t="s">
        <v>2292</v>
      </c>
      <c r="G2053">
        <v>1</v>
      </c>
      <c r="H2053">
        <v>3</v>
      </c>
      <c r="I2053">
        <v>40.564</v>
      </c>
      <c r="J2053">
        <v>-105.0652</v>
      </c>
      <c r="K2053" t="s">
        <v>628</v>
      </c>
      <c r="L2053" t="s">
        <v>742</v>
      </c>
    </row>
    <row r="2054" spans="2:12" x14ac:dyDescent="0.25">
      <c r="B2054" t="s">
        <v>674</v>
      </c>
      <c r="C2054" t="s">
        <v>7841</v>
      </c>
      <c r="D2054" t="s">
        <v>7842</v>
      </c>
      <c r="E2054" t="s">
        <v>6688</v>
      </c>
      <c r="F2054" t="s">
        <v>2292</v>
      </c>
      <c r="G2054">
        <v>1</v>
      </c>
      <c r="H2054">
        <v>3</v>
      </c>
      <c r="I2054">
        <v>40.584600000000002</v>
      </c>
      <c r="J2054">
        <v>-105.0945</v>
      </c>
      <c r="K2054" t="s">
        <v>628</v>
      </c>
      <c r="L2054" t="s">
        <v>742</v>
      </c>
    </row>
    <row r="2055" spans="2:12" x14ac:dyDescent="0.25">
      <c r="B2055" t="s">
        <v>674</v>
      </c>
      <c r="C2055" t="s">
        <v>7845</v>
      </c>
      <c r="D2055" t="s">
        <v>7846</v>
      </c>
      <c r="E2055" t="s">
        <v>6688</v>
      </c>
      <c r="F2055" t="s">
        <v>2292</v>
      </c>
      <c r="G2055">
        <v>1</v>
      </c>
      <c r="H2055">
        <v>3</v>
      </c>
      <c r="I2055">
        <v>40.515799999999999</v>
      </c>
      <c r="J2055">
        <v>-105.1022</v>
      </c>
      <c r="K2055" t="s">
        <v>628</v>
      </c>
      <c r="L2055" t="s">
        <v>742</v>
      </c>
    </row>
    <row r="2056" spans="2:12" x14ac:dyDescent="0.25">
      <c r="B2056" t="s">
        <v>674</v>
      </c>
      <c r="C2056" t="s">
        <v>7681</v>
      </c>
      <c r="D2056" t="s">
        <v>7682</v>
      </c>
      <c r="E2056" t="s">
        <v>6688</v>
      </c>
      <c r="F2056" t="s">
        <v>2292</v>
      </c>
      <c r="G2056">
        <v>1</v>
      </c>
      <c r="H2056">
        <v>4</v>
      </c>
      <c r="I2056">
        <v>40.615900000000003</v>
      </c>
      <c r="J2056">
        <v>-105.2637</v>
      </c>
      <c r="K2056" t="s">
        <v>628</v>
      </c>
      <c r="L2056" t="s">
        <v>742</v>
      </c>
    </row>
    <row r="2057" spans="2:12" x14ac:dyDescent="0.25">
      <c r="B2057" t="s">
        <v>674</v>
      </c>
      <c r="C2057" t="s">
        <v>7783</v>
      </c>
      <c r="D2057" t="s">
        <v>7784</v>
      </c>
      <c r="E2057" t="s">
        <v>6688</v>
      </c>
      <c r="F2057" t="s">
        <v>2292</v>
      </c>
      <c r="G2057">
        <v>1</v>
      </c>
      <c r="H2057">
        <v>3</v>
      </c>
      <c r="I2057">
        <v>40.565600000000003</v>
      </c>
      <c r="J2057">
        <v>-105.0479</v>
      </c>
      <c r="K2057" t="s">
        <v>628</v>
      </c>
      <c r="L2057" t="s">
        <v>742</v>
      </c>
    </row>
    <row r="2058" spans="2:12" x14ac:dyDescent="0.25">
      <c r="B2058" t="s">
        <v>674</v>
      </c>
      <c r="C2058" t="s">
        <v>7815</v>
      </c>
      <c r="D2058" t="s">
        <v>7816</v>
      </c>
      <c r="E2058" t="s">
        <v>7567</v>
      </c>
      <c r="F2058" t="s">
        <v>2292</v>
      </c>
      <c r="G2058">
        <v>1</v>
      </c>
      <c r="H2058">
        <v>4</v>
      </c>
      <c r="I2058">
        <v>40.614199999999997</v>
      </c>
      <c r="J2058">
        <v>-105.2811</v>
      </c>
      <c r="K2058" t="s">
        <v>628</v>
      </c>
      <c r="L2058" t="s">
        <v>742</v>
      </c>
    </row>
    <row r="2059" spans="2:12" x14ac:dyDescent="0.25">
      <c r="B2059" t="s">
        <v>674</v>
      </c>
      <c r="C2059" t="s">
        <v>7911</v>
      </c>
      <c r="D2059" t="s">
        <v>7912</v>
      </c>
      <c r="E2059" t="s">
        <v>6688</v>
      </c>
      <c r="F2059" t="s">
        <v>2292</v>
      </c>
      <c r="G2059">
        <v>1</v>
      </c>
      <c r="H2059">
        <v>3</v>
      </c>
      <c r="I2059">
        <v>40.696100000000001</v>
      </c>
      <c r="J2059">
        <v>-105.014</v>
      </c>
      <c r="K2059" t="s">
        <v>628</v>
      </c>
      <c r="L2059" t="s">
        <v>742</v>
      </c>
    </row>
    <row r="2060" spans="2:12" x14ac:dyDescent="0.25">
      <c r="B2060" t="s">
        <v>674</v>
      </c>
      <c r="C2060" t="s">
        <v>7843</v>
      </c>
      <c r="D2060" t="s">
        <v>7844</v>
      </c>
      <c r="E2060" t="s">
        <v>6688</v>
      </c>
      <c r="F2060" t="s">
        <v>2292</v>
      </c>
      <c r="G2060">
        <v>1</v>
      </c>
      <c r="H2060">
        <v>3</v>
      </c>
      <c r="I2060">
        <v>40.560699999999997</v>
      </c>
      <c r="J2060">
        <v>-105.1221</v>
      </c>
      <c r="K2060" t="s">
        <v>628</v>
      </c>
      <c r="L2060" t="s">
        <v>742</v>
      </c>
    </row>
    <row r="2061" spans="2:12" x14ac:dyDescent="0.25">
      <c r="B2061" t="s">
        <v>674</v>
      </c>
      <c r="C2061" t="s">
        <v>7847</v>
      </c>
      <c r="D2061" t="s">
        <v>7848</v>
      </c>
      <c r="E2061" t="s">
        <v>6688</v>
      </c>
      <c r="F2061" t="s">
        <v>2292</v>
      </c>
      <c r="G2061">
        <v>1</v>
      </c>
      <c r="H2061">
        <v>3</v>
      </c>
      <c r="I2061">
        <v>40.598199999999999</v>
      </c>
      <c r="J2061">
        <v>-105.0188</v>
      </c>
      <c r="K2061" t="s">
        <v>628</v>
      </c>
      <c r="L2061" t="s">
        <v>742</v>
      </c>
    </row>
    <row r="2062" spans="2:12" x14ac:dyDescent="0.25">
      <c r="B2062" t="s">
        <v>674</v>
      </c>
      <c r="C2062" t="s">
        <v>7883</v>
      </c>
      <c r="D2062" t="s">
        <v>7884</v>
      </c>
      <c r="E2062" t="s">
        <v>6688</v>
      </c>
      <c r="F2062" t="s">
        <v>2292</v>
      </c>
      <c r="G2062">
        <v>1</v>
      </c>
      <c r="H2062">
        <v>3</v>
      </c>
      <c r="I2062">
        <v>40.865600000000001</v>
      </c>
      <c r="J2062">
        <v>-105.4067</v>
      </c>
      <c r="K2062" t="s">
        <v>628</v>
      </c>
      <c r="L2062" t="s">
        <v>742</v>
      </c>
    </row>
    <row r="2063" spans="2:12" x14ac:dyDescent="0.25">
      <c r="B2063" t="s">
        <v>674</v>
      </c>
      <c r="C2063" t="s">
        <v>7711</v>
      </c>
      <c r="D2063" t="s">
        <v>7712</v>
      </c>
      <c r="E2063" t="s">
        <v>2504</v>
      </c>
      <c r="F2063" t="s">
        <v>2292</v>
      </c>
      <c r="G2063">
        <v>1</v>
      </c>
      <c r="H2063">
        <v>4</v>
      </c>
      <c r="I2063">
        <v>40.280500000000004</v>
      </c>
      <c r="J2063">
        <v>-105.3653</v>
      </c>
      <c r="K2063" t="s">
        <v>628</v>
      </c>
      <c r="L2063" t="s">
        <v>742</v>
      </c>
    </row>
    <row r="2064" spans="2:12" x14ac:dyDescent="0.25">
      <c r="B2064" t="s">
        <v>674</v>
      </c>
      <c r="C2064" t="s">
        <v>8087</v>
      </c>
      <c r="D2064" t="s">
        <v>8088</v>
      </c>
      <c r="E2064" t="s">
        <v>8049</v>
      </c>
      <c r="F2064" t="s">
        <v>2292</v>
      </c>
      <c r="G2064">
        <v>1</v>
      </c>
      <c r="H2064">
        <v>3</v>
      </c>
      <c r="I2064">
        <v>40.625900000000001</v>
      </c>
      <c r="J2064">
        <v>-105.0621</v>
      </c>
      <c r="K2064" t="s">
        <v>628</v>
      </c>
      <c r="L2064" t="s">
        <v>742</v>
      </c>
    </row>
    <row r="2065" spans="2:12" x14ac:dyDescent="0.25">
      <c r="B2065" t="s">
        <v>678</v>
      </c>
      <c r="C2065" t="s">
        <v>7511</v>
      </c>
      <c r="D2065" t="s">
        <v>7512</v>
      </c>
      <c r="E2065" t="s">
        <v>2733</v>
      </c>
      <c r="F2065" t="s">
        <v>2292</v>
      </c>
      <c r="G2065">
        <v>5</v>
      </c>
      <c r="H2065">
        <v>72</v>
      </c>
      <c r="I2065">
        <v>39.0565</v>
      </c>
      <c r="J2065">
        <v>-108.6097</v>
      </c>
      <c r="K2065" t="s">
        <v>628</v>
      </c>
      <c r="L2065" t="s">
        <v>742</v>
      </c>
    </row>
    <row r="2066" spans="2:12" x14ac:dyDescent="0.25">
      <c r="B2066" t="s">
        <v>678</v>
      </c>
      <c r="C2066" t="s">
        <v>7515</v>
      </c>
      <c r="D2066" t="s">
        <v>7516</v>
      </c>
      <c r="E2066" t="s">
        <v>2733</v>
      </c>
      <c r="F2066" t="s">
        <v>2292</v>
      </c>
      <c r="G2066">
        <v>5</v>
      </c>
      <c r="H2066">
        <v>72</v>
      </c>
      <c r="I2066">
        <v>39.064500000000002</v>
      </c>
      <c r="J2066">
        <v>-108.4629</v>
      </c>
      <c r="K2066" t="s">
        <v>628</v>
      </c>
      <c r="L2066" t="s">
        <v>742</v>
      </c>
    </row>
    <row r="2067" spans="2:12" x14ac:dyDescent="0.25">
      <c r="B2067" t="s">
        <v>678</v>
      </c>
      <c r="C2067" t="s">
        <v>7553</v>
      </c>
      <c r="D2067" t="s">
        <v>7554</v>
      </c>
      <c r="E2067" t="s">
        <v>2733</v>
      </c>
      <c r="F2067" t="s">
        <v>2292</v>
      </c>
      <c r="G2067">
        <v>4</v>
      </c>
      <c r="H2067">
        <v>42</v>
      </c>
      <c r="I2067">
        <v>38.925400000000003</v>
      </c>
      <c r="J2067">
        <v>-108.39619999999999</v>
      </c>
      <c r="K2067" t="s">
        <v>628</v>
      </c>
      <c r="L2067" t="s">
        <v>742</v>
      </c>
    </row>
    <row r="2068" spans="2:12" x14ac:dyDescent="0.25">
      <c r="B2068" t="s">
        <v>678</v>
      </c>
      <c r="C2068" t="s">
        <v>7513</v>
      </c>
      <c r="D2068" t="s">
        <v>7514</v>
      </c>
      <c r="E2068" t="s">
        <v>2783</v>
      </c>
      <c r="F2068" t="s">
        <v>2292</v>
      </c>
      <c r="G2068">
        <v>5</v>
      </c>
      <c r="H2068">
        <v>72</v>
      </c>
      <c r="I2068">
        <v>39.053800000000003</v>
      </c>
      <c r="J2068">
        <v>-108.63639999999999</v>
      </c>
      <c r="K2068" t="s">
        <v>628</v>
      </c>
      <c r="L2068" t="s">
        <v>742</v>
      </c>
    </row>
    <row r="2069" spans="2:12" x14ac:dyDescent="0.25">
      <c r="B2069" t="s">
        <v>678</v>
      </c>
      <c r="C2069" t="s">
        <v>7509</v>
      </c>
      <c r="D2069" t="s">
        <v>7510</v>
      </c>
      <c r="E2069" t="s">
        <v>6516</v>
      </c>
      <c r="F2069" t="s">
        <v>2292</v>
      </c>
      <c r="G2069">
        <v>5</v>
      </c>
      <c r="H2069">
        <v>72</v>
      </c>
      <c r="I2069">
        <v>39.074100000000001</v>
      </c>
      <c r="J2069">
        <v>-108.6074</v>
      </c>
      <c r="K2069" t="s">
        <v>628</v>
      </c>
      <c r="L2069" t="s">
        <v>742</v>
      </c>
    </row>
    <row r="2070" spans="2:12" x14ac:dyDescent="0.25">
      <c r="B2070" t="s">
        <v>678</v>
      </c>
      <c r="C2070" t="s">
        <v>7601</v>
      </c>
      <c r="D2070" t="s">
        <v>7602</v>
      </c>
      <c r="E2070" t="s">
        <v>6688</v>
      </c>
      <c r="F2070" t="s">
        <v>2292</v>
      </c>
      <c r="G2070">
        <v>5</v>
      </c>
      <c r="H2070">
        <v>72</v>
      </c>
      <c r="I2070">
        <v>39.04</v>
      </c>
      <c r="J2070">
        <v>-108.521</v>
      </c>
      <c r="K2070" t="s">
        <v>628</v>
      </c>
      <c r="L2070" t="s">
        <v>742</v>
      </c>
    </row>
    <row r="2071" spans="2:12" x14ac:dyDescent="0.25">
      <c r="B2071" t="s">
        <v>678</v>
      </c>
      <c r="C2071" t="s">
        <v>7517</v>
      </c>
      <c r="D2071" t="s">
        <v>7518</v>
      </c>
      <c r="E2071" t="s">
        <v>6688</v>
      </c>
      <c r="F2071" t="s">
        <v>2292</v>
      </c>
      <c r="G2071">
        <v>5</v>
      </c>
      <c r="H2071">
        <v>72</v>
      </c>
      <c r="I2071">
        <v>39.103499999999997</v>
      </c>
      <c r="J2071">
        <v>-108.6698</v>
      </c>
      <c r="K2071" t="s">
        <v>628</v>
      </c>
      <c r="L2071" t="s">
        <v>742</v>
      </c>
    </row>
    <row r="2072" spans="2:12" x14ac:dyDescent="0.25">
      <c r="B2072" t="s">
        <v>678</v>
      </c>
      <c r="C2072" t="s">
        <v>7603</v>
      </c>
      <c r="D2072" t="s">
        <v>7604</v>
      </c>
      <c r="E2072" t="s">
        <v>6688</v>
      </c>
      <c r="F2072" t="s">
        <v>2292</v>
      </c>
      <c r="G2072">
        <v>5</v>
      </c>
      <c r="H2072">
        <v>72</v>
      </c>
      <c r="I2072">
        <v>39.031799999999997</v>
      </c>
      <c r="J2072">
        <v>-108.5368</v>
      </c>
      <c r="K2072" t="s">
        <v>628</v>
      </c>
      <c r="L2072" t="s">
        <v>742</v>
      </c>
    </row>
    <row r="2073" spans="2:12" x14ac:dyDescent="0.25">
      <c r="B2073" t="s">
        <v>678</v>
      </c>
      <c r="C2073" t="s">
        <v>7605</v>
      </c>
      <c r="D2073" t="s">
        <v>7606</v>
      </c>
      <c r="E2073" t="s">
        <v>6688</v>
      </c>
      <c r="F2073" t="s">
        <v>2292</v>
      </c>
      <c r="G2073">
        <v>5</v>
      </c>
      <c r="H2073">
        <v>72</v>
      </c>
      <c r="I2073">
        <v>39.087800000000001</v>
      </c>
      <c r="J2073">
        <v>-108.6297</v>
      </c>
      <c r="K2073" t="s">
        <v>628</v>
      </c>
      <c r="L2073" t="s">
        <v>742</v>
      </c>
    </row>
    <row r="2074" spans="2:12" x14ac:dyDescent="0.25">
      <c r="B2074" t="s">
        <v>678</v>
      </c>
      <c r="C2074" t="s">
        <v>7607</v>
      </c>
      <c r="D2074" t="s">
        <v>7608</v>
      </c>
      <c r="E2074" t="s">
        <v>6688</v>
      </c>
      <c r="F2074" t="s">
        <v>2292</v>
      </c>
      <c r="G2074">
        <v>5</v>
      </c>
      <c r="H2074">
        <v>72</v>
      </c>
      <c r="I2074">
        <v>39.051900000000003</v>
      </c>
      <c r="J2074">
        <v>-108.64709999999999</v>
      </c>
      <c r="K2074" t="s">
        <v>628</v>
      </c>
      <c r="L2074" t="s">
        <v>742</v>
      </c>
    </row>
    <row r="2075" spans="2:12" x14ac:dyDescent="0.25">
      <c r="B2075" t="s">
        <v>678</v>
      </c>
      <c r="C2075" t="s">
        <v>7729</v>
      </c>
      <c r="D2075" t="s">
        <v>7730</v>
      </c>
      <c r="E2075" t="s">
        <v>6688</v>
      </c>
      <c r="F2075" t="s">
        <v>2292</v>
      </c>
      <c r="G2075">
        <v>5</v>
      </c>
      <c r="H2075">
        <v>72</v>
      </c>
      <c r="I2075">
        <v>39.094900000000003</v>
      </c>
      <c r="J2075">
        <v>-108.6585</v>
      </c>
      <c r="K2075" t="s">
        <v>628</v>
      </c>
      <c r="L2075" t="s">
        <v>742</v>
      </c>
    </row>
    <row r="2076" spans="2:12" x14ac:dyDescent="0.25">
      <c r="B2076" t="s">
        <v>678</v>
      </c>
      <c r="C2076" t="s">
        <v>7797</v>
      </c>
      <c r="D2076" t="s">
        <v>7798</v>
      </c>
      <c r="E2076" t="s">
        <v>6688</v>
      </c>
      <c r="F2076" t="s">
        <v>2292</v>
      </c>
      <c r="G2076">
        <v>5</v>
      </c>
      <c r="H2076">
        <v>72</v>
      </c>
      <c r="I2076">
        <v>39.1325</v>
      </c>
      <c r="J2076">
        <v>-108.3062</v>
      </c>
      <c r="K2076" t="s">
        <v>628</v>
      </c>
      <c r="L2076" t="s">
        <v>742</v>
      </c>
    </row>
    <row r="2077" spans="2:12" x14ac:dyDescent="0.25">
      <c r="B2077" t="s">
        <v>678</v>
      </c>
      <c r="C2077" t="s">
        <v>7853</v>
      </c>
      <c r="D2077" t="s">
        <v>7854</v>
      </c>
      <c r="E2077" t="s">
        <v>6688</v>
      </c>
      <c r="F2077" t="s">
        <v>2292</v>
      </c>
      <c r="G2077">
        <v>5</v>
      </c>
      <c r="H2077">
        <v>72</v>
      </c>
      <c r="I2077">
        <v>39.119900000000001</v>
      </c>
      <c r="J2077">
        <v>-108.5594</v>
      </c>
      <c r="K2077" t="s">
        <v>628</v>
      </c>
      <c r="L2077" t="s">
        <v>742</v>
      </c>
    </row>
    <row r="2078" spans="2:12" x14ac:dyDescent="0.25">
      <c r="B2078" t="s">
        <v>678</v>
      </c>
      <c r="C2078" t="s">
        <v>7855</v>
      </c>
      <c r="D2078" t="s">
        <v>7856</v>
      </c>
      <c r="E2078" t="s">
        <v>6688</v>
      </c>
      <c r="F2078" t="s">
        <v>2292</v>
      </c>
      <c r="G2078">
        <v>5</v>
      </c>
      <c r="H2078">
        <v>72</v>
      </c>
      <c r="I2078">
        <v>39.087699999999998</v>
      </c>
      <c r="J2078">
        <v>-108.4665</v>
      </c>
      <c r="K2078" t="s">
        <v>628</v>
      </c>
      <c r="L2078" t="s">
        <v>742</v>
      </c>
    </row>
    <row r="2079" spans="2:12" x14ac:dyDescent="0.25">
      <c r="B2079" t="s">
        <v>678</v>
      </c>
      <c r="C2079" t="s">
        <v>7849</v>
      </c>
      <c r="D2079" t="s">
        <v>7850</v>
      </c>
      <c r="E2079" t="s">
        <v>7567</v>
      </c>
      <c r="F2079" t="s">
        <v>2292</v>
      </c>
      <c r="G2079">
        <v>5</v>
      </c>
      <c r="H2079">
        <v>72</v>
      </c>
      <c r="I2079">
        <v>39.169499999999999</v>
      </c>
      <c r="J2079">
        <v>-108.7114</v>
      </c>
      <c r="K2079" t="s">
        <v>628</v>
      </c>
      <c r="L2079" t="s">
        <v>742</v>
      </c>
    </row>
    <row r="2080" spans="2:12" x14ac:dyDescent="0.25">
      <c r="B2080" t="s">
        <v>678</v>
      </c>
      <c r="C2080" t="s">
        <v>8093</v>
      </c>
      <c r="D2080" t="s">
        <v>8094</v>
      </c>
      <c r="E2080" t="s">
        <v>6688</v>
      </c>
      <c r="F2080" t="s">
        <v>2292</v>
      </c>
      <c r="G2080">
        <v>5</v>
      </c>
      <c r="H2080">
        <v>72</v>
      </c>
      <c r="I2080">
        <v>39.051600000000001</v>
      </c>
      <c r="J2080">
        <v>-108.6176</v>
      </c>
      <c r="K2080" t="s">
        <v>628</v>
      </c>
      <c r="L2080" t="s">
        <v>742</v>
      </c>
    </row>
    <row r="2081" spans="2:12" x14ac:dyDescent="0.25">
      <c r="B2081" t="s">
        <v>678</v>
      </c>
      <c r="C2081" t="s">
        <v>8091</v>
      </c>
      <c r="D2081" t="s">
        <v>8092</v>
      </c>
      <c r="E2081" t="s">
        <v>6688</v>
      </c>
      <c r="F2081" t="s">
        <v>2292</v>
      </c>
      <c r="G2081">
        <v>5</v>
      </c>
      <c r="H2081">
        <v>72</v>
      </c>
      <c r="I2081">
        <v>39.125900000000001</v>
      </c>
      <c r="J2081">
        <v>-108.5535</v>
      </c>
      <c r="K2081" t="s">
        <v>628</v>
      </c>
      <c r="L2081" t="s">
        <v>742</v>
      </c>
    </row>
    <row r="2082" spans="2:12" x14ac:dyDescent="0.25">
      <c r="B2082" t="s">
        <v>680</v>
      </c>
      <c r="C2082" t="s">
        <v>7701</v>
      </c>
      <c r="D2082" t="s">
        <v>7702</v>
      </c>
      <c r="E2082" t="s">
        <v>7582</v>
      </c>
      <c r="F2082" t="s">
        <v>2292</v>
      </c>
      <c r="G2082">
        <v>6</v>
      </c>
      <c r="H2082">
        <v>44</v>
      </c>
      <c r="I2082">
        <v>40.520000000000003</v>
      </c>
      <c r="J2082">
        <v>-107.5273</v>
      </c>
      <c r="K2082" t="s">
        <v>628</v>
      </c>
      <c r="L2082" t="s">
        <v>742</v>
      </c>
    </row>
    <row r="2083" spans="2:12" x14ac:dyDescent="0.25">
      <c r="B2083" t="s">
        <v>682</v>
      </c>
      <c r="C2083" t="s">
        <v>7629</v>
      </c>
      <c r="D2083" t="s">
        <v>7630</v>
      </c>
      <c r="E2083" t="s">
        <v>2783</v>
      </c>
      <c r="F2083" t="s">
        <v>2292</v>
      </c>
      <c r="G2083">
        <v>4</v>
      </c>
      <c r="H2083">
        <v>41</v>
      </c>
      <c r="I2083">
        <v>38.476900000000001</v>
      </c>
      <c r="J2083">
        <v>-107.87309999999999</v>
      </c>
      <c r="K2083" t="s">
        <v>628</v>
      </c>
      <c r="L2083" t="s">
        <v>742</v>
      </c>
    </row>
    <row r="2084" spans="2:12" x14ac:dyDescent="0.25">
      <c r="B2084" t="s">
        <v>682</v>
      </c>
      <c r="C2084" t="s">
        <v>7535</v>
      </c>
      <c r="D2084" t="s">
        <v>7536</v>
      </c>
      <c r="E2084" t="s">
        <v>2783</v>
      </c>
      <c r="F2084" t="s">
        <v>2292</v>
      </c>
      <c r="G2084">
        <v>4</v>
      </c>
      <c r="H2084">
        <v>41</v>
      </c>
      <c r="I2084">
        <v>38.591299999999997</v>
      </c>
      <c r="J2084">
        <v>-107.9311</v>
      </c>
      <c r="K2084" t="s">
        <v>628</v>
      </c>
      <c r="L2084" t="s">
        <v>742</v>
      </c>
    </row>
    <row r="2085" spans="2:12" x14ac:dyDescent="0.25">
      <c r="B2085" t="s">
        <v>682</v>
      </c>
      <c r="C2085" t="s">
        <v>8117</v>
      </c>
      <c r="D2085" t="s">
        <v>8118</v>
      </c>
      <c r="E2085" t="s">
        <v>8049</v>
      </c>
      <c r="F2085" t="s">
        <v>2292</v>
      </c>
      <c r="G2085">
        <v>4</v>
      </c>
      <c r="H2085">
        <v>61</v>
      </c>
      <c r="I2085">
        <v>38.368400000000001</v>
      </c>
      <c r="J2085">
        <v>-108.9648</v>
      </c>
      <c r="K2085" t="s">
        <v>628</v>
      </c>
      <c r="L2085" t="s">
        <v>742</v>
      </c>
    </row>
    <row r="2086" spans="2:12" x14ac:dyDescent="0.25">
      <c r="B2086" t="s">
        <v>682</v>
      </c>
      <c r="C2086" t="s">
        <v>7795</v>
      </c>
      <c r="D2086" t="s">
        <v>7796</v>
      </c>
      <c r="E2086" t="s">
        <v>6688</v>
      </c>
      <c r="F2086" t="s">
        <v>2292</v>
      </c>
      <c r="G2086">
        <v>4</v>
      </c>
      <c r="H2086">
        <v>41</v>
      </c>
      <c r="I2086">
        <v>38.496899999999997</v>
      </c>
      <c r="J2086">
        <v>-107.8343</v>
      </c>
      <c r="K2086" t="s">
        <v>628</v>
      </c>
      <c r="L2086" t="s">
        <v>742</v>
      </c>
    </row>
    <row r="2087" spans="2:12" x14ac:dyDescent="0.25">
      <c r="B2087" t="s">
        <v>682</v>
      </c>
      <c r="C2087" t="s">
        <v>7891</v>
      </c>
      <c r="D2087" t="s">
        <v>7892</v>
      </c>
      <c r="E2087" t="s">
        <v>6688</v>
      </c>
      <c r="F2087" t="s">
        <v>2292</v>
      </c>
      <c r="G2087">
        <v>4</v>
      </c>
      <c r="H2087">
        <v>41</v>
      </c>
      <c r="I2087">
        <v>38.335299999999997</v>
      </c>
      <c r="J2087">
        <v>-107.84529999999999</v>
      </c>
      <c r="K2087" t="s">
        <v>628</v>
      </c>
      <c r="L2087" t="s">
        <v>742</v>
      </c>
    </row>
    <row r="2088" spans="2:12" x14ac:dyDescent="0.25">
      <c r="B2088" t="s">
        <v>681</v>
      </c>
      <c r="C2088" t="s">
        <v>8079</v>
      </c>
      <c r="D2088" t="s">
        <v>8080</v>
      </c>
      <c r="E2088" t="s">
        <v>6688</v>
      </c>
      <c r="F2088" t="s">
        <v>2292</v>
      </c>
      <c r="G2088">
        <v>7</v>
      </c>
      <c r="H2088">
        <v>32</v>
      </c>
      <c r="I2088">
        <v>37.351999999999997</v>
      </c>
      <c r="J2088">
        <v>-108.5767</v>
      </c>
      <c r="K2088" t="s">
        <v>628</v>
      </c>
      <c r="L2088" t="s">
        <v>742</v>
      </c>
    </row>
    <row r="2089" spans="2:12" x14ac:dyDescent="0.25">
      <c r="B2089" t="s">
        <v>686</v>
      </c>
      <c r="C2089" t="s">
        <v>7713</v>
      </c>
      <c r="D2089" t="s">
        <v>7714</v>
      </c>
      <c r="E2089" t="s">
        <v>2783</v>
      </c>
      <c r="F2089" t="s">
        <v>2292</v>
      </c>
      <c r="G2089">
        <v>1</v>
      </c>
      <c r="H2089">
        <v>23</v>
      </c>
      <c r="I2089">
        <v>39.223999999999997</v>
      </c>
      <c r="J2089">
        <v>-106.0398</v>
      </c>
      <c r="K2089" t="s">
        <v>628</v>
      </c>
      <c r="L2089" t="s">
        <v>742</v>
      </c>
    </row>
    <row r="2090" spans="2:12" x14ac:dyDescent="0.25">
      <c r="B2090" t="s">
        <v>686</v>
      </c>
      <c r="C2090" t="s">
        <v>7645</v>
      </c>
      <c r="D2090" t="s">
        <v>7646</v>
      </c>
      <c r="E2090" t="s">
        <v>6688</v>
      </c>
      <c r="F2090" t="s">
        <v>2292</v>
      </c>
      <c r="G2090">
        <v>1</v>
      </c>
      <c r="H2090">
        <v>80</v>
      </c>
      <c r="I2090">
        <v>39.415799999999997</v>
      </c>
      <c r="J2090">
        <v>-105.5402</v>
      </c>
      <c r="K2090" t="s">
        <v>628</v>
      </c>
      <c r="L2090" t="s">
        <v>742</v>
      </c>
    </row>
    <row r="2091" spans="2:12" x14ac:dyDescent="0.25">
      <c r="B2091" t="s">
        <v>688</v>
      </c>
      <c r="C2091" t="s">
        <v>7461</v>
      </c>
      <c r="D2091" t="s">
        <v>7462</v>
      </c>
      <c r="E2091" t="s">
        <v>2751</v>
      </c>
      <c r="F2091" t="s">
        <v>2292</v>
      </c>
      <c r="G2091">
        <v>5</v>
      </c>
      <c r="H2091">
        <v>38</v>
      </c>
      <c r="I2091">
        <v>39.194699999999997</v>
      </c>
      <c r="J2091">
        <v>-106.8212</v>
      </c>
      <c r="K2091" t="s">
        <v>628</v>
      </c>
      <c r="L2091" t="s">
        <v>742</v>
      </c>
    </row>
    <row r="2092" spans="2:12" x14ac:dyDescent="0.25">
      <c r="B2092" t="s">
        <v>690</v>
      </c>
      <c r="C2092" t="s">
        <v>7639</v>
      </c>
      <c r="D2092" t="s">
        <v>7640</v>
      </c>
      <c r="E2092" t="s">
        <v>961</v>
      </c>
      <c r="F2092" t="s">
        <v>2292</v>
      </c>
      <c r="G2092">
        <v>2</v>
      </c>
      <c r="H2092">
        <v>15</v>
      </c>
      <c r="I2092">
        <v>37.913899999999998</v>
      </c>
      <c r="J2092">
        <v>-104.9478</v>
      </c>
      <c r="K2092" t="s">
        <v>628</v>
      </c>
      <c r="L2092" t="s">
        <v>742</v>
      </c>
    </row>
    <row r="2093" spans="2:12" x14ac:dyDescent="0.25">
      <c r="B2093" t="s">
        <v>690</v>
      </c>
      <c r="C2093" t="s">
        <v>7641</v>
      </c>
      <c r="D2093" t="s">
        <v>7642</v>
      </c>
      <c r="E2093" t="s">
        <v>2733</v>
      </c>
      <c r="F2093" t="s">
        <v>2292</v>
      </c>
      <c r="G2093">
        <v>2</v>
      </c>
      <c r="H2093">
        <v>15</v>
      </c>
      <c r="I2093">
        <v>37.952500000000001</v>
      </c>
      <c r="J2093">
        <v>-104.72969999999999</v>
      </c>
      <c r="K2093" t="s">
        <v>628</v>
      </c>
      <c r="L2093" t="s">
        <v>742</v>
      </c>
    </row>
    <row r="2094" spans="2:12" x14ac:dyDescent="0.25">
      <c r="B2094" t="s">
        <v>690</v>
      </c>
      <c r="C2094" t="s">
        <v>7545</v>
      </c>
      <c r="D2094" t="s">
        <v>7546</v>
      </c>
      <c r="E2094" t="s">
        <v>2733</v>
      </c>
      <c r="F2094" t="s">
        <v>2292</v>
      </c>
      <c r="G2094">
        <v>2</v>
      </c>
      <c r="H2094">
        <v>10</v>
      </c>
      <c r="I2094">
        <v>38.299399999999999</v>
      </c>
      <c r="J2094">
        <v>-104.6208</v>
      </c>
      <c r="K2094" t="s">
        <v>628</v>
      </c>
      <c r="L2094" t="s">
        <v>742</v>
      </c>
    </row>
    <row r="2095" spans="2:12" x14ac:dyDescent="0.25">
      <c r="B2095" t="s">
        <v>690</v>
      </c>
      <c r="C2095" t="s">
        <v>7547</v>
      </c>
      <c r="D2095" t="s">
        <v>7548</v>
      </c>
      <c r="E2095" t="s">
        <v>6688</v>
      </c>
      <c r="F2095" t="s">
        <v>2292</v>
      </c>
      <c r="G2095">
        <v>2</v>
      </c>
      <c r="H2095">
        <v>10</v>
      </c>
      <c r="I2095">
        <v>38.3339</v>
      </c>
      <c r="J2095">
        <v>-104.7898</v>
      </c>
      <c r="K2095" t="s">
        <v>628</v>
      </c>
      <c r="L2095" t="s">
        <v>742</v>
      </c>
    </row>
    <row r="2096" spans="2:12" x14ac:dyDescent="0.25">
      <c r="B2096" t="s">
        <v>690</v>
      </c>
      <c r="C2096" t="s">
        <v>7637</v>
      </c>
      <c r="D2096" t="s">
        <v>7638</v>
      </c>
      <c r="E2096" t="s">
        <v>6688</v>
      </c>
      <c r="F2096" t="s">
        <v>2292</v>
      </c>
      <c r="G2096">
        <v>2</v>
      </c>
      <c r="H2096">
        <v>10</v>
      </c>
      <c r="I2096">
        <v>38.328499999999998</v>
      </c>
      <c r="J2096">
        <v>-104.83320000000001</v>
      </c>
      <c r="K2096" t="s">
        <v>628</v>
      </c>
      <c r="L2096" t="s">
        <v>742</v>
      </c>
    </row>
    <row r="2097" spans="2:12" x14ac:dyDescent="0.25">
      <c r="B2097" t="s">
        <v>690</v>
      </c>
      <c r="C2097" t="s">
        <v>7899</v>
      </c>
      <c r="D2097" t="s">
        <v>7900</v>
      </c>
      <c r="E2097" t="s">
        <v>6688</v>
      </c>
      <c r="F2097" t="s">
        <v>2292</v>
      </c>
      <c r="G2097">
        <v>2</v>
      </c>
      <c r="H2097">
        <v>15</v>
      </c>
      <c r="I2097">
        <v>37.9084</v>
      </c>
      <c r="J2097">
        <v>-104.9225</v>
      </c>
      <c r="K2097" t="s">
        <v>628</v>
      </c>
      <c r="L2097" t="s">
        <v>742</v>
      </c>
    </row>
    <row r="2098" spans="2:12" x14ac:dyDescent="0.25">
      <c r="B2098" t="s">
        <v>689</v>
      </c>
      <c r="C2098" t="s">
        <v>7621</v>
      </c>
      <c r="D2098" t="s">
        <v>7622</v>
      </c>
      <c r="E2098" t="s">
        <v>7567</v>
      </c>
      <c r="F2098" t="s">
        <v>2292</v>
      </c>
      <c r="G2098">
        <v>2</v>
      </c>
      <c r="H2098">
        <v>67</v>
      </c>
      <c r="I2098">
        <v>38.027299999999997</v>
      </c>
      <c r="J2098">
        <v>-102.6151</v>
      </c>
      <c r="K2098" t="s">
        <v>628</v>
      </c>
      <c r="L2098" t="s">
        <v>742</v>
      </c>
    </row>
    <row r="2099" spans="2:12" x14ac:dyDescent="0.25">
      <c r="B2099" t="s">
        <v>689</v>
      </c>
      <c r="C2099" t="s">
        <v>7737</v>
      </c>
      <c r="D2099" t="s">
        <v>7738</v>
      </c>
      <c r="E2099" t="s">
        <v>2751</v>
      </c>
      <c r="F2099" t="s">
        <v>2292</v>
      </c>
      <c r="G2099">
        <v>2</v>
      </c>
      <c r="H2099">
        <v>67</v>
      </c>
      <c r="I2099">
        <v>37.898000000000003</v>
      </c>
      <c r="J2099">
        <v>-102.1165</v>
      </c>
      <c r="K2099" t="s">
        <v>628</v>
      </c>
      <c r="L2099" t="s">
        <v>742</v>
      </c>
    </row>
    <row r="2100" spans="2:12" x14ac:dyDescent="0.25">
      <c r="B2100" t="s">
        <v>689</v>
      </c>
      <c r="C2100" t="s">
        <v>8109</v>
      </c>
      <c r="D2100" t="s">
        <v>8110</v>
      </c>
      <c r="E2100" t="s">
        <v>6688</v>
      </c>
      <c r="F2100" t="s">
        <v>2292</v>
      </c>
      <c r="G2100">
        <v>2</v>
      </c>
      <c r="H2100">
        <v>67</v>
      </c>
      <c r="I2100">
        <v>38.226599999999998</v>
      </c>
      <c r="J2100">
        <v>-102.614</v>
      </c>
      <c r="K2100" t="s">
        <v>628</v>
      </c>
      <c r="L2100" t="s">
        <v>742</v>
      </c>
    </row>
    <row r="2101" spans="2:12" x14ac:dyDescent="0.25">
      <c r="B2101" t="s">
        <v>689</v>
      </c>
      <c r="C2101" t="s">
        <v>7875</v>
      </c>
      <c r="D2101" t="s">
        <v>7876</v>
      </c>
      <c r="E2101" t="s">
        <v>6688</v>
      </c>
      <c r="F2101" t="s">
        <v>2292</v>
      </c>
      <c r="G2101">
        <v>2</v>
      </c>
      <c r="H2101">
        <v>67</v>
      </c>
      <c r="I2101">
        <v>38.0396</v>
      </c>
      <c r="J2101">
        <v>-102.6075</v>
      </c>
      <c r="K2101" t="s">
        <v>628</v>
      </c>
      <c r="L2101" t="s">
        <v>742</v>
      </c>
    </row>
    <row r="2102" spans="2:12" x14ac:dyDescent="0.25">
      <c r="B2102" t="s">
        <v>692</v>
      </c>
      <c r="C2102" t="s">
        <v>8115</v>
      </c>
      <c r="D2102" t="s">
        <v>8116</v>
      </c>
      <c r="E2102" t="s">
        <v>6688</v>
      </c>
      <c r="F2102" t="s">
        <v>2292</v>
      </c>
      <c r="G2102">
        <v>3</v>
      </c>
      <c r="H2102">
        <v>20</v>
      </c>
      <c r="I2102">
        <v>37.579099999999997</v>
      </c>
      <c r="J2102">
        <v>-106.1581</v>
      </c>
      <c r="K2102" t="s">
        <v>628</v>
      </c>
      <c r="L2102" t="s">
        <v>742</v>
      </c>
    </row>
    <row r="2103" spans="2:12" x14ac:dyDescent="0.25">
      <c r="B2103" t="s">
        <v>692</v>
      </c>
      <c r="C2103" t="s">
        <v>7833</v>
      </c>
      <c r="D2103" t="s">
        <v>7834</v>
      </c>
      <c r="E2103" t="s">
        <v>6688</v>
      </c>
      <c r="F2103" t="s">
        <v>2292</v>
      </c>
      <c r="G2103">
        <v>3</v>
      </c>
      <c r="H2103">
        <v>20</v>
      </c>
      <c r="I2103">
        <v>37.576300000000003</v>
      </c>
      <c r="J2103">
        <v>-106.37309999999999</v>
      </c>
      <c r="K2103" t="s">
        <v>628</v>
      </c>
      <c r="L2103" t="s">
        <v>742</v>
      </c>
    </row>
    <row r="2104" spans="2:12" x14ac:dyDescent="0.25">
      <c r="B2104" t="s">
        <v>693</v>
      </c>
      <c r="C2104" t="s">
        <v>7753</v>
      </c>
      <c r="D2104" t="s">
        <v>7754</v>
      </c>
      <c r="E2104" t="s">
        <v>7567</v>
      </c>
      <c r="F2104" t="s">
        <v>2292</v>
      </c>
      <c r="G2104">
        <v>6</v>
      </c>
      <c r="H2104">
        <v>58</v>
      </c>
      <c r="I2104">
        <v>40.453200000000002</v>
      </c>
      <c r="J2104">
        <v>-106.8087</v>
      </c>
      <c r="K2104" t="s">
        <v>628</v>
      </c>
      <c r="L2104" t="s">
        <v>742</v>
      </c>
    </row>
    <row r="2105" spans="2:12" x14ac:dyDescent="0.25">
      <c r="B2105" t="s">
        <v>693</v>
      </c>
      <c r="C2105" t="s">
        <v>7751</v>
      </c>
      <c r="D2105" t="s">
        <v>7752</v>
      </c>
      <c r="E2105" t="s">
        <v>6688</v>
      </c>
      <c r="F2105" t="s">
        <v>2292</v>
      </c>
      <c r="G2105">
        <v>6</v>
      </c>
      <c r="H2105">
        <v>58</v>
      </c>
      <c r="I2105">
        <v>40.463200000000001</v>
      </c>
      <c r="J2105">
        <v>-106.80929999999999</v>
      </c>
      <c r="K2105" t="s">
        <v>628</v>
      </c>
      <c r="L2105" t="s">
        <v>742</v>
      </c>
    </row>
    <row r="2106" spans="2:12" x14ac:dyDescent="0.25">
      <c r="B2106" t="s">
        <v>693</v>
      </c>
      <c r="C2106" t="s">
        <v>7903</v>
      </c>
      <c r="D2106" t="s">
        <v>7904</v>
      </c>
      <c r="E2106" t="s">
        <v>6688</v>
      </c>
      <c r="F2106" t="s">
        <v>2292</v>
      </c>
      <c r="G2106">
        <v>6</v>
      </c>
      <c r="H2106">
        <v>58</v>
      </c>
      <c r="I2106">
        <v>40.514000000000003</v>
      </c>
      <c r="J2106">
        <v>-106.824</v>
      </c>
      <c r="K2106" t="s">
        <v>628</v>
      </c>
      <c r="L2106" t="s">
        <v>742</v>
      </c>
    </row>
    <row r="2107" spans="2:12" x14ac:dyDescent="0.25">
      <c r="B2107" t="s">
        <v>693</v>
      </c>
      <c r="C2107" t="s">
        <v>8121</v>
      </c>
      <c r="D2107" t="s">
        <v>8122</v>
      </c>
      <c r="E2107" t="s">
        <v>6688</v>
      </c>
      <c r="F2107" t="s">
        <v>2292</v>
      </c>
      <c r="G2107">
        <v>6</v>
      </c>
      <c r="H2107">
        <v>58</v>
      </c>
      <c r="I2107">
        <v>40.4754</v>
      </c>
      <c r="J2107">
        <v>-106.8085</v>
      </c>
      <c r="K2107" t="s">
        <v>628</v>
      </c>
      <c r="L2107" t="s">
        <v>742</v>
      </c>
    </row>
    <row r="2108" spans="2:12" x14ac:dyDescent="0.25">
      <c r="B2108" t="s">
        <v>698</v>
      </c>
      <c r="C2108" t="s">
        <v>7863</v>
      </c>
      <c r="D2108" t="s">
        <v>7864</v>
      </c>
      <c r="E2108" t="s">
        <v>6688</v>
      </c>
      <c r="F2108" t="s">
        <v>2292</v>
      </c>
      <c r="G2108">
        <v>5</v>
      </c>
      <c r="H2108">
        <v>36</v>
      </c>
      <c r="I2108">
        <v>39.8748</v>
      </c>
      <c r="J2108">
        <v>-106.3079</v>
      </c>
      <c r="K2108" t="s">
        <v>628</v>
      </c>
      <c r="L2108" t="s">
        <v>742</v>
      </c>
    </row>
    <row r="2109" spans="2:12" x14ac:dyDescent="0.25">
      <c r="B2109" t="s">
        <v>698</v>
      </c>
      <c r="C2109" t="s">
        <v>8119</v>
      </c>
      <c r="D2109" t="s">
        <v>8120</v>
      </c>
      <c r="E2109" t="s">
        <v>6688</v>
      </c>
      <c r="F2109" t="s">
        <v>2292</v>
      </c>
      <c r="G2109">
        <v>5</v>
      </c>
      <c r="H2109">
        <v>36</v>
      </c>
      <c r="I2109">
        <v>39.616900000000001</v>
      </c>
      <c r="J2109">
        <v>-106.1092</v>
      </c>
      <c r="K2109" t="s">
        <v>628</v>
      </c>
      <c r="L2109" t="s">
        <v>742</v>
      </c>
    </row>
    <row r="2110" spans="2:12" x14ac:dyDescent="0.25">
      <c r="B2110" t="s">
        <v>698</v>
      </c>
      <c r="C2110" t="s">
        <v>7901</v>
      </c>
      <c r="D2110" t="s">
        <v>7902</v>
      </c>
      <c r="E2110" t="s">
        <v>6688</v>
      </c>
      <c r="F2110" t="s">
        <v>2292</v>
      </c>
      <c r="G2110">
        <v>5</v>
      </c>
      <c r="H2110">
        <v>36</v>
      </c>
      <c r="I2110">
        <v>39.653300000000002</v>
      </c>
      <c r="J2110">
        <v>-106.0822</v>
      </c>
      <c r="K2110" t="s">
        <v>628</v>
      </c>
      <c r="L2110" t="s">
        <v>742</v>
      </c>
    </row>
    <row r="2111" spans="2:12" x14ac:dyDescent="0.25">
      <c r="B2111" t="s">
        <v>699</v>
      </c>
      <c r="C2111" t="s">
        <v>7771</v>
      </c>
      <c r="D2111" t="s">
        <v>7772</v>
      </c>
      <c r="E2111" t="s">
        <v>6688</v>
      </c>
      <c r="F2111" t="s">
        <v>2292</v>
      </c>
      <c r="G2111">
        <v>2</v>
      </c>
      <c r="H2111">
        <v>12</v>
      </c>
      <c r="I2111">
        <v>38.782200000000003</v>
      </c>
      <c r="J2111">
        <v>-105.1472</v>
      </c>
      <c r="K2111" t="s">
        <v>628</v>
      </c>
      <c r="L2111" t="s">
        <v>742</v>
      </c>
    </row>
    <row r="2112" spans="2:12" x14ac:dyDescent="0.25">
      <c r="B2112" t="s">
        <v>700</v>
      </c>
      <c r="C2112" t="s">
        <v>7455</v>
      </c>
      <c r="D2112" t="s">
        <v>7456</v>
      </c>
      <c r="E2112" t="s">
        <v>2733</v>
      </c>
      <c r="F2112" t="s">
        <v>2292</v>
      </c>
      <c r="G2112">
        <v>1</v>
      </c>
      <c r="H2112">
        <v>65</v>
      </c>
      <c r="I2112">
        <v>39.685499999999998</v>
      </c>
      <c r="J2112">
        <v>-103.1491</v>
      </c>
      <c r="K2112" t="s">
        <v>628</v>
      </c>
      <c r="L2112" t="s">
        <v>742</v>
      </c>
    </row>
    <row r="2113" spans="2:12" x14ac:dyDescent="0.25">
      <c r="B2113" t="s">
        <v>700</v>
      </c>
      <c r="C2113" t="s">
        <v>7663</v>
      </c>
      <c r="D2113" t="s">
        <v>7664</v>
      </c>
      <c r="E2113" t="s">
        <v>6688</v>
      </c>
      <c r="F2113" t="s">
        <v>2292</v>
      </c>
      <c r="G2113">
        <v>1</v>
      </c>
      <c r="H2113">
        <v>64</v>
      </c>
      <c r="I2113">
        <v>40.303800000000003</v>
      </c>
      <c r="J2113">
        <v>-103.1114</v>
      </c>
      <c r="K2113" t="s">
        <v>628</v>
      </c>
      <c r="L2113" t="s">
        <v>742</v>
      </c>
    </row>
    <row r="2114" spans="2:12" x14ac:dyDescent="0.25">
      <c r="B2114" t="s">
        <v>700</v>
      </c>
      <c r="C2114" t="s">
        <v>7805</v>
      </c>
      <c r="D2114" t="s">
        <v>7806</v>
      </c>
      <c r="E2114" t="s">
        <v>6688</v>
      </c>
      <c r="F2114" t="s">
        <v>2292</v>
      </c>
      <c r="G2114">
        <v>1</v>
      </c>
      <c r="H2114">
        <v>64</v>
      </c>
      <c r="I2114">
        <v>40.275100000000002</v>
      </c>
      <c r="J2114">
        <v>-103.247</v>
      </c>
      <c r="K2114" t="s">
        <v>628</v>
      </c>
      <c r="L2114" t="s">
        <v>742</v>
      </c>
    </row>
    <row r="2115" spans="2:12" x14ac:dyDescent="0.25">
      <c r="B2115" t="s">
        <v>701</v>
      </c>
      <c r="C2115" t="s">
        <v>7449</v>
      </c>
      <c r="D2115" t="s">
        <v>7450</v>
      </c>
      <c r="E2115" t="s">
        <v>2938</v>
      </c>
      <c r="F2115" t="s">
        <v>2292</v>
      </c>
      <c r="G2115">
        <v>1</v>
      </c>
      <c r="H2115">
        <v>4</v>
      </c>
      <c r="I2115">
        <v>40.3324</v>
      </c>
      <c r="J2115">
        <v>-104.9207</v>
      </c>
      <c r="K2115" t="s">
        <v>628</v>
      </c>
      <c r="L2115" t="s">
        <v>742</v>
      </c>
    </row>
    <row r="2116" spans="2:12" x14ac:dyDescent="0.25">
      <c r="B2116" t="s">
        <v>701</v>
      </c>
      <c r="C2116" t="s">
        <v>7112</v>
      </c>
      <c r="D2116" t="s">
        <v>7113</v>
      </c>
      <c r="E2116" t="s">
        <v>6133</v>
      </c>
      <c r="F2116" t="s">
        <v>2292</v>
      </c>
      <c r="G2116">
        <v>1</v>
      </c>
      <c r="H2116">
        <v>1</v>
      </c>
      <c r="I2116">
        <v>40.975299999999997</v>
      </c>
      <c r="J2116">
        <v>-104.30629999999999</v>
      </c>
      <c r="K2116" t="s">
        <v>628</v>
      </c>
      <c r="L2116" t="s">
        <v>742</v>
      </c>
    </row>
    <row r="2117" spans="2:12" x14ac:dyDescent="0.25">
      <c r="B2117" t="s">
        <v>701</v>
      </c>
      <c r="C2117" t="s">
        <v>7200</v>
      </c>
      <c r="D2117" t="s">
        <v>7201</v>
      </c>
      <c r="E2117" t="s">
        <v>4479</v>
      </c>
      <c r="F2117" t="s">
        <v>2292</v>
      </c>
      <c r="G2117">
        <v>1</v>
      </c>
      <c r="H2117">
        <v>3</v>
      </c>
      <c r="I2117">
        <v>40.622</v>
      </c>
      <c r="J2117">
        <v>-104.88979999999999</v>
      </c>
      <c r="K2117" t="s">
        <v>628</v>
      </c>
      <c r="L2117" t="s">
        <v>742</v>
      </c>
    </row>
    <row r="2118" spans="2:12" x14ac:dyDescent="0.25">
      <c r="B2118" t="s">
        <v>701</v>
      </c>
      <c r="C2118" t="s">
        <v>7371</v>
      </c>
      <c r="D2118" t="s">
        <v>7372</v>
      </c>
      <c r="E2118" t="s">
        <v>2327</v>
      </c>
      <c r="F2118" t="s">
        <v>2292</v>
      </c>
      <c r="G2118">
        <v>1</v>
      </c>
      <c r="H2118">
        <v>2</v>
      </c>
      <c r="I2118">
        <v>40.043999999999997</v>
      </c>
      <c r="J2118">
        <v>-104.72539999999999</v>
      </c>
      <c r="K2118" t="s">
        <v>628</v>
      </c>
      <c r="L2118" t="s">
        <v>742</v>
      </c>
    </row>
    <row r="2119" spans="2:12" x14ac:dyDescent="0.25">
      <c r="B2119" t="s">
        <v>701</v>
      </c>
      <c r="C2119" t="s">
        <v>7074</v>
      </c>
      <c r="D2119" t="s">
        <v>7075</v>
      </c>
      <c r="E2119" t="s">
        <v>3429</v>
      </c>
      <c r="F2119" t="s">
        <v>2292</v>
      </c>
      <c r="G2119">
        <v>1</v>
      </c>
      <c r="H2119">
        <v>5</v>
      </c>
      <c r="I2119">
        <v>40.233499999999999</v>
      </c>
      <c r="J2119">
        <v>-105.01690000000001</v>
      </c>
      <c r="K2119" t="s">
        <v>628</v>
      </c>
      <c r="L2119" t="s">
        <v>742</v>
      </c>
    </row>
    <row r="2120" spans="2:12" x14ac:dyDescent="0.25">
      <c r="B2120" t="s">
        <v>701</v>
      </c>
      <c r="C2120" t="s">
        <v>7158</v>
      </c>
      <c r="D2120" t="s">
        <v>7159</v>
      </c>
      <c r="E2120" t="s">
        <v>2312</v>
      </c>
      <c r="F2120" t="s">
        <v>2292</v>
      </c>
      <c r="G2120">
        <v>1</v>
      </c>
      <c r="H2120">
        <v>5</v>
      </c>
      <c r="I2120">
        <v>40.119999999999997</v>
      </c>
      <c r="J2120">
        <v>-104.96</v>
      </c>
      <c r="K2120" t="s">
        <v>628</v>
      </c>
      <c r="L2120" t="s">
        <v>742</v>
      </c>
    </row>
    <row r="2121" spans="2:12" x14ac:dyDescent="0.25">
      <c r="B2121" t="s">
        <v>701</v>
      </c>
      <c r="C2121" t="s">
        <v>7453</v>
      </c>
      <c r="D2121" t="s">
        <v>7454</v>
      </c>
      <c r="E2121" t="s">
        <v>3396</v>
      </c>
      <c r="F2121" t="s">
        <v>2292</v>
      </c>
      <c r="G2121">
        <v>1</v>
      </c>
      <c r="H2121">
        <v>4</v>
      </c>
      <c r="I2121">
        <v>40.33</v>
      </c>
      <c r="J2121">
        <v>-104.95</v>
      </c>
      <c r="K2121" t="s">
        <v>628</v>
      </c>
      <c r="L2121" t="s">
        <v>742</v>
      </c>
    </row>
    <row r="2122" spans="2:12" x14ac:dyDescent="0.25">
      <c r="B2122" t="s">
        <v>701</v>
      </c>
      <c r="C2122" t="s">
        <v>7369</v>
      </c>
      <c r="D2122" t="s">
        <v>7370</v>
      </c>
      <c r="E2122" t="s">
        <v>3159</v>
      </c>
      <c r="F2122" t="s">
        <v>2292</v>
      </c>
      <c r="G2122">
        <v>1</v>
      </c>
      <c r="H2122">
        <v>2</v>
      </c>
      <c r="I2122">
        <v>40.051499999999997</v>
      </c>
      <c r="J2122">
        <v>-104.6216</v>
      </c>
      <c r="K2122" t="s">
        <v>628</v>
      </c>
      <c r="L2122" t="s">
        <v>742</v>
      </c>
    </row>
    <row r="2123" spans="2:12" x14ac:dyDescent="0.25">
      <c r="B2123" t="s">
        <v>701</v>
      </c>
      <c r="C2123" t="s">
        <v>7176</v>
      </c>
      <c r="D2123" t="s">
        <v>7177</v>
      </c>
      <c r="E2123" t="s">
        <v>2919</v>
      </c>
      <c r="F2123" t="s">
        <v>2292</v>
      </c>
      <c r="G2123">
        <v>1</v>
      </c>
      <c r="H2123">
        <v>4</v>
      </c>
      <c r="I2123">
        <v>40.349600000000002</v>
      </c>
      <c r="J2123">
        <v>-104.8703</v>
      </c>
      <c r="K2123" t="s">
        <v>628</v>
      </c>
      <c r="L2123" t="s">
        <v>742</v>
      </c>
    </row>
    <row r="2124" spans="2:12" x14ac:dyDescent="0.25">
      <c r="B2124" t="s">
        <v>701</v>
      </c>
      <c r="C2124" t="s">
        <v>8101</v>
      </c>
      <c r="D2124" t="s">
        <v>8102</v>
      </c>
      <c r="E2124" t="s">
        <v>2504</v>
      </c>
      <c r="F2124" t="s">
        <v>2292</v>
      </c>
      <c r="G2124">
        <v>1</v>
      </c>
      <c r="H2124">
        <v>3</v>
      </c>
      <c r="I2124">
        <v>40.4</v>
      </c>
      <c r="J2124">
        <v>-104.6836</v>
      </c>
      <c r="K2124" t="s">
        <v>628</v>
      </c>
      <c r="L2124" t="s">
        <v>742</v>
      </c>
    </row>
    <row r="2125" spans="2:12" x14ac:dyDescent="0.25">
      <c r="B2125" t="s">
        <v>701</v>
      </c>
      <c r="C2125" t="s">
        <v>6693</v>
      </c>
      <c r="D2125" t="s">
        <v>6694</v>
      </c>
      <c r="E2125" t="s">
        <v>2647</v>
      </c>
      <c r="F2125" t="s">
        <v>2292</v>
      </c>
      <c r="G2125">
        <v>1</v>
      </c>
      <c r="H2125">
        <v>1</v>
      </c>
      <c r="I2125">
        <v>40.752800000000001</v>
      </c>
      <c r="J2125">
        <v>-104.5244</v>
      </c>
      <c r="K2125" t="s">
        <v>628</v>
      </c>
      <c r="L2125" t="s">
        <v>742</v>
      </c>
    </row>
    <row r="2126" spans="2:12" x14ac:dyDescent="0.25">
      <c r="B2126" t="s">
        <v>701</v>
      </c>
      <c r="C2126" t="s">
        <v>7451</v>
      </c>
      <c r="D2126" t="s">
        <v>7452</v>
      </c>
      <c r="E2126" t="s">
        <v>3690</v>
      </c>
      <c r="F2126" t="s">
        <v>2292</v>
      </c>
      <c r="G2126">
        <v>1</v>
      </c>
      <c r="H2126">
        <v>4</v>
      </c>
      <c r="I2126">
        <v>40.342799999999997</v>
      </c>
      <c r="J2126">
        <v>-104.9174</v>
      </c>
      <c r="K2126" t="s">
        <v>628</v>
      </c>
      <c r="L2126" t="s">
        <v>742</v>
      </c>
    </row>
    <row r="2127" spans="2:12" x14ac:dyDescent="0.25">
      <c r="B2127" t="s">
        <v>701</v>
      </c>
      <c r="C2127" t="s">
        <v>7022</v>
      </c>
      <c r="D2127" t="s">
        <v>7023</v>
      </c>
      <c r="E2127" t="s">
        <v>3979</v>
      </c>
      <c r="F2127" t="s">
        <v>2292</v>
      </c>
      <c r="G2127">
        <v>1</v>
      </c>
      <c r="H2127">
        <v>2</v>
      </c>
      <c r="I2127">
        <v>40.340600000000002</v>
      </c>
      <c r="J2127">
        <v>-104.6203</v>
      </c>
      <c r="K2127" t="s">
        <v>628</v>
      </c>
      <c r="L2127" t="s">
        <v>742</v>
      </c>
    </row>
    <row r="2128" spans="2:12" x14ac:dyDescent="0.25">
      <c r="B2128" t="s">
        <v>701</v>
      </c>
      <c r="C2128" t="s">
        <v>7076</v>
      </c>
      <c r="D2128" t="s">
        <v>7077</v>
      </c>
      <c r="E2128" t="s">
        <v>3319</v>
      </c>
      <c r="F2128" t="s">
        <v>2292</v>
      </c>
      <c r="G2128">
        <v>1</v>
      </c>
      <c r="H2128">
        <v>5</v>
      </c>
      <c r="I2128">
        <v>40.197299999999998</v>
      </c>
      <c r="J2128">
        <v>-104.94159999999999</v>
      </c>
      <c r="K2128" t="s">
        <v>628</v>
      </c>
      <c r="L2128" t="s">
        <v>742</v>
      </c>
    </row>
    <row r="2129" spans="2:12" x14ac:dyDescent="0.25">
      <c r="B2129" t="s">
        <v>701</v>
      </c>
      <c r="C2129" t="s">
        <v>7152</v>
      </c>
      <c r="D2129" t="s">
        <v>7153</v>
      </c>
      <c r="E2129" t="s">
        <v>2647</v>
      </c>
      <c r="F2129" t="s">
        <v>2292</v>
      </c>
      <c r="G2129">
        <v>1</v>
      </c>
      <c r="H2129">
        <v>5</v>
      </c>
      <c r="I2129">
        <v>40.172899999999998</v>
      </c>
      <c r="J2129">
        <v>-105.01519999999999</v>
      </c>
      <c r="K2129" t="s">
        <v>628</v>
      </c>
      <c r="L2129" t="s">
        <v>742</v>
      </c>
    </row>
    <row r="2130" spans="2:12" x14ac:dyDescent="0.25">
      <c r="B2130" t="s">
        <v>701</v>
      </c>
      <c r="C2130" t="s">
        <v>6847</v>
      </c>
      <c r="D2130" t="s">
        <v>6848</v>
      </c>
      <c r="E2130" t="s">
        <v>2644</v>
      </c>
      <c r="F2130" t="s">
        <v>2292</v>
      </c>
      <c r="G2130">
        <v>1</v>
      </c>
      <c r="H2130">
        <v>3</v>
      </c>
      <c r="I2130">
        <v>40.688499999999998</v>
      </c>
      <c r="J2130">
        <v>-104.86499999999999</v>
      </c>
      <c r="K2130" t="s">
        <v>628</v>
      </c>
      <c r="L2130" t="s">
        <v>742</v>
      </c>
    </row>
    <row r="2131" spans="2:12" x14ac:dyDescent="0.25">
      <c r="B2131" t="s">
        <v>701</v>
      </c>
      <c r="C2131" t="s">
        <v>7150</v>
      </c>
      <c r="D2131" t="s">
        <v>7151</v>
      </c>
      <c r="E2131" t="s">
        <v>961</v>
      </c>
      <c r="F2131" t="s">
        <v>2292</v>
      </c>
      <c r="G2131">
        <v>1</v>
      </c>
      <c r="H2131">
        <v>5</v>
      </c>
      <c r="I2131">
        <v>40.212400000000002</v>
      </c>
      <c r="J2131">
        <v>-105.04259999999999</v>
      </c>
      <c r="K2131" t="s">
        <v>628</v>
      </c>
      <c r="L2131" t="s">
        <v>742</v>
      </c>
    </row>
    <row r="2132" spans="2:12" x14ac:dyDescent="0.25">
      <c r="B2132" t="s">
        <v>701</v>
      </c>
      <c r="C2132" t="s">
        <v>7196</v>
      </c>
      <c r="D2132" t="s">
        <v>7197</v>
      </c>
      <c r="E2132" t="s">
        <v>3176</v>
      </c>
      <c r="F2132" t="s">
        <v>2292</v>
      </c>
      <c r="G2132">
        <v>1</v>
      </c>
      <c r="H2132">
        <v>64</v>
      </c>
      <c r="I2132">
        <v>40.948500000000003</v>
      </c>
      <c r="J2132">
        <v>-103.6768</v>
      </c>
      <c r="K2132" t="s">
        <v>628</v>
      </c>
      <c r="L2132" t="s">
        <v>742</v>
      </c>
    </row>
    <row r="2133" spans="2:12" x14ac:dyDescent="0.25">
      <c r="B2133" t="s">
        <v>701</v>
      </c>
      <c r="C2133" t="s">
        <v>7172</v>
      </c>
      <c r="D2133" t="s">
        <v>7173</v>
      </c>
      <c r="E2133" t="s">
        <v>2466</v>
      </c>
      <c r="F2133" t="s">
        <v>2292</v>
      </c>
      <c r="G2133">
        <v>1</v>
      </c>
      <c r="H2133">
        <v>4</v>
      </c>
      <c r="I2133">
        <v>40.314799999999998</v>
      </c>
      <c r="J2133">
        <v>-104.8677</v>
      </c>
      <c r="K2133" t="s">
        <v>628</v>
      </c>
      <c r="L2133" t="s">
        <v>742</v>
      </c>
    </row>
    <row r="2134" spans="2:12" x14ac:dyDescent="0.25">
      <c r="B2134" t="s">
        <v>701</v>
      </c>
      <c r="C2134" t="s">
        <v>7034</v>
      </c>
      <c r="D2134" t="s">
        <v>7035</v>
      </c>
      <c r="E2134" t="s">
        <v>2466</v>
      </c>
      <c r="F2134" t="s">
        <v>2292</v>
      </c>
      <c r="G2134">
        <v>1</v>
      </c>
      <c r="H2134">
        <v>2</v>
      </c>
      <c r="I2134">
        <v>40.051900000000003</v>
      </c>
      <c r="J2134">
        <v>-104.7201</v>
      </c>
      <c r="K2134" t="s">
        <v>628</v>
      </c>
      <c r="L2134" t="s">
        <v>742</v>
      </c>
    </row>
    <row r="2135" spans="2:12" x14ac:dyDescent="0.25">
      <c r="B2135" t="s">
        <v>701</v>
      </c>
      <c r="C2135" t="s">
        <v>7020</v>
      </c>
      <c r="D2135" t="s">
        <v>7021</v>
      </c>
      <c r="E2135" t="s">
        <v>3979</v>
      </c>
      <c r="F2135" t="s">
        <v>2292</v>
      </c>
      <c r="G2135">
        <v>1</v>
      </c>
      <c r="H2135">
        <v>2</v>
      </c>
      <c r="I2135">
        <v>40.299100000000003</v>
      </c>
      <c r="J2135">
        <v>-104.754</v>
      </c>
      <c r="K2135" t="s">
        <v>628</v>
      </c>
      <c r="L2135" t="s">
        <v>742</v>
      </c>
    </row>
    <row r="2136" spans="2:12" x14ac:dyDescent="0.25">
      <c r="B2136" t="s">
        <v>701</v>
      </c>
      <c r="C2136" t="s">
        <v>6763</v>
      </c>
      <c r="D2136" t="s">
        <v>6764</v>
      </c>
      <c r="E2136" t="s">
        <v>2663</v>
      </c>
      <c r="F2136" t="s">
        <v>2292</v>
      </c>
      <c r="G2136">
        <v>1</v>
      </c>
      <c r="H2136">
        <v>1</v>
      </c>
      <c r="I2136">
        <v>40.110399999999998</v>
      </c>
      <c r="J2136">
        <v>-104.511</v>
      </c>
      <c r="K2136" t="s">
        <v>628</v>
      </c>
      <c r="L2136" t="s">
        <v>742</v>
      </c>
    </row>
    <row r="2137" spans="2:12" x14ac:dyDescent="0.25">
      <c r="B2137" t="s">
        <v>701</v>
      </c>
      <c r="C2137" t="s">
        <v>7429</v>
      </c>
      <c r="D2137" t="s">
        <v>7430</v>
      </c>
      <c r="E2137" t="s">
        <v>2466</v>
      </c>
      <c r="F2137" t="s">
        <v>2292</v>
      </c>
      <c r="G2137">
        <v>1</v>
      </c>
      <c r="H2137">
        <v>3</v>
      </c>
      <c r="I2137">
        <v>40.5152</v>
      </c>
      <c r="J2137">
        <v>-104.85639999999999</v>
      </c>
      <c r="K2137" t="s">
        <v>628</v>
      </c>
      <c r="L2137" t="s">
        <v>742</v>
      </c>
    </row>
    <row r="2138" spans="2:12" x14ac:dyDescent="0.25">
      <c r="B2138" t="s">
        <v>701</v>
      </c>
      <c r="C2138" t="s">
        <v>7719</v>
      </c>
      <c r="D2138" t="s">
        <v>7720</v>
      </c>
      <c r="E2138" t="s">
        <v>2751</v>
      </c>
      <c r="F2138" t="s">
        <v>2292</v>
      </c>
      <c r="G2138">
        <v>1</v>
      </c>
      <c r="H2138">
        <v>2</v>
      </c>
      <c r="I2138">
        <v>40.1706</v>
      </c>
      <c r="J2138">
        <v>-104.8858</v>
      </c>
      <c r="K2138" t="s">
        <v>628</v>
      </c>
      <c r="L2138" t="s">
        <v>742</v>
      </c>
    </row>
    <row r="2139" spans="2:12" x14ac:dyDescent="0.25">
      <c r="B2139" t="s">
        <v>701</v>
      </c>
      <c r="C2139" t="s">
        <v>7337</v>
      </c>
      <c r="D2139" t="s">
        <v>7338</v>
      </c>
      <c r="E2139" t="s">
        <v>961</v>
      </c>
      <c r="F2139" t="s">
        <v>2292</v>
      </c>
      <c r="G2139">
        <v>1</v>
      </c>
      <c r="H2139">
        <v>64</v>
      </c>
      <c r="I2139">
        <v>40.609699999999997</v>
      </c>
      <c r="J2139">
        <v>-103.8412</v>
      </c>
      <c r="K2139" t="s">
        <v>628</v>
      </c>
      <c r="L2139" t="s">
        <v>742</v>
      </c>
    </row>
    <row r="2140" spans="2:12" x14ac:dyDescent="0.25">
      <c r="B2140" t="s">
        <v>701</v>
      </c>
      <c r="C2140" t="s">
        <v>6767</v>
      </c>
      <c r="D2140" t="s">
        <v>6768</v>
      </c>
      <c r="E2140" t="s">
        <v>961</v>
      </c>
      <c r="F2140" t="s">
        <v>2292</v>
      </c>
      <c r="G2140">
        <v>1</v>
      </c>
      <c r="H2140">
        <v>1</v>
      </c>
      <c r="I2140">
        <v>40.386800000000001</v>
      </c>
      <c r="J2140">
        <v>-104.4735</v>
      </c>
      <c r="K2140" t="s">
        <v>628</v>
      </c>
      <c r="L2140" t="s">
        <v>742</v>
      </c>
    </row>
    <row r="2141" spans="2:12" x14ac:dyDescent="0.25">
      <c r="B2141" t="s">
        <v>701</v>
      </c>
      <c r="C2141" t="s">
        <v>7080</v>
      </c>
      <c r="D2141" t="s">
        <v>7081</v>
      </c>
      <c r="E2141" t="s">
        <v>961</v>
      </c>
      <c r="F2141" t="s">
        <v>2292</v>
      </c>
      <c r="G2141">
        <v>1</v>
      </c>
      <c r="H2141">
        <v>1</v>
      </c>
      <c r="I2141">
        <v>40.108699999999999</v>
      </c>
      <c r="J2141">
        <v>-104.3383</v>
      </c>
      <c r="K2141" t="s">
        <v>628</v>
      </c>
      <c r="L2141" t="s">
        <v>742</v>
      </c>
    </row>
    <row r="2142" spans="2:12" x14ac:dyDescent="0.25">
      <c r="B2142" t="s">
        <v>701</v>
      </c>
      <c r="C2142" t="s">
        <v>6845</v>
      </c>
      <c r="D2142" t="s">
        <v>6846</v>
      </c>
      <c r="E2142" t="s">
        <v>961</v>
      </c>
      <c r="F2142" t="s">
        <v>2292</v>
      </c>
      <c r="G2142">
        <v>1</v>
      </c>
      <c r="H2142">
        <v>1</v>
      </c>
      <c r="I2142">
        <v>40.710599999999999</v>
      </c>
      <c r="J2142">
        <v>-104.7595</v>
      </c>
      <c r="K2142" t="s">
        <v>628</v>
      </c>
      <c r="L2142" t="s">
        <v>742</v>
      </c>
    </row>
    <row r="2143" spans="2:12" x14ac:dyDescent="0.25">
      <c r="B2143" t="s">
        <v>701</v>
      </c>
      <c r="C2143" t="s">
        <v>7178</v>
      </c>
      <c r="D2143" t="s">
        <v>7179</v>
      </c>
      <c r="E2143" t="s">
        <v>1990</v>
      </c>
      <c r="F2143" t="s">
        <v>2292</v>
      </c>
      <c r="G2143">
        <v>1</v>
      </c>
      <c r="H2143">
        <v>4</v>
      </c>
      <c r="I2143">
        <v>40.360599999999998</v>
      </c>
      <c r="J2143">
        <v>-104.8746</v>
      </c>
      <c r="K2143" t="s">
        <v>628</v>
      </c>
      <c r="L2143" t="s">
        <v>742</v>
      </c>
    </row>
    <row r="2144" spans="2:12" x14ac:dyDescent="0.25">
      <c r="B2144" t="s">
        <v>701</v>
      </c>
      <c r="C2144" t="s">
        <v>7216</v>
      </c>
      <c r="D2144" t="s">
        <v>7217</v>
      </c>
      <c r="E2144" t="s">
        <v>3257</v>
      </c>
      <c r="F2144" t="s">
        <v>2292</v>
      </c>
      <c r="G2144">
        <v>1</v>
      </c>
      <c r="H2144">
        <v>3</v>
      </c>
      <c r="I2144">
        <v>40.4739</v>
      </c>
      <c r="J2144">
        <v>-104.9106</v>
      </c>
      <c r="K2144" t="s">
        <v>628</v>
      </c>
      <c r="L2144" t="s">
        <v>742</v>
      </c>
    </row>
    <row r="2145" spans="2:12" x14ac:dyDescent="0.25">
      <c r="B2145" t="s">
        <v>701</v>
      </c>
      <c r="C2145" t="s">
        <v>7218</v>
      </c>
      <c r="D2145" t="s">
        <v>7219</v>
      </c>
      <c r="E2145" t="s">
        <v>3257</v>
      </c>
      <c r="F2145" t="s">
        <v>2292</v>
      </c>
      <c r="G2145">
        <v>1</v>
      </c>
      <c r="H2145">
        <v>3</v>
      </c>
      <c r="I2145">
        <v>40.508699999999997</v>
      </c>
      <c r="J2145">
        <v>-104.92189999999999</v>
      </c>
      <c r="K2145" t="s">
        <v>628</v>
      </c>
      <c r="L2145" t="s">
        <v>742</v>
      </c>
    </row>
    <row r="2146" spans="2:12" x14ac:dyDescent="0.25">
      <c r="B2146" t="s">
        <v>701</v>
      </c>
      <c r="C2146" t="s">
        <v>7174</v>
      </c>
      <c r="D2146" t="s">
        <v>7175</v>
      </c>
      <c r="E2146" t="s">
        <v>2751</v>
      </c>
      <c r="F2146" t="s">
        <v>2292</v>
      </c>
      <c r="G2146">
        <v>1</v>
      </c>
      <c r="H2146">
        <v>4</v>
      </c>
      <c r="I2146">
        <v>40.307200000000002</v>
      </c>
      <c r="J2146">
        <v>-104.8733</v>
      </c>
      <c r="K2146" t="s">
        <v>628</v>
      </c>
      <c r="L2146" t="s">
        <v>742</v>
      </c>
    </row>
    <row r="2147" spans="2:12" x14ac:dyDescent="0.25">
      <c r="B2147" t="s">
        <v>701</v>
      </c>
      <c r="C2147" t="s">
        <v>7431</v>
      </c>
      <c r="D2147" t="s">
        <v>7432</v>
      </c>
      <c r="E2147" t="s">
        <v>2783</v>
      </c>
      <c r="F2147" t="s">
        <v>2292</v>
      </c>
      <c r="G2147">
        <v>1</v>
      </c>
      <c r="H2147">
        <v>3</v>
      </c>
      <c r="I2147">
        <v>40.5199</v>
      </c>
      <c r="J2147">
        <v>-104.8334</v>
      </c>
      <c r="K2147" t="s">
        <v>628</v>
      </c>
      <c r="L2147" t="s">
        <v>742</v>
      </c>
    </row>
    <row r="2148" spans="2:12" x14ac:dyDescent="0.25">
      <c r="B2148" t="s">
        <v>701</v>
      </c>
      <c r="C2148" t="s">
        <v>8105</v>
      </c>
      <c r="D2148" t="s">
        <v>8106</v>
      </c>
      <c r="E2148" t="s">
        <v>2733</v>
      </c>
      <c r="F2148" t="s">
        <v>2292</v>
      </c>
      <c r="G2148">
        <v>1</v>
      </c>
      <c r="H2148">
        <v>1</v>
      </c>
      <c r="I2148">
        <v>40.390099999999997</v>
      </c>
      <c r="J2148">
        <v>-104.5583</v>
      </c>
      <c r="K2148" t="s">
        <v>628</v>
      </c>
      <c r="L2148" t="s">
        <v>742</v>
      </c>
    </row>
    <row r="2149" spans="2:12" x14ac:dyDescent="0.25">
      <c r="B2149" t="s">
        <v>701</v>
      </c>
      <c r="C2149" t="s">
        <v>7519</v>
      </c>
      <c r="D2149" t="s">
        <v>7520</v>
      </c>
      <c r="E2149" t="s">
        <v>6516</v>
      </c>
      <c r="F2149" t="s">
        <v>2292</v>
      </c>
      <c r="G2149">
        <v>1</v>
      </c>
      <c r="H2149">
        <v>2</v>
      </c>
      <c r="I2149">
        <v>40.409999999999997</v>
      </c>
      <c r="J2149">
        <v>-104.7094</v>
      </c>
      <c r="K2149" t="s">
        <v>628</v>
      </c>
      <c r="L2149" t="s">
        <v>742</v>
      </c>
    </row>
    <row r="2150" spans="2:12" x14ac:dyDescent="0.25">
      <c r="B2150" t="s">
        <v>701</v>
      </c>
      <c r="C2150" t="s">
        <v>7793</v>
      </c>
      <c r="D2150" t="s">
        <v>7794</v>
      </c>
      <c r="E2150" t="s">
        <v>7567</v>
      </c>
      <c r="F2150" t="s">
        <v>2292</v>
      </c>
      <c r="G2150">
        <v>1</v>
      </c>
      <c r="H2150">
        <v>2</v>
      </c>
      <c r="I2150">
        <v>40.002200000000002</v>
      </c>
      <c r="J2150">
        <v>-104.749</v>
      </c>
      <c r="K2150" t="s">
        <v>628</v>
      </c>
      <c r="L2150" t="s">
        <v>742</v>
      </c>
    </row>
    <row r="2151" spans="2:12" x14ac:dyDescent="0.25">
      <c r="B2151" t="s">
        <v>701</v>
      </c>
      <c r="C2151" t="s">
        <v>7485</v>
      </c>
      <c r="D2151" t="s">
        <v>7486</v>
      </c>
      <c r="E2151" t="s">
        <v>2733</v>
      </c>
      <c r="F2151" t="s">
        <v>2292</v>
      </c>
      <c r="G2151">
        <v>1</v>
      </c>
      <c r="H2151">
        <v>6</v>
      </c>
      <c r="I2151">
        <v>40.023499999999999</v>
      </c>
      <c r="J2151">
        <v>-105.0393</v>
      </c>
      <c r="K2151" t="s">
        <v>628</v>
      </c>
      <c r="L2151" t="s">
        <v>742</v>
      </c>
    </row>
    <row r="2152" spans="2:12" x14ac:dyDescent="0.25">
      <c r="B2152" t="s">
        <v>701</v>
      </c>
      <c r="C2152" t="s">
        <v>7487</v>
      </c>
      <c r="D2152" t="s">
        <v>7488</v>
      </c>
      <c r="E2152" t="s">
        <v>6688</v>
      </c>
      <c r="F2152" t="s">
        <v>2292</v>
      </c>
      <c r="G2152">
        <v>1</v>
      </c>
      <c r="H2152">
        <v>6</v>
      </c>
      <c r="I2152">
        <v>40.063800000000001</v>
      </c>
      <c r="J2152">
        <v>-105.0441</v>
      </c>
      <c r="K2152" t="s">
        <v>628</v>
      </c>
      <c r="L2152" t="s">
        <v>742</v>
      </c>
    </row>
    <row r="2153" spans="2:12" x14ac:dyDescent="0.25">
      <c r="B2153" t="s">
        <v>701</v>
      </c>
      <c r="C2153" t="s">
        <v>7539</v>
      </c>
      <c r="D2153" t="s">
        <v>7540</v>
      </c>
      <c r="E2153" t="s">
        <v>6688</v>
      </c>
      <c r="F2153" t="s">
        <v>2292</v>
      </c>
      <c r="G2153">
        <v>1</v>
      </c>
      <c r="H2153">
        <v>64</v>
      </c>
      <c r="I2153">
        <v>40.612400000000001</v>
      </c>
      <c r="J2153">
        <v>-103.959</v>
      </c>
      <c r="K2153" t="s">
        <v>628</v>
      </c>
      <c r="L2153" t="s">
        <v>742</v>
      </c>
    </row>
    <row r="2154" spans="2:12" x14ac:dyDescent="0.25">
      <c r="B2154" t="s">
        <v>701</v>
      </c>
      <c r="C2154" t="s">
        <v>7481</v>
      </c>
      <c r="D2154" t="s">
        <v>7482</v>
      </c>
      <c r="E2154" t="s">
        <v>6688</v>
      </c>
      <c r="F2154" t="s">
        <v>2292</v>
      </c>
      <c r="G2154">
        <v>1</v>
      </c>
      <c r="H2154">
        <v>1</v>
      </c>
      <c r="I2154">
        <v>40.538600000000002</v>
      </c>
      <c r="J2154">
        <v>-104.62990000000001</v>
      </c>
      <c r="K2154" t="s">
        <v>628</v>
      </c>
      <c r="L2154" t="s">
        <v>742</v>
      </c>
    </row>
    <row r="2155" spans="2:12" x14ac:dyDescent="0.25">
      <c r="B2155" t="s">
        <v>701</v>
      </c>
      <c r="C2155" t="s">
        <v>7615</v>
      </c>
      <c r="D2155" t="s">
        <v>7616</v>
      </c>
      <c r="E2155" t="s">
        <v>7567</v>
      </c>
      <c r="F2155" t="s">
        <v>2292</v>
      </c>
      <c r="G2155">
        <v>1</v>
      </c>
      <c r="H2155">
        <v>1</v>
      </c>
      <c r="I2155">
        <v>40.054900000000004</v>
      </c>
      <c r="J2155">
        <v>-104.5132</v>
      </c>
      <c r="K2155" t="s">
        <v>628</v>
      </c>
      <c r="L2155" t="s">
        <v>742</v>
      </c>
    </row>
    <row r="2156" spans="2:12" x14ac:dyDescent="0.25">
      <c r="B2156" t="s">
        <v>701</v>
      </c>
      <c r="C2156" t="s">
        <v>7613</v>
      </c>
      <c r="D2156" t="s">
        <v>7614</v>
      </c>
      <c r="E2156" t="s">
        <v>6688</v>
      </c>
      <c r="F2156" t="s">
        <v>2292</v>
      </c>
      <c r="G2156">
        <v>1</v>
      </c>
      <c r="H2156">
        <v>1</v>
      </c>
      <c r="I2156">
        <v>40.101500000000001</v>
      </c>
      <c r="J2156">
        <v>-104.46510000000001</v>
      </c>
      <c r="K2156" t="s">
        <v>628</v>
      </c>
      <c r="L2156" t="s">
        <v>742</v>
      </c>
    </row>
    <row r="2157" spans="2:12" x14ac:dyDescent="0.25">
      <c r="B2157" t="s">
        <v>701</v>
      </c>
      <c r="C2157" t="s">
        <v>7739</v>
      </c>
      <c r="D2157" t="s">
        <v>7740</v>
      </c>
      <c r="E2157" t="s">
        <v>7582</v>
      </c>
      <c r="F2157" t="s">
        <v>2292</v>
      </c>
      <c r="G2157">
        <v>1</v>
      </c>
      <c r="H2157">
        <v>1</v>
      </c>
      <c r="I2157">
        <v>40.125300000000003</v>
      </c>
      <c r="J2157">
        <v>-104.4701</v>
      </c>
      <c r="K2157" t="s">
        <v>628</v>
      </c>
      <c r="L2157" t="s">
        <v>742</v>
      </c>
    </row>
    <row r="2158" spans="2:12" x14ac:dyDescent="0.25">
      <c r="B2158" t="s">
        <v>701</v>
      </c>
      <c r="C2158" t="s">
        <v>7599</v>
      </c>
      <c r="D2158" t="s">
        <v>7600</v>
      </c>
      <c r="E2158" t="s">
        <v>6688</v>
      </c>
      <c r="F2158" t="s">
        <v>2292</v>
      </c>
      <c r="G2158">
        <v>1</v>
      </c>
      <c r="H2158">
        <v>1</v>
      </c>
      <c r="I2158">
        <v>40.474800000000002</v>
      </c>
      <c r="J2158">
        <v>-104.5078</v>
      </c>
      <c r="K2158" t="s">
        <v>628</v>
      </c>
      <c r="L2158" t="s">
        <v>742</v>
      </c>
    </row>
    <row r="2159" spans="2:12" x14ac:dyDescent="0.25">
      <c r="B2159" t="s">
        <v>701</v>
      </c>
      <c r="C2159" t="s">
        <v>7747</v>
      </c>
      <c r="D2159" t="s">
        <v>7748</v>
      </c>
      <c r="E2159" t="s">
        <v>6688</v>
      </c>
      <c r="F2159" t="s">
        <v>2292</v>
      </c>
      <c r="G2159">
        <v>1</v>
      </c>
      <c r="H2159">
        <v>1</v>
      </c>
      <c r="I2159">
        <v>40.765000000000001</v>
      </c>
      <c r="J2159">
        <v>-104.68640000000001</v>
      </c>
      <c r="K2159" t="s">
        <v>628</v>
      </c>
      <c r="L2159" t="s">
        <v>742</v>
      </c>
    </row>
    <row r="2160" spans="2:12" x14ac:dyDescent="0.25">
      <c r="B2160" t="s">
        <v>701</v>
      </c>
      <c r="C2160" t="s">
        <v>7857</v>
      </c>
      <c r="D2160" t="s">
        <v>7858</v>
      </c>
      <c r="E2160" t="s">
        <v>6688</v>
      </c>
      <c r="F2160" t="s">
        <v>2292</v>
      </c>
      <c r="G2160">
        <v>1</v>
      </c>
      <c r="H2160">
        <v>2</v>
      </c>
      <c r="I2160">
        <v>40.424199999999999</v>
      </c>
      <c r="J2160">
        <v>-104.7535</v>
      </c>
      <c r="K2160" t="s">
        <v>628</v>
      </c>
      <c r="L2160" t="s">
        <v>742</v>
      </c>
    </row>
    <row r="2161" spans="2:12" x14ac:dyDescent="0.25">
      <c r="B2161" t="s">
        <v>701</v>
      </c>
      <c r="C2161" t="s">
        <v>7859</v>
      </c>
      <c r="D2161" t="s">
        <v>7860</v>
      </c>
      <c r="E2161" t="s">
        <v>2813</v>
      </c>
      <c r="F2161" t="s">
        <v>2292</v>
      </c>
      <c r="G2161">
        <v>1</v>
      </c>
      <c r="H2161">
        <v>2</v>
      </c>
      <c r="I2161">
        <v>40.398699999999998</v>
      </c>
      <c r="J2161">
        <v>-104.74679999999999</v>
      </c>
      <c r="K2161" t="s">
        <v>628</v>
      </c>
      <c r="L2161" t="s">
        <v>742</v>
      </c>
    </row>
    <row r="2162" spans="2:12" x14ac:dyDescent="0.25">
      <c r="B2162" t="s">
        <v>701</v>
      </c>
      <c r="C2162" t="s">
        <v>7835</v>
      </c>
      <c r="D2162" t="s">
        <v>7836</v>
      </c>
      <c r="E2162" t="s">
        <v>6688</v>
      </c>
      <c r="F2162" t="s">
        <v>2292</v>
      </c>
      <c r="G2162">
        <v>1</v>
      </c>
      <c r="H2162">
        <v>3</v>
      </c>
      <c r="I2162">
        <v>40.5291</v>
      </c>
      <c r="J2162">
        <v>-104.72499999999999</v>
      </c>
      <c r="K2162" t="s">
        <v>628</v>
      </c>
      <c r="L2162" t="s">
        <v>742</v>
      </c>
    </row>
    <row r="2163" spans="2:12" x14ac:dyDescent="0.25">
      <c r="B2163" t="s">
        <v>701</v>
      </c>
      <c r="C2163" t="s">
        <v>7861</v>
      </c>
      <c r="D2163" t="s">
        <v>7862</v>
      </c>
      <c r="E2163" t="s">
        <v>6688</v>
      </c>
      <c r="F2163" t="s">
        <v>2292</v>
      </c>
      <c r="G2163">
        <v>1</v>
      </c>
      <c r="H2163">
        <v>3</v>
      </c>
      <c r="I2163">
        <v>40.412100000000002</v>
      </c>
      <c r="J2163">
        <v>-104.714</v>
      </c>
      <c r="K2163" t="s">
        <v>628</v>
      </c>
      <c r="L2163" t="s">
        <v>742</v>
      </c>
    </row>
    <row r="2164" spans="2:12" x14ac:dyDescent="0.25">
      <c r="B2164" t="s">
        <v>701</v>
      </c>
      <c r="C2164" t="s">
        <v>8099</v>
      </c>
      <c r="D2164" t="s">
        <v>8100</v>
      </c>
      <c r="E2164" t="s">
        <v>6688</v>
      </c>
      <c r="F2164" t="s">
        <v>2292</v>
      </c>
      <c r="G2164">
        <v>1</v>
      </c>
      <c r="H2164">
        <v>2</v>
      </c>
      <c r="I2164">
        <v>40.403399999999998</v>
      </c>
      <c r="J2164">
        <v>-104.7833</v>
      </c>
      <c r="K2164" t="s">
        <v>628</v>
      </c>
      <c r="L2164" t="s">
        <v>742</v>
      </c>
    </row>
    <row r="2165" spans="2:12" x14ac:dyDescent="0.25">
      <c r="B2165" t="s">
        <v>701</v>
      </c>
      <c r="C2165" t="s">
        <v>8081</v>
      </c>
      <c r="D2165" t="s">
        <v>8082</v>
      </c>
      <c r="E2165" t="s">
        <v>6688</v>
      </c>
      <c r="F2165" t="s">
        <v>2292</v>
      </c>
      <c r="G2165">
        <v>1</v>
      </c>
      <c r="H2165">
        <v>1</v>
      </c>
      <c r="I2165">
        <v>40.554600000000001</v>
      </c>
      <c r="J2165">
        <v>-104.6422</v>
      </c>
      <c r="K2165" t="s">
        <v>628</v>
      </c>
      <c r="L2165" t="s">
        <v>742</v>
      </c>
    </row>
    <row r="2166" spans="2:12" x14ac:dyDescent="0.25">
      <c r="B2166" t="s">
        <v>701</v>
      </c>
      <c r="C2166" t="s">
        <v>8095</v>
      </c>
      <c r="D2166" t="s">
        <v>8096</v>
      </c>
      <c r="E2166" t="s">
        <v>6688</v>
      </c>
      <c r="F2166" t="s">
        <v>2292</v>
      </c>
      <c r="G2166">
        <v>1</v>
      </c>
      <c r="H2166">
        <v>3</v>
      </c>
      <c r="I2166">
        <v>40.421700000000001</v>
      </c>
      <c r="J2166">
        <v>-104.70569999999999</v>
      </c>
      <c r="K2166" t="s">
        <v>628</v>
      </c>
      <c r="L2166" t="s">
        <v>742</v>
      </c>
    </row>
    <row r="2167" spans="2:12" x14ac:dyDescent="0.25">
      <c r="B2167" t="s">
        <v>701</v>
      </c>
      <c r="C2167" t="s">
        <v>8097</v>
      </c>
      <c r="D2167" t="s">
        <v>8098</v>
      </c>
      <c r="E2167" t="s">
        <v>6688</v>
      </c>
      <c r="F2167" t="s">
        <v>2292</v>
      </c>
      <c r="G2167">
        <v>1</v>
      </c>
      <c r="H2167">
        <v>3</v>
      </c>
      <c r="I2167">
        <v>40.418100000000003</v>
      </c>
      <c r="J2167">
        <v>-104.69840000000001</v>
      </c>
      <c r="K2167" t="s">
        <v>628</v>
      </c>
      <c r="L2167" t="s">
        <v>742</v>
      </c>
    </row>
    <row r="2168" spans="2:12" x14ac:dyDescent="0.25">
      <c r="B2168" t="s">
        <v>701</v>
      </c>
      <c r="C2168" t="s">
        <v>8103</v>
      </c>
      <c r="D2168" t="s">
        <v>8104</v>
      </c>
      <c r="E2168" t="s">
        <v>6688</v>
      </c>
      <c r="F2168" t="s">
        <v>2292</v>
      </c>
      <c r="G2168">
        <v>1</v>
      </c>
      <c r="H2168">
        <v>4</v>
      </c>
      <c r="I2168">
        <v>40.354700000000001</v>
      </c>
      <c r="J2168">
        <v>-104.7638</v>
      </c>
      <c r="K2168" t="s">
        <v>628</v>
      </c>
      <c r="L2168" t="s">
        <v>742</v>
      </c>
    </row>
    <row r="2169" spans="2:12" x14ac:dyDescent="0.25">
      <c r="B2169" t="s">
        <v>674</v>
      </c>
      <c r="C2169" t="s">
        <v>7497</v>
      </c>
      <c r="D2169" t="s">
        <v>7498</v>
      </c>
      <c r="E2169" t="s">
        <v>1981</v>
      </c>
      <c r="F2169" t="s">
        <v>745</v>
      </c>
      <c r="G2169">
        <v>1</v>
      </c>
      <c r="H2169">
        <v>3</v>
      </c>
      <c r="I2169">
        <v>40.5914</v>
      </c>
      <c r="J2169">
        <v>-105.1005</v>
      </c>
      <c r="K2169" t="s">
        <v>628</v>
      </c>
      <c r="L2169" t="s">
        <v>742</v>
      </c>
    </row>
    <row r="2170" spans="2:12" x14ac:dyDescent="0.25">
      <c r="B2170" t="s">
        <v>673</v>
      </c>
      <c r="C2170" t="s">
        <v>7787</v>
      </c>
      <c r="D2170" t="s">
        <v>7788</v>
      </c>
      <c r="E2170" t="s">
        <v>6688</v>
      </c>
      <c r="F2170" t="s">
        <v>745</v>
      </c>
      <c r="G2170">
        <v>2</v>
      </c>
      <c r="H2170">
        <v>11</v>
      </c>
      <c r="I2170">
        <v>39.234999999999999</v>
      </c>
      <c r="J2170">
        <v>-106.3049</v>
      </c>
      <c r="K2170" t="s">
        <v>628</v>
      </c>
      <c r="L2170" t="s">
        <v>742</v>
      </c>
    </row>
    <row r="2171" spans="2:12" x14ac:dyDescent="0.25">
      <c r="B2171" t="s">
        <v>628</v>
      </c>
      <c r="C2171">
        <v>105</v>
      </c>
      <c r="D2171" t="s">
        <v>6490</v>
      </c>
      <c r="E2171" t="s">
        <v>813</v>
      </c>
      <c r="F2171" t="s">
        <v>6486</v>
      </c>
      <c r="G2171">
        <v>1</v>
      </c>
      <c r="H2171">
        <v>2</v>
      </c>
      <c r="I2171">
        <v>40.262957999999998</v>
      </c>
      <c r="J2171">
        <v>-104.84185600000001</v>
      </c>
      <c r="K2171" t="s">
        <v>813</v>
      </c>
      <c r="L2171" t="s">
        <v>742</v>
      </c>
    </row>
    <row r="2172" spans="2:12" x14ac:dyDescent="0.25">
      <c r="B2172" t="s">
        <v>701</v>
      </c>
      <c r="C2172" t="s">
        <v>6213</v>
      </c>
      <c r="D2172" t="s">
        <v>6214</v>
      </c>
      <c r="E2172" t="s">
        <v>2926</v>
      </c>
      <c r="F2172" t="s">
        <v>2292</v>
      </c>
      <c r="G2172">
        <v>1</v>
      </c>
      <c r="H2172">
        <v>3</v>
      </c>
      <c r="I2172">
        <v>40.516599999999997</v>
      </c>
      <c r="J2172">
        <v>-104.6969</v>
      </c>
      <c r="K2172" t="s">
        <v>628</v>
      </c>
      <c r="L2172" t="s">
        <v>742</v>
      </c>
    </row>
    <row r="2173" spans="2:12" x14ac:dyDescent="0.25">
      <c r="B2173" t="s">
        <v>701</v>
      </c>
      <c r="C2173" t="s">
        <v>6189</v>
      </c>
      <c r="D2173" t="s">
        <v>6190</v>
      </c>
      <c r="E2173" t="s">
        <v>3379</v>
      </c>
      <c r="F2173" t="s">
        <v>2292</v>
      </c>
      <c r="G2173">
        <v>1</v>
      </c>
      <c r="H2173">
        <v>1</v>
      </c>
      <c r="I2173">
        <v>40.485999999999997</v>
      </c>
      <c r="J2173">
        <v>-104.5642</v>
      </c>
      <c r="K2173" t="s">
        <v>628</v>
      </c>
      <c r="L2173" t="s">
        <v>742</v>
      </c>
    </row>
    <row r="2174" spans="2:12" x14ac:dyDescent="0.25">
      <c r="B2174" t="s">
        <v>701</v>
      </c>
      <c r="C2174" t="s">
        <v>6682</v>
      </c>
      <c r="D2174" t="s">
        <v>6683</v>
      </c>
      <c r="E2174" t="s">
        <v>2733</v>
      </c>
      <c r="F2174" t="s">
        <v>6505</v>
      </c>
      <c r="G2174">
        <v>1</v>
      </c>
      <c r="H2174">
        <v>1</v>
      </c>
      <c r="I2174">
        <v>40.486800000000002</v>
      </c>
      <c r="J2174">
        <v>-104.47539999999999</v>
      </c>
      <c r="K2174" t="s">
        <v>628</v>
      </c>
      <c r="L2174" t="s">
        <v>742</v>
      </c>
    </row>
    <row r="2175" spans="2:12" x14ac:dyDescent="0.25">
      <c r="B2175" t="s">
        <v>678</v>
      </c>
      <c r="C2175" t="s">
        <v>2294</v>
      </c>
      <c r="D2175" t="s">
        <v>2295</v>
      </c>
      <c r="E2175" t="s">
        <v>2296</v>
      </c>
      <c r="F2175" t="s">
        <v>745</v>
      </c>
      <c r="G2175">
        <v>4</v>
      </c>
      <c r="H2175">
        <v>73</v>
      </c>
      <c r="I2175">
        <v>38.953800000000001</v>
      </c>
      <c r="J2175">
        <v>-109.0527</v>
      </c>
      <c r="K2175" t="s">
        <v>2296</v>
      </c>
      <c r="L2175" t="s">
        <v>742</v>
      </c>
    </row>
    <row r="2176" spans="2:12" x14ac:dyDescent="0.25">
      <c r="B2176" t="s">
        <v>678</v>
      </c>
      <c r="C2176" t="s">
        <v>1090</v>
      </c>
      <c r="D2176" t="s">
        <v>1091</v>
      </c>
      <c r="E2176" t="s">
        <v>1092</v>
      </c>
      <c r="F2176" t="s">
        <v>745</v>
      </c>
      <c r="G2176">
        <v>4</v>
      </c>
      <c r="H2176">
        <v>73</v>
      </c>
      <c r="I2176">
        <v>39</v>
      </c>
      <c r="J2176">
        <v>-108.75</v>
      </c>
      <c r="K2176" t="s">
        <v>628</v>
      </c>
      <c r="L2176" t="s">
        <v>742</v>
      </c>
    </row>
    <row r="2177" spans="2:12" x14ac:dyDescent="0.25">
      <c r="B2177" t="s">
        <v>674</v>
      </c>
      <c r="C2177" t="s">
        <v>1093</v>
      </c>
      <c r="D2177" t="s">
        <v>1094</v>
      </c>
      <c r="E2177" t="s">
        <v>1095</v>
      </c>
      <c r="F2177" t="s">
        <v>745</v>
      </c>
      <c r="G2177">
        <v>1</v>
      </c>
      <c r="H2177">
        <v>4</v>
      </c>
      <c r="I2177">
        <v>40.389719999999997</v>
      </c>
      <c r="J2177">
        <v>-105.45028000000001</v>
      </c>
      <c r="K2177" t="s">
        <v>628</v>
      </c>
      <c r="L2177" t="s">
        <v>742</v>
      </c>
    </row>
    <row r="2178" spans="2:12" x14ac:dyDescent="0.25">
      <c r="B2178" t="s">
        <v>72</v>
      </c>
      <c r="C2178" t="s">
        <v>2518</v>
      </c>
      <c r="D2178" t="s">
        <v>2519</v>
      </c>
      <c r="E2178" t="s">
        <v>1990</v>
      </c>
      <c r="F2178" t="s">
        <v>2484</v>
      </c>
      <c r="G2178">
        <v>2</v>
      </c>
      <c r="H2178">
        <v>10</v>
      </c>
      <c r="I2178">
        <v>38.883299999999998</v>
      </c>
      <c r="J2178">
        <v>-105.1</v>
      </c>
      <c r="K2178" t="s">
        <v>1990</v>
      </c>
      <c r="L2178" t="s">
        <v>742</v>
      </c>
    </row>
    <row r="2179" spans="2:12" x14ac:dyDescent="0.25">
      <c r="B2179" t="s">
        <v>628</v>
      </c>
      <c r="C2179" t="s">
        <v>8453</v>
      </c>
      <c r="D2179" t="s">
        <v>8454</v>
      </c>
      <c r="E2179" t="s">
        <v>628</v>
      </c>
      <c r="F2179" t="s">
        <v>2484</v>
      </c>
      <c r="G2179">
        <v>0</v>
      </c>
      <c r="H2179">
        <v>4</v>
      </c>
      <c r="I2179">
        <v>40.456000000000003</v>
      </c>
      <c r="J2179">
        <v>-105.45659999999999</v>
      </c>
      <c r="K2179" t="s">
        <v>628</v>
      </c>
      <c r="L2179" t="s">
        <v>742</v>
      </c>
    </row>
    <row r="2180" spans="2:12" x14ac:dyDescent="0.25">
      <c r="B2180" t="s">
        <v>628</v>
      </c>
      <c r="C2180" t="s">
        <v>8449</v>
      </c>
      <c r="D2180" t="s">
        <v>8450</v>
      </c>
      <c r="E2180" t="s">
        <v>628</v>
      </c>
      <c r="F2180" t="s">
        <v>2484</v>
      </c>
      <c r="G2180">
        <v>0</v>
      </c>
      <c r="H2180">
        <v>4</v>
      </c>
      <c r="I2180">
        <v>40.470100000000002</v>
      </c>
      <c r="J2180">
        <v>-105.44929999999999</v>
      </c>
      <c r="K2180" t="s">
        <v>628</v>
      </c>
      <c r="L2180" t="s">
        <v>742</v>
      </c>
    </row>
    <row r="2181" spans="2:12" x14ac:dyDescent="0.25">
      <c r="B2181" t="s">
        <v>628</v>
      </c>
      <c r="C2181" t="s">
        <v>8463</v>
      </c>
      <c r="D2181" t="s">
        <v>8464</v>
      </c>
      <c r="E2181" t="s">
        <v>628</v>
      </c>
      <c r="F2181" t="s">
        <v>2484</v>
      </c>
      <c r="G2181">
        <v>0</v>
      </c>
      <c r="H2181">
        <v>4</v>
      </c>
      <c r="I2181">
        <v>40.468800000000002</v>
      </c>
      <c r="J2181">
        <v>-105.4361</v>
      </c>
      <c r="K2181" t="s">
        <v>628</v>
      </c>
      <c r="L2181" t="s">
        <v>742</v>
      </c>
    </row>
    <row r="2182" spans="2:12" x14ac:dyDescent="0.25">
      <c r="B2182" t="s">
        <v>628</v>
      </c>
      <c r="C2182" t="s">
        <v>8457</v>
      </c>
      <c r="D2182" t="s">
        <v>8458</v>
      </c>
      <c r="E2182" t="s">
        <v>961</v>
      </c>
      <c r="F2182" t="s">
        <v>2484</v>
      </c>
      <c r="G2182">
        <v>0</v>
      </c>
      <c r="H2182">
        <v>4</v>
      </c>
      <c r="I2182">
        <v>40.470799999999997</v>
      </c>
      <c r="J2182">
        <v>-105.43640000000001</v>
      </c>
      <c r="K2182" t="s">
        <v>628</v>
      </c>
      <c r="L2182" t="s">
        <v>742</v>
      </c>
    </row>
    <row r="2183" spans="2:12" x14ac:dyDescent="0.25">
      <c r="B2183" t="s">
        <v>628</v>
      </c>
      <c r="C2183" t="s">
        <v>8459</v>
      </c>
      <c r="D2183" t="s">
        <v>8460</v>
      </c>
      <c r="E2183" t="s">
        <v>628</v>
      </c>
      <c r="F2183" t="s">
        <v>2484</v>
      </c>
      <c r="G2183">
        <v>0</v>
      </c>
      <c r="H2183">
        <v>4</v>
      </c>
      <c r="I2183">
        <v>40.470300000000002</v>
      </c>
      <c r="J2183">
        <v>-105.428</v>
      </c>
      <c r="K2183" t="s">
        <v>628</v>
      </c>
      <c r="L2183" t="s">
        <v>742</v>
      </c>
    </row>
    <row r="2184" spans="2:12" x14ac:dyDescent="0.25">
      <c r="B2184" t="s">
        <v>628</v>
      </c>
      <c r="C2184" t="s">
        <v>9023</v>
      </c>
      <c r="D2184" t="s">
        <v>9024</v>
      </c>
      <c r="E2184" t="s">
        <v>628</v>
      </c>
      <c r="F2184" t="s">
        <v>2484</v>
      </c>
      <c r="G2184">
        <v>0</v>
      </c>
      <c r="H2184">
        <v>4</v>
      </c>
      <c r="I2184">
        <v>40.4133</v>
      </c>
      <c r="J2184">
        <v>-105.4734</v>
      </c>
      <c r="K2184" t="s">
        <v>628</v>
      </c>
      <c r="L2184" t="s">
        <v>742</v>
      </c>
    </row>
    <row r="2185" spans="2:12" x14ac:dyDescent="0.25">
      <c r="B2185" t="s">
        <v>628</v>
      </c>
      <c r="C2185" t="s">
        <v>8451</v>
      </c>
      <c r="D2185" t="s">
        <v>8452</v>
      </c>
      <c r="E2185" t="s">
        <v>628</v>
      </c>
      <c r="F2185" t="s">
        <v>2484</v>
      </c>
      <c r="G2185">
        <v>0</v>
      </c>
      <c r="H2185">
        <v>4</v>
      </c>
      <c r="I2185">
        <v>40.489800000000002</v>
      </c>
      <c r="J2185">
        <v>-105.50149999999999</v>
      </c>
      <c r="K2185" t="s">
        <v>628</v>
      </c>
      <c r="L2185" t="s">
        <v>742</v>
      </c>
    </row>
    <row r="2186" spans="2:12" x14ac:dyDescent="0.25">
      <c r="B2186" t="s">
        <v>628</v>
      </c>
      <c r="C2186" t="s">
        <v>8461</v>
      </c>
      <c r="D2186" t="s">
        <v>8462</v>
      </c>
      <c r="E2186" t="s">
        <v>628</v>
      </c>
      <c r="F2186" t="s">
        <v>2484</v>
      </c>
      <c r="G2186">
        <v>0</v>
      </c>
      <c r="H2186">
        <v>4</v>
      </c>
      <c r="I2186">
        <v>40.454900000000002</v>
      </c>
      <c r="J2186">
        <v>-105.3142</v>
      </c>
      <c r="K2186" t="s">
        <v>628</v>
      </c>
      <c r="L2186" t="s">
        <v>742</v>
      </c>
    </row>
    <row r="2187" spans="2:12" x14ac:dyDescent="0.25">
      <c r="B2187" t="s">
        <v>664</v>
      </c>
      <c r="C2187" t="s">
        <v>1100</v>
      </c>
      <c r="D2187" t="s">
        <v>1101</v>
      </c>
      <c r="E2187" t="s">
        <v>1102</v>
      </c>
      <c r="F2187" t="s">
        <v>745</v>
      </c>
      <c r="G2187">
        <v>5</v>
      </c>
      <c r="H2187">
        <v>51</v>
      </c>
      <c r="I2187">
        <v>39.783329999999999</v>
      </c>
      <c r="J2187">
        <v>-106.01667</v>
      </c>
      <c r="K2187" t="s">
        <v>628</v>
      </c>
      <c r="L2187" t="s">
        <v>742</v>
      </c>
    </row>
    <row r="2188" spans="2:12" x14ac:dyDescent="0.25">
      <c r="B2188" t="s">
        <v>664</v>
      </c>
      <c r="C2188" t="s">
        <v>2034</v>
      </c>
      <c r="D2188" t="s">
        <v>2035</v>
      </c>
      <c r="E2188" t="s">
        <v>628</v>
      </c>
      <c r="F2188" t="s">
        <v>1979</v>
      </c>
      <c r="G2188">
        <v>5</v>
      </c>
      <c r="H2188">
        <v>51</v>
      </c>
      <c r="I2188">
        <v>39.816651999999998</v>
      </c>
      <c r="J2188">
        <v>-106.050583</v>
      </c>
      <c r="K2188" t="s">
        <v>628</v>
      </c>
      <c r="L2188" t="s">
        <v>742</v>
      </c>
    </row>
    <row r="2189" spans="2:12" x14ac:dyDescent="0.25">
      <c r="B2189" t="s">
        <v>674</v>
      </c>
      <c r="C2189" t="s">
        <v>1096</v>
      </c>
      <c r="D2189" t="s">
        <v>1097</v>
      </c>
      <c r="E2189" t="s">
        <v>1099</v>
      </c>
      <c r="F2189" t="s">
        <v>745</v>
      </c>
      <c r="G2189">
        <v>1</v>
      </c>
      <c r="H2189">
        <v>48</v>
      </c>
      <c r="I2189">
        <v>40.799999999999997</v>
      </c>
      <c r="J2189">
        <v>-105.88333</v>
      </c>
      <c r="K2189" t="s">
        <v>1098</v>
      </c>
      <c r="L2189" t="s">
        <v>742</v>
      </c>
    </row>
    <row r="2190" spans="2:12" x14ac:dyDescent="0.25">
      <c r="B2190" t="s">
        <v>628</v>
      </c>
      <c r="C2190" t="s">
        <v>8305</v>
      </c>
      <c r="D2190" t="s">
        <v>8306</v>
      </c>
      <c r="E2190" t="s">
        <v>628</v>
      </c>
      <c r="F2190" t="s">
        <v>2484</v>
      </c>
      <c r="G2190">
        <v>0</v>
      </c>
      <c r="H2190">
        <v>10</v>
      </c>
      <c r="I2190">
        <v>39.0533</v>
      </c>
      <c r="J2190">
        <v>-104.81</v>
      </c>
      <c r="K2190" t="s">
        <v>628</v>
      </c>
      <c r="L2190" t="s">
        <v>742</v>
      </c>
    </row>
    <row r="2191" spans="2:12" x14ac:dyDescent="0.25">
      <c r="B2191" t="s">
        <v>628</v>
      </c>
      <c r="C2191" t="s">
        <v>8293</v>
      </c>
      <c r="D2191" t="s">
        <v>8294</v>
      </c>
      <c r="E2191" t="s">
        <v>628</v>
      </c>
      <c r="F2191" t="s">
        <v>2484</v>
      </c>
      <c r="G2191">
        <v>0</v>
      </c>
      <c r="H2191">
        <v>10</v>
      </c>
      <c r="I2191">
        <v>39.061399999999999</v>
      </c>
      <c r="J2191">
        <v>-104.82859999999999</v>
      </c>
      <c r="K2191" t="s">
        <v>628</v>
      </c>
      <c r="L2191" t="s">
        <v>742</v>
      </c>
    </row>
    <row r="2192" spans="2:12" x14ac:dyDescent="0.25">
      <c r="B2192" t="s">
        <v>628</v>
      </c>
      <c r="C2192" t="s">
        <v>8295</v>
      </c>
      <c r="D2192" t="s">
        <v>8296</v>
      </c>
      <c r="E2192" t="s">
        <v>628</v>
      </c>
      <c r="F2192" t="s">
        <v>2484</v>
      </c>
      <c r="G2192">
        <v>0</v>
      </c>
      <c r="H2192">
        <v>10</v>
      </c>
      <c r="I2192">
        <v>39.0261</v>
      </c>
      <c r="J2192">
        <v>-104.7461</v>
      </c>
      <c r="K2192" t="s">
        <v>628</v>
      </c>
      <c r="L2192" t="s">
        <v>742</v>
      </c>
    </row>
    <row r="2193" spans="2:12" x14ac:dyDescent="0.25">
      <c r="B2193" t="s">
        <v>662</v>
      </c>
      <c r="C2193" t="s">
        <v>1103</v>
      </c>
      <c r="D2193" t="s">
        <v>1104</v>
      </c>
      <c r="E2193" t="s">
        <v>759</v>
      </c>
      <c r="F2193" t="s">
        <v>745</v>
      </c>
      <c r="G2193">
        <v>5</v>
      </c>
      <c r="H2193">
        <v>38</v>
      </c>
      <c r="I2193">
        <v>39.518000000000001</v>
      </c>
      <c r="J2193">
        <v>-107.3172</v>
      </c>
      <c r="K2193" t="s">
        <v>759</v>
      </c>
      <c r="L2193" t="s">
        <v>742</v>
      </c>
    </row>
    <row r="2194" spans="2:12" x14ac:dyDescent="0.25">
      <c r="B2194" t="s">
        <v>662</v>
      </c>
      <c r="C2194" t="s">
        <v>4723</v>
      </c>
      <c r="D2194" t="s">
        <v>4724</v>
      </c>
      <c r="E2194" t="s">
        <v>2961</v>
      </c>
      <c r="F2194" t="s">
        <v>2292</v>
      </c>
      <c r="G2194">
        <v>5</v>
      </c>
      <c r="H2194">
        <v>52</v>
      </c>
      <c r="I2194">
        <v>39.546300000000002</v>
      </c>
      <c r="J2194">
        <v>-107.3224</v>
      </c>
      <c r="K2194" t="s">
        <v>628</v>
      </c>
      <c r="L2194" t="s">
        <v>742</v>
      </c>
    </row>
    <row r="2195" spans="2:12" x14ac:dyDescent="0.25">
      <c r="B2195" t="s">
        <v>662</v>
      </c>
      <c r="C2195" t="s">
        <v>4713</v>
      </c>
      <c r="D2195" t="s">
        <v>4714</v>
      </c>
      <c r="E2195" t="s">
        <v>2961</v>
      </c>
      <c r="F2195" t="s">
        <v>2292</v>
      </c>
      <c r="G2195">
        <v>5</v>
      </c>
      <c r="H2195">
        <v>52</v>
      </c>
      <c r="I2195">
        <v>39.543799999999997</v>
      </c>
      <c r="J2195">
        <v>-107.3227</v>
      </c>
      <c r="K2195" t="s">
        <v>628</v>
      </c>
      <c r="L2195" t="s">
        <v>742</v>
      </c>
    </row>
    <row r="2196" spans="2:12" x14ac:dyDescent="0.25">
      <c r="B2196" t="s">
        <v>662</v>
      </c>
      <c r="C2196" t="s">
        <v>4715</v>
      </c>
      <c r="D2196" t="s">
        <v>4716</v>
      </c>
      <c r="E2196" t="s">
        <v>2933</v>
      </c>
      <c r="F2196" t="s">
        <v>2292</v>
      </c>
      <c r="G2196">
        <v>5</v>
      </c>
      <c r="H2196">
        <v>52</v>
      </c>
      <c r="I2196">
        <v>39.543799999999997</v>
      </c>
      <c r="J2196">
        <v>-107.3216</v>
      </c>
      <c r="K2196" t="s">
        <v>628</v>
      </c>
      <c r="L2196" t="s">
        <v>742</v>
      </c>
    </row>
    <row r="2197" spans="2:12" x14ac:dyDescent="0.25">
      <c r="B2197" t="s">
        <v>662</v>
      </c>
      <c r="C2197" t="s">
        <v>4709</v>
      </c>
      <c r="D2197" t="s">
        <v>4710</v>
      </c>
      <c r="E2197" t="s">
        <v>2327</v>
      </c>
      <c r="F2197" t="s">
        <v>2292</v>
      </c>
      <c r="G2197">
        <v>5</v>
      </c>
      <c r="H2197">
        <v>38</v>
      </c>
      <c r="I2197">
        <v>39.5413</v>
      </c>
      <c r="J2197">
        <v>-107.32689999999999</v>
      </c>
      <c r="K2197" t="s">
        <v>628</v>
      </c>
      <c r="L2197" t="s">
        <v>742</v>
      </c>
    </row>
    <row r="2198" spans="2:12" x14ac:dyDescent="0.25">
      <c r="B2198" t="s">
        <v>662</v>
      </c>
      <c r="C2198" t="s">
        <v>4685</v>
      </c>
      <c r="D2198" t="s">
        <v>4686</v>
      </c>
      <c r="E2198" t="s">
        <v>2327</v>
      </c>
      <c r="F2198" t="s">
        <v>2292</v>
      </c>
      <c r="G2198">
        <v>5</v>
      </c>
      <c r="H2198">
        <v>38</v>
      </c>
      <c r="I2198">
        <v>39.530799999999999</v>
      </c>
      <c r="J2198">
        <v>-107.3224</v>
      </c>
      <c r="K2198" t="s">
        <v>628</v>
      </c>
      <c r="L2198" t="s">
        <v>742</v>
      </c>
    </row>
    <row r="2199" spans="2:12" x14ac:dyDescent="0.25">
      <c r="B2199" t="s">
        <v>662</v>
      </c>
      <c r="C2199" t="s">
        <v>4758</v>
      </c>
      <c r="D2199" t="s">
        <v>4759</v>
      </c>
      <c r="E2199" t="s">
        <v>2961</v>
      </c>
      <c r="F2199" t="s">
        <v>2292</v>
      </c>
      <c r="G2199">
        <v>5</v>
      </c>
      <c r="H2199">
        <v>39</v>
      </c>
      <c r="I2199">
        <v>39.5608</v>
      </c>
      <c r="J2199">
        <v>-107.3476</v>
      </c>
      <c r="K2199" t="s">
        <v>628</v>
      </c>
      <c r="L2199" t="s">
        <v>742</v>
      </c>
    </row>
    <row r="2200" spans="2:12" x14ac:dyDescent="0.25">
      <c r="B2200" t="s">
        <v>662</v>
      </c>
      <c r="C2200" t="s">
        <v>4769</v>
      </c>
      <c r="D2200" t="s">
        <v>4770</v>
      </c>
      <c r="E2200" t="s">
        <v>2443</v>
      </c>
      <c r="F2200" t="s">
        <v>2292</v>
      </c>
      <c r="G2200">
        <v>5</v>
      </c>
      <c r="H2200">
        <v>39</v>
      </c>
      <c r="I2200">
        <v>39.566400000000002</v>
      </c>
      <c r="J2200">
        <v>-107.3505</v>
      </c>
      <c r="K2200" t="s">
        <v>628</v>
      </c>
      <c r="L2200" t="s">
        <v>742</v>
      </c>
    </row>
    <row r="2201" spans="2:12" x14ac:dyDescent="0.25">
      <c r="B2201" t="s">
        <v>662</v>
      </c>
      <c r="C2201" t="s">
        <v>4779</v>
      </c>
      <c r="D2201" t="s">
        <v>4780</v>
      </c>
      <c r="E2201" t="s">
        <v>3319</v>
      </c>
      <c r="F2201" t="s">
        <v>2292</v>
      </c>
      <c r="G2201">
        <v>5</v>
      </c>
      <c r="H2201">
        <v>39</v>
      </c>
      <c r="I2201">
        <v>39.568100000000001</v>
      </c>
      <c r="J2201">
        <v>-107.3556</v>
      </c>
      <c r="K2201" t="s">
        <v>628</v>
      </c>
      <c r="L2201" t="s">
        <v>742</v>
      </c>
    </row>
    <row r="2202" spans="2:12" x14ac:dyDescent="0.25">
      <c r="B2202" t="s">
        <v>662</v>
      </c>
      <c r="C2202" t="s">
        <v>4582</v>
      </c>
      <c r="D2202" t="s">
        <v>4583</v>
      </c>
      <c r="E2202" t="s">
        <v>1712</v>
      </c>
      <c r="F2202" t="s">
        <v>2292</v>
      </c>
      <c r="G2202">
        <v>5</v>
      </c>
      <c r="H2202">
        <v>38</v>
      </c>
      <c r="I2202">
        <v>39.477899999999998</v>
      </c>
      <c r="J2202">
        <v>-107.2923</v>
      </c>
      <c r="K2202" t="s">
        <v>628</v>
      </c>
      <c r="L2202" t="s">
        <v>742</v>
      </c>
    </row>
    <row r="2203" spans="2:12" x14ac:dyDescent="0.25">
      <c r="B2203" t="s">
        <v>628</v>
      </c>
      <c r="C2203" t="s">
        <v>8863</v>
      </c>
      <c r="D2203" t="s">
        <v>8864</v>
      </c>
      <c r="E2203" t="s">
        <v>8049</v>
      </c>
      <c r="F2203" t="s">
        <v>2484</v>
      </c>
      <c r="G2203">
        <v>0</v>
      </c>
      <c r="H2203">
        <v>39</v>
      </c>
      <c r="I2203">
        <v>39.619399999999999</v>
      </c>
      <c r="J2203">
        <v>-107.4194</v>
      </c>
      <c r="K2203" t="s">
        <v>628</v>
      </c>
      <c r="L2203" t="s">
        <v>742</v>
      </c>
    </row>
    <row r="2204" spans="2:12" x14ac:dyDescent="0.25">
      <c r="B2204" t="s">
        <v>662</v>
      </c>
      <c r="C2204" t="s">
        <v>4824</v>
      </c>
      <c r="D2204" t="s">
        <v>4825</v>
      </c>
      <c r="E2204" t="s">
        <v>2945</v>
      </c>
      <c r="F2204" t="s">
        <v>2292</v>
      </c>
      <c r="G2204">
        <v>5</v>
      </c>
      <c r="H2204">
        <v>39</v>
      </c>
      <c r="I2204">
        <v>39.585700000000003</v>
      </c>
      <c r="J2204">
        <v>-107.4498</v>
      </c>
      <c r="K2204" t="s">
        <v>628</v>
      </c>
      <c r="L2204" t="s">
        <v>742</v>
      </c>
    </row>
    <row r="2205" spans="2:12" x14ac:dyDescent="0.25">
      <c r="B2205" t="s">
        <v>662</v>
      </c>
      <c r="C2205" t="s">
        <v>4828</v>
      </c>
      <c r="D2205" t="s">
        <v>4825</v>
      </c>
      <c r="E2205" t="s">
        <v>2938</v>
      </c>
      <c r="F2205" t="s">
        <v>2292</v>
      </c>
      <c r="G2205">
        <v>5</v>
      </c>
      <c r="H2205">
        <v>39</v>
      </c>
      <c r="I2205">
        <v>39.587899999999998</v>
      </c>
      <c r="J2205">
        <v>-107.4492</v>
      </c>
      <c r="K2205" t="s">
        <v>628</v>
      </c>
      <c r="L2205" t="s">
        <v>742</v>
      </c>
    </row>
    <row r="2206" spans="2:12" x14ac:dyDescent="0.25">
      <c r="B2206" t="s">
        <v>662</v>
      </c>
      <c r="C2206" t="s">
        <v>6580</v>
      </c>
      <c r="D2206" t="s">
        <v>6581</v>
      </c>
      <c r="E2206" t="s">
        <v>2783</v>
      </c>
      <c r="F2206" t="s">
        <v>6505</v>
      </c>
      <c r="G2206">
        <v>5</v>
      </c>
      <c r="H2206">
        <v>38</v>
      </c>
      <c r="I2206">
        <v>39.521900000000002</v>
      </c>
      <c r="J2206">
        <v>-107.1861</v>
      </c>
      <c r="K2206" t="s">
        <v>628</v>
      </c>
      <c r="L2206" t="s">
        <v>742</v>
      </c>
    </row>
    <row r="2207" spans="2:12" x14ac:dyDescent="0.25">
      <c r="B2207" t="s">
        <v>662</v>
      </c>
      <c r="C2207" t="s">
        <v>4513</v>
      </c>
      <c r="D2207" t="s">
        <v>4514</v>
      </c>
      <c r="E2207" t="s">
        <v>2933</v>
      </c>
      <c r="F2207" t="s">
        <v>2292</v>
      </c>
      <c r="G2207">
        <v>5</v>
      </c>
      <c r="H2207">
        <v>38</v>
      </c>
      <c r="I2207">
        <v>39.434199999999997</v>
      </c>
      <c r="J2207">
        <v>-107.32129999999999</v>
      </c>
      <c r="K2207" t="s">
        <v>628</v>
      </c>
      <c r="L2207" t="s">
        <v>742</v>
      </c>
    </row>
    <row r="2208" spans="2:12" x14ac:dyDescent="0.25">
      <c r="B2208" t="s">
        <v>628</v>
      </c>
      <c r="C2208" t="s">
        <v>8455</v>
      </c>
      <c r="D2208" t="s">
        <v>8456</v>
      </c>
      <c r="E2208" t="s">
        <v>628</v>
      </c>
      <c r="F2208" t="s">
        <v>2484</v>
      </c>
      <c r="G2208">
        <v>0</v>
      </c>
      <c r="H2208">
        <v>48</v>
      </c>
      <c r="I2208">
        <v>40.810299999999998</v>
      </c>
      <c r="J2208">
        <v>-105.93510000000001</v>
      </c>
      <c r="K2208" t="s">
        <v>628</v>
      </c>
      <c r="L2208" t="s">
        <v>742</v>
      </c>
    </row>
    <row r="2209" spans="2:12" x14ac:dyDescent="0.25">
      <c r="B2209" t="s">
        <v>701</v>
      </c>
      <c r="C2209" t="s">
        <v>6075</v>
      </c>
      <c r="D2209" t="s">
        <v>6076</v>
      </c>
      <c r="E2209" t="s">
        <v>2404</v>
      </c>
      <c r="F2209" t="s">
        <v>2292</v>
      </c>
      <c r="G2209">
        <v>1</v>
      </c>
      <c r="H2209">
        <v>2</v>
      </c>
      <c r="I2209">
        <v>40.397199999999998</v>
      </c>
      <c r="J2209">
        <v>-104.7106</v>
      </c>
      <c r="K2209" t="s">
        <v>628</v>
      </c>
      <c r="L2209" t="s">
        <v>742</v>
      </c>
    </row>
    <row r="2210" spans="2:12" x14ac:dyDescent="0.25">
      <c r="B2210" t="s">
        <v>701</v>
      </c>
      <c r="C2210" t="s">
        <v>6093</v>
      </c>
      <c r="D2210" t="s">
        <v>6094</v>
      </c>
      <c r="E2210" t="s">
        <v>5807</v>
      </c>
      <c r="F2210" t="s">
        <v>2292</v>
      </c>
      <c r="G2210">
        <v>1</v>
      </c>
      <c r="H2210">
        <v>2</v>
      </c>
      <c r="I2210">
        <v>40.404699999999998</v>
      </c>
      <c r="J2210">
        <v>-104.7424</v>
      </c>
      <c r="K2210" t="s">
        <v>628</v>
      </c>
      <c r="L2210" t="s">
        <v>742</v>
      </c>
    </row>
    <row r="2211" spans="2:12" x14ac:dyDescent="0.25">
      <c r="B2211" t="s">
        <v>701</v>
      </c>
      <c r="C2211" t="s">
        <v>6091</v>
      </c>
      <c r="D2211" t="s">
        <v>6092</v>
      </c>
      <c r="E2211" t="s">
        <v>5642</v>
      </c>
      <c r="F2211" t="s">
        <v>2292</v>
      </c>
      <c r="G2211">
        <v>1</v>
      </c>
      <c r="H2211">
        <v>2</v>
      </c>
      <c r="I2211">
        <v>40.404299999999999</v>
      </c>
      <c r="J2211">
        <v>-104.7492</v>
      </c>
      <c r="K2211" t="s">
        <v>628</v>
      </c>
      <c r="L2211" t="s">
        <v>742</v>
      </c>
    </row>
    <row r="2212" spans="2:12" x14ac:dyDescent="0.25">
      <c r="B2212" t="s">
        <v>701</v>
      </c>
      <c r="C2212" t="s">
        <v>6134</v>
      </c>
      <c r="D2212" t="s">
        <v>6135</v>
      </c>
      <c r="E2212" t="s">
        <v>4913</v>
      </c>
      <c r="F2212" t="s">
        <v>2292</v>
      </c>
      <c r="G2212">
        <v>1</v>
      </c>
      <c r="H2212">
        <v>3</v>
      </c>
      <c r="I2212">
        <v>40.427999999999997</v>
      </c>
      <c r="J2212">
        <v>-104.63249999999999</v>
      </c>
      <c r="K2212" t="s">
        <v>628</v>
      </c>
      <c r="L2212" t="s">
        <v>742</v>
      </c>
    </row>
    <row r="2213" spans="2:12" x14ac:dyDescent="0.25">
      <c r="B2213" t="s">
        <v>701</v>
      </c>
      <c r="C2213" t="s">
        <v>6122</v>
      </c>
      <c r="D2213" t="s">
        <v>6123</v>
      </c>
      <c r="E2213" t="s">
        <v>6124</v>
      </c>
      <c r="F2213" t="s">
        <v>2292</v>
      </c>
      <c r="G2213">
        <v>1</v>
      </c>
      <c r="H2213">
        <v>2</v>
      </c>
      <c r="I2213">
        <v>40.424700000000001</v>
      </c>
      <c r="J2213">
        <v>-104.75749999999999</v>
      </c>
      <c r="K2213" t="s">
        <v>628</v>
      </c>
      <c r="L2213" t="s">
        <v>742</v>
      </c>
    </row>
    <row r="2214" spans="2:12" x14ac:dyDescent="0.25">
      <c r="B2214" t="s">
        <v>701</v>
      </c>
      <c r="C2214" t="s">
        <v>6152</v>
      </c>
      <c r="D2214" t="s">
        <v>6123</v>
      </c>
      <c r="E2214" t="s">
        <v>5642</v>
      </c>
      <c r="F2214" t="s">
        <v>2292</v>
      </c>
      <c r="G2214">
        <v>1</v>
      </c>
      <c r="H2214">
        <v>3</v>
      </c>
      <c r="I2214">
        <v>40.435299999999998</v>
      </c>
      <c r="J2214">
        <v>-104.7508</v>
      </c>
      <c r="K2214" t="s">
        <v>628</v>
      </c>
      <c r="L2214" t="s">
        <v>742</v>
      </c>
    </row>
    <row r="2215" spans="2:12" x14ac:dyDescent="0.25">
      <c r="B2215" t="s">
        <v>701</v>
      </c>
      <c r="C2215" t="s">
        <v>6150</v>
      </c>
      <c r="D2215" t="s">
        <v>6151</v>
      </c>
      <c r="E2215" t="s">
        <v>5940</v>
      </c>
      <c r="F2215" t="s">
        <v>2292</v>
      </c>
      <c r="G2215">
        <v>1</v>
      </c>
      <c r="H2215">
        <v>3</v>
      </c>
      <c r="I2215">
        <v>40.435000000000002</v>
      </c>
      <c r="J2215">
        <v>-104.7568</v>
      </c>
      <c r="K2215" t="s">
        <v>628</v>
      </c>
      <c r="L2215" t="s">
        <v>742</v>
      </c>
    </row>
    <row r="2216" spans="2:12" x14ac:dyDescent="0.25">
      <c r="B2216" t="s">
        <v>701</v>
      </c>
      <c r="C2216" t="s">
        <v>6131</v>
      </c>
      <c r="D2216" t="s">
        <v>6132</v>
      </c>
      <c r="E2216" t="s">
        <v>6133</v>
      </c>
      <c r="F2216" t="s">
        <v>2292</v>
      </c>
      <c r="G2216">
        <v>1</v>
      </c>
      <c r="H2216">
        <v>3</v>
      </c>
      <c r="I2216">
        <v>40.427500000000002</v>
      </c>
      <c r="J2216">
        <v>-104.76519999999999</v>
      </c>
      <c r="K2216" t="s">
        <v>628</v>
      </c>
      <c r="L2216" t="s">
        <v>742</v>
      </c>
    </row>
    <row r="2217" spans="2:12" x14ac:dyDescent="0.25">
      <c r="B2217" t="s">
        <v>701</v>
      </c>
      <c r="C2217" t="s">
        <v>6163</v>
      </c>
      <c r="D2217" t="s">
        <v>6164</v>
      </c>
      <c r="E2217" t="s">
        <v>2296</v>
      </c>
      <c r="F2217" t="s">
        <v>2292</v>
      </c>
      <c r="G2217">
        <v>1</v>
      </c>
      <c r="H2217">
        <v>3</v>
      </c>
      <c r="I2217">
        <v>40.446300000000001</v>
      </c>
      <c r="J2217">
        <v>-104.6371</v>
      </c>
      <c r="K2217" t="s">
        <v>628</v>
      </c>
      <c r="L2217" t="s">
        <v>742</v>
      </c>
    </row>
    <row r="2218" spans="2:12" x14ac:dyDescent="0.25">
      <c r="B2218" t="s">
        <v>701</v>
      </c>
      <c r="C2218" t="s">
        <v>6101</v>
      </c>
      <c r="D2218" t="s">
        <v>6102</v>
      </c>
      <c r="E2218" t="s">
        <v>6103</v>
      </c>
      <c r="F2218" t="s">
        <v>2292</v>
      </c>
      <c r="G2218">
        <v>1</v>
      </c>
      <c r="H2218">
        <v>3</v>
      </c>
      <c r="I2218">
        <v>40.411000000000001</v>
      </c>
      <c r="J2218">
        <v>-104.7944</v>
      </c>
      <c r="K2218" t="s">
        <v>628</v>
      </c>
      <c r="L2218" t="s">
        <v>742</v>
      </c>
    </row>
    <row r="2219" spans="2:12" x14ac:dyDescent="0.25">
      <c r="B2219" t="s">
        <v>701</v>
      </c>
      <c r="C2219" t="s">
        <v>6120</v>
      </c>
      <c r="D2219" t="s">
        <v>6121</v>
      </c>
      <c r="E2219" t="s">
        <v>5259</v>
      </c>
      <c r="F2219" t="s">
        <v>2292</v>
      </c>
      <c r="G2219">
        <v>1</v>
      </c>
      <c r="H2219">
        <v>3</v>
      </c>
      <c r="I2219">
        <v>40.423999999999999</v>
      </c>
      <c r="J2219">
        <v>-104.8592</v>
      </c>
      <c r="K2219" t="s">
        <v>628</v>
      </c>
      <c r="L2219" t="s">
        <v>742</v>
      </c>
    </row>
    <row r="2220" spans="2:12" x14ac:dyDescent="0.25">
      <c r="B2220" t="s">
        <v>701</v>
      </c>
      <c r="C2220" t="s">
        <v>6087</v>
      </c>
      <c r="D2220" t="s">
        <v>6088</v>
      </c>
      <c r="E2220" t="s">
        <v>5642</v>
      </c>
      <c r="F2220" t="s">
        <v>2292</v>
      </c>
      <c r="G2220">
        <v>1</v>
      </c>
      <c r="H2220">
        <v>2</v>
      </c>
      <c r="I2220">
        <v>40.401899999999998</v>
      </c>
      <c r="J2220">
        <v>-104.7042</v>
      </c>
      <c r="K2220" t="s">
        <v>628</v>
      </c>
      <c r="L2220" t="s">
        <v>742</v>
      </c>
    </row>
    <row r="2221" spans="2:12" x14ac:dyDescent="0.25">
      <c r="B2221" t="s">
        <v>669</v>
      </c>
      <c r="C2221" t="s">
        <v>5271</v>
      </c>
      <c r="D2221" t="s">
        <v>5272</v>
      </c>
      <c r="E2221" t="s">
        <v>3025</v>
      </c>
      <c r="F2221" t="s">
        <v>2292</v>
      </c>
      <c r="G2221">
        <v>1</v>
      </c>
      <c r="H2221">
        <v>7</v>
      </c>
      <c r="I2221">
        <v>39.762599999999999</v>
      </c>
      <c r="J2221">
        <v>-105.2188</v>
      </c>
      <c r="K2221" t="s">
        <v>628</v>
      </c>
      <c r="L2221" t="s">
        <v>742</v>
      </c>
    </row>
    <row r="2222" spans="2:12" x14ac:dyDescent="0.25">
      <c r="B2222" t="s">
        <v>669</v>
      </c>
      <c r="C2222" t="s">
        <v>5249</v>
      </c>
      <c r="D2222" t="s">
        <v>5250</v>
      </c>
      <c r="E2222" t="s">
        <v>2425</v>
      </c>
      <c r="F2222" t="s">
        <v>2292</v>
      </c>
      <c r="G2222">
        <v>1</v>
      </c>
      <c r="H2222">
        <v>7</v>
      </c>
      <c r="I2222">
        <v>39.757199999999997</v>
      </c>
      <c r="J2222">
        <v>-105.2229</v>
      </c>
      <c r="K2222" t="s">
        <v>628</v>
      </c>
      <c r="L2222" t="s">
        <v>742</v>
      </c>
    </row>
    <row r="2223" spans="2:12" x14ac:dyDescent="0.25">
      <c r="B2223" t="s">
        <v>669</v>
      </c>
      <c r="C2223" t="s">
        <v>5240</v>
      </c>
      <c r="D2223" t="s">
        <v>5241</v>
      </c>
      <c r="E2223" t="s">
        <v>4476</v>
      </c>
      <c r="F2223" t="s">
        <v>2292</v>
      </c>
      <c r="G2223">
        <v>1</v>
      </c>
      <c r="H2223">
        <v>7</v>
      </c>
      <c r="I2223">
        <v>39.753900000000002</v>
      </c>
      <c r="J2223">
        <v>-105.2303</v>
      </c>
      <c r="K2223" t="s">
        <v>628</v>
      </c>
      <c r="L2223" t="s">
        <v>742</v>
      </c>
    </row>
    <row r="2224" spans="2:12" x14ac:dyDescent="0.25">
      <c r="B2224" t="s">
        <v>669</v>
      </c>
      <c r="C2224" t="s">
        <v>5264</v>
      </c>
      <c r="D2224" t="s">
        <v>5265</v>
      </c>
      <c r="E2224" t="s">
        <v>5266</v>
      </c>
      <c r="F2224" t="s">
        <v>2292</v>
      </c>
      <c r="G2224">
        <v>1</v>
      </c>
      <c r="H2224">
        <v>7</v>
      </c>
      <c r="I2224">
        <v>39.761099999999999</v>
      </c>
      <c r="J2224">
        <v>-105.22969999999999</v>
      </c>
      <c r="K2224" t="s">
        <v>628</v>
      </c>
      <c r="L2224" t="s">
        <v>742</v>
      </c>
    </row>
    <row r="2225" spans="2:12" x14ac:dyDescent="0.25">
      <c r="B2225" t="s">
        <v>669</v>
      </c>
      <c r="C2225" t="s">
        <v>5232</v>
      </c>
      <c r="D2225" t="s">
        <v>5233</v>
      </c>
      <c r="E2225" t="s">
        <v>2392</v>
      </c>
      <c r="F2225" t="s">
        <v>2292</v>
      </c>
      <c r="G2225">
        <v>1</v>
      </c>
      <c r="H2225">
        <v>7</v>
      </c>
      <c r="I2225">
        <v>39.746699999999997</v>
      </c>
      <c r="J2225">
        <v>-105.23</v>
      </c>
      <c r="K2225" t="s">
        <v>628</v>
      </c>
      <c r="L2225" t="s">
        <v>742</v>
      </c>
    </row>
    <row r="2226" spans="2:12" x14ac:dyDescent="0.25">
      <c r="B2226" t="s">
        <v>669</v>
      </c>
      <c r="C2226" t="s">
        <v>5285</v>
      </c>
      <c r="D2226" t="s">
        <v>5286</v>
      </c>
      <c r="E2226" t="s">
        <v>4257</v>
      </c>
      <c r="F2226" t="s">
        <v>2292</v>
      </c>
      <c r="G2226">
        <v>1</v>
      </c>
      <c r="H2226">
        <v>7</v>
      </c>
      <c r="I2226">
        <v>39.768599999999999</v>
      </c>
      <c r="J2226">
        <v>-105.2257</v>
      </c>
      <c r="K2226" t="s">
        <v>628</v>
      </c>
      <c r="L2226" t="s">
        <v>742</v>
      </c>
    </row>
    <row r="2227" spans="2:12" x14ac:dyDescent="0.25">
      <c r="B2227" t="s">
        <v>669</v>
      </c>
      <c r="C2227" t="s">
        <v>5289</v>
      </c>
      <c r="D2227" t="s">
        <v>5290</v>
      </c>
      <c r="E2227" t="s">
        <v>2425</v>
      </c>
      <c r="F2227" t="s">
        <v>2292</v>
      </c>
      <c r="G2227">
        <v>1</v>
      </c>
      <c r="H2227">
        <v>7</v>
      </c>
      <c r="I2227">
        <v>39.771299999999997</v>
      </c>
      <c r="J2227">
        <v>-105.22969999999999</v>
      </c>
      <c r="K2227" t="s">
        <v>628</v>
      </c>
      <c r="L2227" t="s">
        <v>742</v>
      </c>
    </row>
    <row r="2228" spans="2:12" x14ac:dyDescent="0.25">
      <c r="B2228" t="s">
        <v>669</v>
      </c>
      <c r="C2228" t="s">
        <v>5291</v>
      </c>
      <c r="D2228" t="s">
        <v>5292</v>
      </c>
      <c r="E2228" t="s">
        <v>2425</v>
      </c>
      <c r="F2228" t="s">
        <v>2292</v>
      </c>
      <c r="G2228">
        <v>1</v>
      </c>
      <c r="H2228">
        <v>7</v>
      </c>
      <c r="I2228">
        <v>39.771500000000003</v>
      </c>
      <c r="J2228">
        <v>-105.2294</v>
      </c>
      <c r="K2228" t="s">
        <v>628</v>
      </c>
      <c r="L2228" t="s">
        <v>742</v>
      </c>
    </row>
    <row r="2229" spans="2:12" x14ac:dyDescent="0.25">
      <c r="B2229" t="s">
        <v>669</v>
      </c>
      <c r="C2229" t="s">
        <v>5277</v>
      </c>
      <c r="D2229" t="s">
        <v>5278</v>
      </c>
      <c r="E2229" t="s">
        <v>2322</v>
      </c>
      <c r="F2229" t="s">
        <v>2292</v>
      </c>
      <c r="G2229">
        <v>1</v>
      </c>
      <c r="H2229">
        <v>7</v>
      </c>
      <c r="I2229">
        <v>39.766399999999997</v>
      </c>
      <c r="J2229">
        <v>-105.23820000000001</v>
      </c>
      <c r="K2229" t="s">
        <v>628</v>
      </c>
      <c r="L2229" t="s">
        <v>742</v>
      </c>
    </row>
    <row r="2230" spans="2:12" x14ac:dyDescent="0.25">
      <c r="B2230" t="s">
        <v>628</v>
      </c>
      <c r="C2230" t="s">
        <v>9009</v>
      </c>
      <c r="D2230" t="s">
        <v>9010</v>
      </c>
      <c r="E2230" t="s">
        <v>2835</v>
      </c>
      <c r="F2230" t="s">
        <v>2484</v>
      </c>
      <c r="G2230">
        <v>0</v>
      </c>
      <c r="H2230">
        <v>7</v>
      </c>
      <c r="I2230">
        <v>39.7196</v>
      </c>
      <c r="J2230">
        <v>-105.21080000000001</v>
      </c>
      <c r="K2230" t="s">
        <v>628</v>
      </c>
      <c r="L2230" t="s">
        <v>742</v>
      </c>
    </row>
    <row r="2231" spans="2:12" x14ac:dyDescent="0.25">
      <c r="B2231" t="s">
        <v>669</v>
      </c>
      <c r="C2231" t="s">
        <v>5224</v>
      </c>
      <c r="D2231" t="s">
        <v>5225</v>
      </c>
      <c r="E2231" t="s">
        <v>2428</v>
      </c>
      <c r="F2231" t="s">
        <v>2292</v>
      </c>
      <c r="G2231">
        <v>1</v>
      </c>
      <c r="H2231">
        <v>7</v>
      </c>
      <c r="I2231">
        <v>39.741199999999999</v>
      </c>
      <c r="J2231">
        <v>-105.19280000000001</v>
      </c>
      <c r="K2231" t="s">
        <v>628</v>
      </c>
      <c r="L2231" t="s">
        <v>742</v>
      </c>
    </row>
    <row r="2232" spans="2:12" x14ac:dyDescent="0.25">
      <c r="B2232" t="s">
        <v>669</v>
      </c>
      <c r="C2232" t="s">
        <v>5191</v>
      </c>
      <c r="D2232" t="s">
        <v>5192</v>
      </c>
      <c r="E2232" t="s">
        <v>3048</v>
      </c>
      <c r="F2232" t="s">
        <v>2292</v>
      </c>
      <c r="G2232">
        <v>1</v>
      </c>
      <c r="H2232">
        <v>7</v>
      </c>
      <c r="I2232">
        <v>39.727800000000002</v>
      </c>
      <c r="J2232">
        <v>-105.2123</v>
      </c>
      <c r="K2232" t="s">
        <v>628</v>
      </c>
      <c r="L2232" t="s">
        <v>742</v>
      </c>
    </row>
    <row r="2233" spans="2:12" x14ac:dyDescent="0.25">
      <c r="B2233" t="s">
        <v>646</v>
      </c>
      <c r="C2233" t="s">
        <v>5447</v>
      </c>
      <c r="D2233" t="s">
        <v>5448</v>
      </c>
      <c r="E2233" t="s">
        <v>2945</v>
      </c>
      <c r="F2233" t="s">
        <v>2292</v>
      </c>
      <c r="G2233">
        <v>1</v>
      </c>
      <c r="H2233">
        <v>6</v>
      </c>
      <c r="I2233">
        <v>39.918300000000002</v>
      </c>
      <c r="J2233">
        <v>-105.3751</v>
      </c>
      <c r="K2233" t="s">
        <v>628</v>
      </c>
      <c r="L2233" t="s">
        <v>742</v>
      </c>
    </row>
    <row r="2234" spans="2:12" x14ac:dyDescent="0.25">
      <c r="B2234" t="s">
        <v>663</v>
      </c>
      <c r="C2234" t="s">
        <v>5374</v>
      </c>
      <c r="D2234" t="s">
        <v>5375</v>
      </c>
      <c r="E2234" t="s">
        <v>3197</v>
      </c>
      <c r="F2234" t="s">
        <v>2292</v>
      </c>
      <c r="G2234">
        <v>1</v>
      </c>
      <c r="H2234">
        <v>7</v>
      </c>
      <c r="I2234">
        <v>39.838700000000003</v>
      </c>
      <c r="J2234">
        <v>-105.4956</v>
      </c>
      <c r="K2234" t="s">
        <v>628</v>
      </c>
      <c r="L2234" t="s">
        <v>742</v>
      </c>
    </row>
    <row r="2235" spans="2:12" x14ac:dyDescent="0.25">
      <c r="B2235" t="s">
        <v>628</v>
      </c>
      <c r="C2235" t="s">
        <v>8325</v>
      </c>
      <c r="D2235" t="s">
        <v>8326</v>
      </c>
      <c r="E2235" t="s">
        <v>628</v>
      </c>
      <c r="F2235" t="s">
        <v>2484</v>
      </c>
      <c r="G2235">
        <v>0</v>
      </c>
      <c r="H2235">
        <v>7</v>
      </c>
      <c r="I2235">
        <v>39.719000000000001</v>
      </c>
      <c r="J2235">
        <v>-105.24299999999999</v>
      </c>
      <c r="K2235" t="s">
        <v>628</v>
      </c>
      <c r="L2235" t="s">
        <v>742</v>
      </c>
    </row>
    <row r="2236" spans="2:12" x14ac:dyDescent="0.25">
      <c r="B2236" t="s">
        <v>628</v>
      </c>
      <c r="C2236" t="s">
        <v>8341</v>
      </c>
      <c r="D2236" t="s">
        <v>8342</v>
      </c>
      <c r="E2236" t="s">
        <v>628</v>
      </c>
      <c r="F2236" t="s">
        <v>2484</v>
      </c>
      <c r="G2236">
        <v>0</v>
      </c>
      <c r="H2236">
        <v>7</v>
      </c>
      <c r="I2236">
        <v>39.760899999999999</v>
      </c>
      <c r="J2236">
        <v>-105.1666</v>
      </c>
      <c r="K2236" t="s">
        <v>628</v>
      </c>
      <c r="L2236" t="s">
        <v>742</v>
      </c>
    </row>
    <row r="2237" spans="2:12" x14ac:dyDescent="0.25">
      <c r="B2237" t="s">
        <v>628</v>
      </c>
      <c r="C2237" t="s">
        <v>8345</v>
      </c>
      <c r="D2237" t="s">
        <v>8346</v>
      </c>
      <c r="E2237" t="s">
        <v>628</v>
      </c>
      <c r="F2237" t="s">
        <v>2484</v>
      </c>
      <c r="G2237">
        <v>0</v>
      </c>
      <c r="H2237">
        <v>7</v>
      </c>
      <c r="I2237">
        <v>39.793399999999998</v>
      </c>
      <c r="J2237">
        <v>-105.1879</v>
      </c>
      <c r="K2237" t="s">
        <v>628</v>
      </c>
      <c r="L2237" t="s">
        <v>742</v>
      </c>
    </row>
    <row r="2238" spans="2:12" x14ac:dyDescent="0.25">
      <c r="B2238" t="s">
        <v>628</v>
      </c>
      <c r="C2238" t="s">
        <v>8357</v>
      </c>
      <c r="D2238" t="s">
        <v>8358</v>
      </c>
      <c r="E2238" t="s">
        <v>628</v>
      </c>
      <c r="F2238" t="s">
        <v>2484</v>
      </c>
      <c r="G2238">
        <v>0</v>
      </c>
      <c r="H2238">
        <v>7</v>
      </c>
      <c r="I2238">
        <v>39.722499999999997</v>
      </c>
      <c r="J2238">
        <v>-105.17959999999999</v>
      </c>
      <c r="K2238" t="s">
        <v>628</v>
      </c>
      <c r="L2238" t="s">
        <v>742</v>
      </c>
    </row>
    <row r="2239" spans="2:12" x14ac:dyDescent="0.25">
      <c r="B2239" t="s">
        <v>669</v>
      </c>
      <c r="C2239" t="s">
        <v>2648</v>
      </c>
      <c r="D2239" t="s">
        <v>2649</v>
      </c>
      <c r="E2239" t="s">
        <v>2459</v>
      </c>
      <c r="F2239" t="s">
        <v>745</v>
      </c>
      <c r="G2239">
        <v>1</v>
      </c>
      <c r="H2239">
        <v>7</v>
      </c>
      <c r="I2239">
        <v>39.719700000000003</v>
      </c>
      <c r="J2239">
        <v>-105.2471</v>
      </c>
      <c r="K2239" t="s">
        <v>2459</v>
      </c>
      <c r="L2239" t="s">
        <v>742</v>
      </c>
    </row>
    <row r="2240" spans="2:12" x14ac:dyDescent="0.25">
      <c r="B2240" t="s">
        <v>669</v>
      </c>
      <c r="C2240" t="s">
        <v>2271</v>
      </c>
      <c r="D2240" t="s">
        <v>2272</v>
      </c>
      <c r="E2240" t="s">
        <v>2273</v>
      </c>
      <c r="F2240" t="s">
        <v>745</v>
      </c>
      <c r="G2240">
        <v>1</v>
      </c>
      <c r="H2240">
        <v>7</v>
      </c>
      <c r="I2240">
        <v>39.78</v>
      </c>
      <c r="J2240">
        <v>-105.32028</v>
      </c>
      <c r="K2240" t="s">
        <v>2273</v>
      </c>
      <c r="L2240" t="s">
        <v>742</v>
      </c>
    </row>
    <row r="2241" spans="2:12" x14ac:dyDescent="0.25">
      <c r="B2241" t="s">
        <v>628</v>
      </c>
      <c r="C2241" t="s">
        <v>8323</v>
      </c>
      <c r="D2241" t="s">
        <v>8324</v>
      </c>
      <c r="E2241" t="s">
        <v>628</v>
      </c>
      <c r="F2241" t="s">
        <v>2484</v>
      </c>
      <c r="G2241">
        <v>0</v>
      </c>
      <c r="H2241">
        <v>7</v>
      </c>
      <c r="I2241">
        <v>39.773699999999998</v>
      </c>
      <c r="J2241">
        <v>-105.3702</v>
      </c>
      <c r="K2241" t="s">
        <v>628</v>
      </c>
      <c r="L2241" t="s">
        <v>742</v>
      </c>
    </row>
    <row r="2242" spans="2:12" x14ac:dyDescent="0.25">
      <c r="B2242" t="s">
        <v>628</v>
      </c>
      <c r="C2242" t="s">
        <v>2603</v>
      </c>
      <c r="D2242" t="s">
        <v>2604</v>
      </c>
      <c r="E2242" t="s">
        <v>831</v>
      </c>
      <c r="F2242" t="s">
        <v>745</v>
      </c>
      <c r="G2242">
        <v>0</v>
      </c>
      <c r="H2242">
        <v>0</v>
      </c>
      <c r="I2242">
        <v>0</v>
      </c>
      <c r="J2242">
        <v>0</v>
      </c>
      <c r="K2242" t="s">
        <v>831</v>
      </c>
      <c r="L2242" t="s">
        <v>742</v>
      </c>
    </row>
    <row r="2243" spans="2:12" x14ac:dyDescent="0.25">
      <c r="B2243" t="s">
        <v>667</v>
      </c>
      <c r="C2243" t="s">
        <v>3217</v>
      </c>
      <c r="D2243" t="s">
        <v>3218</v>
      </c>
      <c r="E2243" t="s">
        <v>2475</v>
      </c>
      <c r="F2243" t="s">
        <v>2292</v>
      </c>
      <c r="G2243">
        <v>2</v>
      </c>
      <c r="H2243">
        <v>16</v>
      </c>
      <c r="I2243">
        <v>37.601399999999998</v>
      </c>
      <c r="J2243">
        <v>-104.8653</v>
      </c>
      <c r="K2243" t="s">
        <v>628</v>
      </c>
      <c r="L2243" t="s">
        <v>742</v>
      </c>
    </row>
    <row r="2244" spans="2:12" x14ac:dyDescent="0.25">
      <c r="B2244" t="s">
        <v>664</v>
      </c>
      <c r="C2244" t="s">
        <v>2036</v>
      </c>
      <c r="D2244" t="s">
        <v>2037</v>
      </c>
      <c r="E2244" t="s">
        <v>628</v>
      </c>
      <c r="F2244" t="s">
        <v>1979</v>
      </c>
      <c r="G2244">
        <v>5</v>
      </c>
      <c r="H2244">
        <v>50</v>
      </c>
      <c r="I2244">
        <v>40.083314000000001</v>
      </c>
      <c r="J2244">
        <v>-106.550605</v>
      </c>
      <c r="K2244" t="s">
        <v>628</v>
      </c>
      <c r="L2244" t="s">
        <v>742</v>
      </c>
    </row>
    <row r="2245" spans="2:12" x14ac:dyDescent="0.25">
      <c r="B2245" t="s">
        <v>664</v>
      </c>
      <c r="C2245" t="s">
        <v>1105</v>
      </c>
      <c r="D2245" t="s">
        <v>1106</v>
      </c>
      <c r="E2245" t="s">
        <v>1067</v>
      </c>
      <c r="F2245" t="s">
        <v>745</v>
      </c>
      <c r="G2245">
        <v>5</v>
      </c>
      <c r="H2245">
        <v>50</v>
      </c>
      <c r="I2245">
        <v>40.15</v>
      </c>
      <c r="J2245">
        <v>-106.46666999999999</v>
      </c>
      <c r="K2245" t="s">
        <v>1067</v>
      </c>
      <c r="L2245" t="s">
        <v>742</v>
      </c>
    </row>
    <row r="2246" spans="2:12" x14ac:dyDescent="0.25">
      <c r="B2246" t="s">
        <v>668</v>
      </c>
      <c r="C2246" t="s">
        <v>2305</v>
      </c>
      <c r="D2246" t="s">
        <v>2306</v>
      </c>
      <c r="E2246" t="s">
        <v>2302</v>
      </c>
      <c r="F2246" t="s">
        <v>745</v>
      </c>
      <c r="G2246">
        <v>6</v>
      </c>
      <c r="H2246">
        <v>47</v>
      </c>
      <c r="I2246">
        <v>40.5092</v>
      </c>
      <c r="J2246">
        <v>-106.0056</v>
      </c>
      <c r="K2246" t="s">
        <v>2302</v>
      </c>
      <c r="L2246" t="s">
        <v>742</v>
      </c>
    </row>
    <row r="2247" spans="2:12" x14ac:dyDescent="0.25">
      <c r="B2247" t="s">
        <v>644</v>
      </c>
      <c r="C2247" t="s">
        <v>1111</v>
      </c>
      <c r="D2247" t="s">
        <v>1112</v>
      </c>
      <c r="E2247" t="s">
        <v>1114</v>
      </c>
      <c r="F2247" t="s">
        <v>745</v>
      </c>
      <c r="G2247">
        <v>2</v>
      </c>
      <c r="H2247">
        <v>67</v>
      </c>
      <c r="I2247">
        <v>37.450000000000003</v>
      </c>
      <c r="J2247">
        <v>-102.88333</v>
      </c>
      <c r="K2247" t="s">
        <v>1113</v>
      </c>
      <c r="L2247" t="s">
        <v>742</v>
      </c>
    </row>
    <row r="2248" spans="2:12" x14ac:dyDescent="0.25">
      <c r="B2248" t="s">
        <v>689</v>
      </c>
      <c r="C2248" t="s">
        <v>1115</v>
      </c>
      <c r="D2248" t="s">
        <v>1116</v>
      </c>
      <c r="E2248" t="s">
        <v>765</v>
      </c>
      <c r="F2248" t="s">
        <v>745</v>
      </c>
      <c r="G2248">
        <v>2</v>
      </c>
      <c r="H2248">
        <v>67</v>
      </c>
      <c r="I2248">
        <v>38.061100000000003</v>
      </c>
      <c r="J2248">
        <v>-102.3111</v>
      </c>
      <c r="K2248" t="s">
        <v>628</v>
      </c>
      <c r="L2248" t="s">
        <v>742</v>
      </c>
    </row>
    <row r="2249" spans="2:12" x14ac:dyDescent="0.25">
      <c r="B2249" t="s">
        <v>664</v>
      </c>
      <c r="C2249" t="s">
        <v>2038</v>
      </c>
      <c r="D2249" t="s">
        <v>2039</v>
      </c>
      <c r="E2249" t="s">
        <v>628</v>
      </c>
      <c r="F2249" t="s">
        <v>1979</v>
      </c>
      <c r="G2249">
        <v>5</v>
      </c>
      <c r="H2249">
        <v>51</v>
      </c>
      <c r="I2249">
        <v>40.149985999999998</v>
      </c>
      <c r="J2249">
        <v>-106.000578</v>
      </c>
      <c r="K2249" t="s">
        <v>628</v>
      </c>
      <c r="L2249" t="s">
        <v>742</v>
      </c>
    </row>
    <row r="2250" spans="2:12" x14ac:dyDescent="0.25">
      <c r="B2250" t="s">
        <v>664</v>
      </c>
      <c r="C2250" t="s">
        <v>5767</v>
      </c>
      <c r="D2250" t="s">
        <v>5768</v>
      </c>
      <c r="E2250" t="s">
        <v>3057</v>
      </c>
      <c r="F2250" t="s">
        <v>2292</v>
      </c>
      <c r="G2250">
        <v>5</v>
      </c>
      <c r="H2250">
        <v>51</v>
      </c>
      <c r="I2250">
        <v>40.087899999999998</v>
      </c>
      <c r="J2250">
        <v>-105.9453</v>
      </c>
      <c r="K2250" t="s">
        <v>628</v>
      </c>
      <c r="L2250" t="s">
        <v>742</v>
      </c>
    </row>
    <row r="2251" spans="2:12" x14ac:dyDescent="0.25">
      <c r="B2251" t="s">
        <v>664</v>
      </c>
      <c r="C2251" t="s">
        <v>5769</v>
      </c>
      <c r="D2251" t="s">
        <v>5770</v>
      </c>
      <c r="E2251" t="s">
        <v>3567</v>
      </c>
      <c r="F2251" t="s">
        <v>2292</v>
      </c>
      <c r="G2251">
        <v>5</v>
      </c>
      <c r="H2251">
        <v>51</v>
      </c>
      <c r="I2251">
        <v>40.0901</v>
      </c>
      <c r="J2251">
        <v>-105.9472</v>
      </c>
      <c r="K2251" t="s">
        <v>628</v>
      </c>
      <c r="L2251" t="s">
        <v>742</v>
      </c>
    </row>
    <row r="2252" spans="2:12" x14ac:dyDescent="0.25">
      <c r="B2252" t="s">
        <v>664</v>
      </c>
      <c r="C2252" t="s">
        <v>5775</v>
      </c>
      <c r="D2252" t="s">
        <v>5776</v>
      </c>
      <c r="E2252" t="s">
        <v>2425</v>
      </c>
      <c r="F2252" t="s">
        <v>2292</v>
      </c>
      <c r="G2252">
        <v>5</v>
      </c>
      <c r="H2252">
        <v>51</v>
      </c>
      <c r="I2252">
        <v>40.092799999999997</v>
      </c>
      <c r="J2252">
        <v>-105.9376</v>
      </c>
      <c r="K2252" t="s">
        <v>628</v>
      </c>
      <c r="L2252" t="s">
        <v>742</v>
      </c>
    </row>
    <row r="2253" spans="2:12" x14ac:dyDescent="0.25">
      <c r="B2253" t="s">
        <v>664</v>
      </c>
      <c r="C2253" t="s">
        <v>5809</v>
      </c>
      <c r="D2253" t="s">
        <v>5810</v>
      </c>
      <c r="E2253" t="s">
        <v>1981</v>
      </c>
      <c r="F2253" t="s">
        <v>2292</v>
      </c>
      <c r="G2253">
        <v>5</v>
      </c>
      <c r="H2253">
        <v>51</v>
      </c>
      <c r="I2253">
        <v>40.125999999999998</v>
      </c>
      <c r="J2253">
        <v>-105.89019999999999</v>
      </c>
      <c r="K2253" t="s">
        <v>628</v>
      </c>
      <c r="L2253" t="s">
        <v>742</v>
      </c>
    </row>
    <row r="2254" spans="2:12" x14ac:dyDescent="0.25">
      <c r="B2254" t="s">
        <v>664</v>
      </c>
      <c r="C2254" t="s">
        <v>5843</v>
      </c>
      <c r="D2254" t="s">
        <v>5844</v>
      </c>
      <c r="E2254" t="s">
        <v>2443</v>
      </c>
      <c r="F2254" t="s">
        <v>2292</v>
      </c>
      <c r="G2254">
        <v>5</v>
      </c>
      <c r="H2254">
        <v>51</v>
      </c>
      <c r="I2254">
        <v>40.171500000000002</v>
      </c>
      <c r="J2254">
        <v>-105.8964</v>
      </c>
      <c r="K2254" t="s">
        <v>628</v>
      </c>
      <c r="L2254" t="s">
        <v>742</v>
      </c>
    </row>
    <row r="2255" spans="2:12" x14ac:dyDescent="0.25">
      <c r="B2255" t="s">
        <v>664</v>
      </c>
      <c r="C2255" t="s">
        <v>5857</v>
      </c>
      <c r="D2255" t="s">
        <v>5858</v>
      </c>
      <c r="E2255" t="s">
        <v>3334</v>
      </c>
      <c r="F2255" t="s">
        <v>2292</v>
      </c>
      <c r="G2255">
        <v>5</v>
      </c>
      <c r="H2255">
        <v>51</v>
      </c>
      <c r="I2255">
        <v>40.204500000000003</v>
      </c>
      <c r="J2255">
        <v>-105.94970000000001</v>
      </c>
      <c r="K2255" t="s">
        <v>628</v>
      </c>
      <c r="L2255" t="s">
        <v>742</v>
      </c>
    </row>
    <row r="2256" spans="2:12" x14ac:dyDescent="0.25">
      <c r="B2256" t="s">
        <v>678</v>
      </c>
      <c r="C2256" t="s">
        <v>4130</v>
      </c>
      <c r="D2256" t="s">
        <v>4131</v>
      </c>
      <c r="E2256" t="s">
        <v>2950</v>
      </c>
      <c r="F2256" t="s">
        <v>2292</v>
      </c>
      <c r="G2256">
        <v>5</v>
      </c>
      <c r="H2256">
        <v>72</v>
      </c>
      <c r="I2256">
        <v>39.0715</v>
      </c>
      <c r="J2256">
        <v>-108.5596</v>
      </c>
      <c r="K2256" t="s">
        <v>628</v>
      </c>
      <c r="L2256" t="s">
        <v>742</v>
      </c>
    </row>
    <row r="2257" spans="2:12" x14ac:dyDescent="0.25">
      <c r="B2257" t="s">
        <v>678</v>
      </c>
      <c r="C2257" t="s">
        <v>4138</v>
      </c>
      <c r="D2257" t="s">
        <v>4139</v>
      </c>
      <c r="E2257" t="s">
        <v>3334</v>
      </c>
      <c r="F2257" t="s">
        <v>2292</v>
      </c>
      <c r="G2257">
        <v>5</v>
      </c>
      <c r="H2257">
        <v>72</v>
      </c>
      <c r="I2257">
        <v>39.073500000000003</v>
      </c>
      <c r="J2257">
        <v>-108.5514</v>
      </c>
      <c r="K2257" t="s">
        <v>628</v>
      </c>
      <c r="L2257" t="s">
        <v>742</v>
      </c>
    </row>
    <row r="2258" spans="2:12" x14ac:dyDescent="0.25">
      <c r="B2258" t="s">
        <v>678</v>
      </c>
      <c r="C2258" t="s">
        <v>6619</v>
      </c>
      <c r="D2258" t="s">
        <v>6620</v>
      </c>
      <c r="E2258" t="s">
        <v>2733</v>
      </c>
      <c r="F2258" t="s">
        <v>6505</v>
      </c>
      <c r="G2258">
        <v>5</v>
      </c>
      <c r="H2258">
        <v>72</v>
      </c>
      <c r="I2258">
        <v>39.0839</v>
      </c>
      <c r="J2258">
        <v>-108.56359999999999</v>
      </c>
      <c r="K2258" t="s">
        <v>628</v>
      </c>
      <c r="L2258" t="s">
        <v>742</v>
      </c>
    </row>
    <row r="2259" spans="2:12" x14ac:dyDescent="0.25">
      <c r="B2259" t="s">
        <v>678</v>
      </c>
      <c r="C2259" t="s">
        <v>4160</v>
      </c>
      <c r="D2259" t="s">
        <v>4161</v>
      </c>
      <c r="E2259" t="s">
        <v>2647</v>
      </c>
      <c r="F2259" t="s">
        <v>2292</v>
      </c>
      <c r="G2259">
        <v>5</v>
      </c>
      <c r="H2259">
        <v>72</v>
      </c>
      <c r="I2259">
        <v>39.089599999999997</v>
      </c>
      <c r="J2259">
        <v>-108.5351</v>
      </c>
      <c r="K2259" t="s">
        <v>628</v>
      </c>
      <c r="L2259" t="s">
        <v>742</v>
      </c>
    </row>
    <row r="2260" spans="2:12" x14ac:dyDescent="0.25">
      <c r="B2260" t="s">
        <v>678</v>
      </c>
      <c r="C2260" t="s">
        <v>4126</v>
      </c>
      <c r="D2260" t="s">
        <v>4127</v>
      </c>
      <c r="E2260" t="s">
        <v>1712</v>
      </c>
      <c r="F2260" t="s">
        <v>2292</v>
      </c>
      <c r="G2260">
        <v>5</v>
      </c>
      <c r="H2260">
        <v>72</v>
      </c>
      <c r="I2260">
        <v>39.069200000000002</v>
      </c>
      <c r="J2260">
        <v>-108.544</v>
      </c>
      <c r="K2260" t="s">
        <v>628</v>
      </c>
      <c r="L2260" t="s">
        <v>742</v>
      </c>
    </row>
    <row r="2261" spans="2:12" x14ac:dyDescent="0.25">
      <c r="B2261" t="s">
        <v>678</v>
      </c>
      <c r="C2261" t="s">
        <v>4140</v>
      </c>
      <c r="D2261" t="s">
        <v>4141</v>
      </c>
      <c r="E2261" t="s">
        <v>2751</v>
      </c>
      <c r="F2261" t="s">
        <v>2292</v>
      </c>
      <c r="G2261">
        <v>5</v>
      </c>
      <c r="H2261">
        <v>72</v>
      </c>
      <c r="I2261">
        <v>39.074199999999998</v>
      </c>
      <c r="J2261">
        <v>-108.5598</v>
      </c>
      <c r="K2261" t="s">
        <v>628</v>
      </c>
      <c r="L2261" t="s">
        <v>742</v>
      </c>
    </row>
    <row r="2262" spans="2:12" x14ac:dyDescent="0.25">
      <c r="B2262" t="s">
        <v>678</v>
      </c>
      <c r="C2262" t="s">
        <v>4134</v>
      </c>
      <c r="D2262" t="s">
        <v>4135</v>
      </c>
      <c r="E2262" t="s">
        <v>2751</v>
      </c>
      <c r="F2262" t="s">
        <v>2292</v>
      </c>
      <c r="G2262">
        <v>5</v>
      </c>
      <c r="H2262">
        <v>72</v>
      </c>
      <c r="I2262">
        <v>39.072299999999998</v>
      </c>
      <c r="J2262">
        <v>-108.5573</v>
      </c>
      <c r="K2262" t="s">
        <v>628</v>
      </c>
      <c r="L2262" t="s">
        <v>742</v>
      </c>
    </row>
    <row r="2263" spans="2:12" x14ac:dyDescent="0.25">
      <c r="B2263" t="s">
        <v>678</v>
      </c>
      <c r="C2263" t="s">
        <v>4142</v>
      </c>
      <c r="D2263" t="s">
        <v>4143</v>
      </c>
      <c r="E2263" t="s">
        <v>3104</v>
      </c>
      <c r="F2263" t="s">
        <v>2292</v>
      </c>
      <c r="G2263">
        <v>5</v>
      </c>
      <c r="H2263">
        <v>72</v>
      </c>
      <c r="I2263">
        <v>39.075200000000002</v>
      </c>
      <c r="J2263">
        <v>-108.5373</v>
      </c>
      <c r="K2263" t="s">
        <v>628</v>
      </c>
      <c r="L2263" t="s">
        <v>742</v>
      </c>
    </row>
    <row r="2264" spans="2:12" x14ac:dyDescent="0.25">
      <c r="B2264" t="s">
        <v>678</v>
      </c>
      <c r="C2264" t="s">
        <v>6621</v>
      </c>
      <c r="D2264" t="s">
        <v>6622</v>
      </c>
      <c r="E2264" t="s">
        <v>2783</v>
      </c>
      <c r="F2264" t="s">
        <v>6505</v>
      </c>
      <c r="G2264">
        <v>5</v>
      </c>
      <c r="H2264">
        <v>72</v>
      </c>
      <c r="I2264">
        <v>39.100099999999998</v>
      </c>
      <c r="J2264">
        <v>-108.5762</v>
      </c>
      <c r="K2264" t="s">
        <v>628</v>
      </c>
      <c r="L2264" t="s">
        <v>742</v>
      </c>
    </row>
    <row r="2265" spans="2:12" x14ac:dyDescent="0.25">
      <c r="B2265" t="s">
        <v>628</v>
      </c>
      <c r="C2265" t="s">
        <v>8875</v>
      </c>
      <c r="D2265" t="s">
        <v>8876</v>
      </c>
      <c r="E2265" t="s">
        <v>8070</v>
      </c>
      <c r="F2265" t="s">
        <v>2484</v>
      </c>
      <c r="G2265">
        <v>0</v>
      </c>
      <c r="H2265">
        <v>72</v>
      </c>
      <c r="I2265">
        <v>39.061799999999998</v>
      </c>
      <c r="J2265">
        <v>-108.5213</v>
      </c>
      <c r="K2265" t="s">
        <v>628</v>
      </c>
      <c r="L2265" t="s">
        <v>742</v>
      </c>
    </row>
    <row r="2266" spans="2:12" x14ac:dyDescent="0.25">
      <c r="B2266" t="s">
        <v>678</v>
      </c>
      <c r="C2266" t="s">
        <v>4132</v>
      </c>
      <c r="D2266" t="s">
        <v>4133</v>
      </c>
      <c r="E2266" t="s">
        <v>3048</v>
      </c>
      <c r="F2266" t="s">
        <v>2292</v>
      </c>
      <c r="G2266">
        <v>5</v>
      </c>
      <c r="H2266">
        <v>72</v>
      </c>
      <c r="I2266">
        <v>39.072099999999999</v>
      </c>
      <c r="J2266">
        <v>-108.6066</v>
      </c>
      <c r="K2266" t="s">
        <v>628</v>
      </c>
      <c r="L2266" t="s">
        <v>742</v>
      </c>
    </row>
    <row r="2267" spans="2:12" x14ac:dyDescent="0.25">
      <c r="B2267" t="s">
        <v>678</v>
      </c>
      <c r="C2267" t="s">
        <v>4114</v>
      </c>
      <c r="D2267" t="s">
        <v>4115</v>
      </c>
      <c r="E2267" t="s">
        <v>2327</v>
      </c>
      <c r="F2267" t="s">
        <v>2292</v>
      </c>
      <c r="G2267">
        <v>5</v>
      </c>
      <c r="H2267">
        <v>72</v>
      </c>
      <c r="I2267">
        <v>39.050800000000002</v>
      </c>
      <c r="J2267">
        <v>-108.5368</v>
      </c>
      <c r="K2267" t="s">
        <v>628</v>
      </c>
      <c r="L2267" t="s">
        <v>742</v>
      </c>
    </row>
    <row r="2268" spans="2:12" x14ac:dyDescent="0.25">
      <c r="B2268" t="s">
        <v>678</v>
      </c>
      <c r="C2268" t="s">
        <v>4099</v>
      </c>
      <c r="D2268" t="s">
        <v>4100</v>
      </c>
      <c r="E2268" t="s">
        <v>2428</v>
      </c>
      <c r="F2268" t="s">
        <v>2292</v>
      </c>
      <c r="G2268">
        <v>5</v>
      </c>
      <c r="H2268">
        <v>72</v>
      </c>
      <c r="I2268">
        <v>39.0319</v>
      </c>
      <c r="J2268">
        <v>-108.55029999999999</v>
      </c>
      <c r="K2268" t="s">
        <v>628</v>
      </c>
      <c r="L2268" t="s">
        <v>742</v>
      </c>
    </row>
    <row r="2269" spans="2:12" x14ac:dyDescent="0.25">
      <c r="B2269" t="s">
        <v>678</v>
      </c>
      <c r="C2269" t="s">
        <v>4164</v>
      </c>
      <c r="D2269" t="s">
        <v>4165</v>
      </c>
      <c r="E2269" t="s">
        <v>3495</v>
      </c>
      <c r="F2269" t="s">
        <v>2292</v>
      </c>
      <c r="G2269">
        <v>5</v>
      </c>
      <c r="H2269">
        <v>72</v>
      </c>
      <c r="I2269">
        <v>39.092399999999998</v>
      </c>
      <c r="J2269">
        <v>-108.4924</v>
      </c>
      <c r="K2269" t="s">
        <v>628</v>
      </c>
      <c r="L2269" t="s">
        <v>742</v>
      </c>
    </row>
    <row r="2270" spans="2:12" x14ac:dyDescent="0.25">
      <c r="B2270" t="s">
        <v>678</v>
      </c>
      <c r="C2270" t="s">
        <v>4183</v>
      </c>
      <c r="D2270" t="s">
        <v>4184</v>
      </c>
      <c r="E2270" t="s">
        <v>2443</v>
      </c>
      <c r="F2270" t="s">
        <v>2292</v>
      </c>
      <c r="G2270">
        <v>5</v>
      </c>
      <c r="H2270">
        <v>72</v>
      </c>
      <c r="I2270">
        <v>39.1218</v>
      </c>
      <c r="J2270">
        <v>-108.5587</v>
      </c>
      <c r="K2270" t="s">
        <v>628</v>
      </c>
      <c r="L2270" t="s">
        <v>742</v>
      </c>
    </row>
    <row r="2271" spans="2:12" x14ac:dyDescent="0.25">
      <c r="B2271" t="s">
        <v>678</v>
      </c>
      <c r="C2271" t="s">
        <v>4103</v>
      </c>
      <c r="D2271" t="s">
        <v>4104</v>
      </c>
      <c r="E2271" t="s">
        <v>2842</v>
      </c>
      <c r="F2271" t="s">
        <v>2292</v>
      </c>
      <c r="G2271">
        <v>5</v>
      </c>
      <c r="H2271">
        <v>72</v>
      </c>
      <c r="I2271">
        <v>39.036799999999999</v>
      </c>
      <c r="J2271">
        <v>-108.5224</v>
      </c>
      <c r="K2271" t="s">
        <v>628</v>
      </c>
      <c r="L2271" t="s">
        <v>742</v>
      </c>
    </row>
    <row r="2272" spans="2:12" x14ac:dyDescent="0.25">
      <c r="B2272" t="s">
        <v>678</v>
      </c>
      <c r="C2272" t="s">
        <v>6623</v>
      </c>
      <c r="D2272" t="s">
        <v>6624</v>
      </c>
      <c r="E2272" t="s">
        <v>2751</v>
      </c>
      <c r="F2272" t="s">
        <v>6505</v>
      </c>
      <c r="G2272">
        <v>5</v>
      </c>
      <c r="H2272">
        <v>72</v>
      </c>
      <c r="I2272">
        <v>39.075200000000002</v>
      </c>
      <c r="J2272">
        <v>-108.6236</v>
      </c>
      <c r="K2272" t="s">
        <v>628</v>
      </c>
      <c r="L2272" t="s">
        <v>742</v>
      </c>
    </row>
    <row r="2273" spans="2:12" x14ac:dyDescent="0.25">
      <c r="B2273" t="s">
        <v>678</v>
      </c>
      <c r="C2273" t="s">
        <v>4166</v>
      </c>
      <c r="D2273" t="s">
        <v>4167</v>
      </c>
      <c r="E2273" t="s">
        <v>2964</v>
      </c>
      <c r="F2273" t="s">
        <v>2292</v>
      </c>
      <c r="G2273">
        <v>5</v>
      </c>
      <c r="H2273">
        <v>72</v>
      </c>
      <c r="I2273">
        <v>39.092799999999997</v>
      </c>
      <c r="J2273">
        <v>-108.49169999999999</v>
      </c>
      <c r="K2273" t="s">
        <v>628</v>
      </c>
      <c r="L2273" t="s">
        <v>742</v>
      </c>
    </row>
    <row r="2274" spans="2:12" x14ac:dyDescent="0.25">
      <c r="B2274" t="s">
        <v>678</v>
      </c>
      <c r="C2274" t="s">
        <v>6625</v>
      </c>
      <c r="D2274" t="s">
        <v>6626</v>
      </c>
      <c r="E2274" t="s">
        <v>2733</v>
      </c>
      <c r="F2274" t="s">
        <v>6505</v>
      </c>
      <c r="G2274">
        <v>5</v>
      </c>
      <c r="H2274">
        <v>72</v>
      </c>
      <c r="I2274">
        <v>39.088700000000003</v>
      </c>
      <c r="J2274">
        <v>-108.62820000000001</v>
      </c>
      <c r="K2274" t="s">
        <v>628</v>
      </c>
      <c r="L2274" t="s">
        <v>742</v>
      </c>
    </row>
    <row r="2275" spans="2:12" x14ac:dyDescent="0.25">
      <c r="B2275" t="s">
        <v>678</v>
      </c>
      <c r="C2275" t="s">
        <v>4120</v>
      </c>
      <c r="D2275" t="s">
        <v>4121</v>
      </c>
      <c r="E2275" t="s">
        <v>3037</v>
      </c>
      <c r="F2275" t="s">
        <v>2292</v>
      </c>
      <c r="G2275">
        <v>5</v>
      </c>
      <c r="H2275">
        <v>72</v>
      </c>
      <c r="I2275">
        <v>39.063899999999997</v>
      </c>
      <c r="J2275">
        <v>-108.48009999999999</v>
      </c>
      <c r="K2275" t="s">
        <v>628</v>
      </c>
      <c r="L2275" t="s">
        <v>742</v>
      </c>
    </row>
    <row r="2276" spans="2:12" x14ac:dyDescent="0.25">
      <c r="B2276" t="s">
        <v>678</v>
      </c>
      <c r="C2276" t="s">
        <v>6627</v>
      </c>
      <c r="D2276" t="s">
        <v>6628</v>
      </c>
      <c r="E2276" t="s">
        <v>2783</v>
      </c>
      <c r="F2276" t="s">
        <v>6505</v>
      </c>
      <c r="G2276">
        <v>5</v>
      </c>
      <c r="H2276">
        <v>72</v>
      </c>
      <c r="I2276">
        <v>39.085299999999997</v>
      </c>
      <c r="J2276">
        <v>-108.631</v>
      </c>
      <c r="K2276" t="s">
        <v>628</v>
      </c>
      <c r="L2276" t="s">
        <v>742</v>
      </c>
    </row>
    <row r="2277" spans="2:12" x14ac:dyDescent="0.25">
      <c r="B2277" t="s">
        <v>678</v>
      </c>
      <c r="C2277" t="s">
        <v>4116</v>
      </c>
      <c r="D2277" t="s">
        <v>4117</v>
      </c>
      <c r="E2277" t="s">
        <v>2964</v>
      </c>
      <c r="F2277" t="s">
        <v>2292</v>
      </c>
      <c r="G2277">
        <v>5</v>
      </c>
      <c r="H2277">
        <v>72</v>
      </c>
      <c r="I2277">
        <v>39.052599999999998</v>
      </c>
      <c r="J2277">
        <v>-108.63890000000001</v>
      </c>
      <c r="K2277" t="s">
        <v>628</v>
      </c>
      <c r="L2277" t="s">
        <v>742</v>
      </c>
    </row>
    <row r="2278" spans="2:12" x14ac:dyDescent="0.25">
      <c r="B2278" t="s">
        <v>678</v>
      </c>
      <c r="C2278" t="s">
        <v>4154</v>
      </c>
      <c r="D2278" t="s">
        <v>4155</v>
      </c>
      <c r="E2278" t="s">
        <v>2926</v>
      </c>
      <c r="F2278" t="s">
        <v>2292</v>
      </c>
      <c r="G2278">
        <v>5</v>
      </c>
      <c r="H2278">
        <v>72</v>
      </c>
      <c r="I2278">
        <v>39.087800000000001</v>
      </c>
      <c r="J2278">
        <v>-108.4811</v>
      </c>
      <c r="K2278" t="s">
        <v>628</v>
      </c>
      <c r="L2278" t="s">
        <v>742</v>
      </c>
    </row>
    <row r="2279" spans="2:12" x14ac:dyDescent="0.25">
      <c r="B2279" t="s">
        <v>678</v>
      </c>
      <c r="C2279" t="s">
        <v>4168</v>
      </c>
      <c r="D2279" t="s">
        <v>4169</v>
      </c>
      <c r="E2279" t="s">
        <v>2945</v>
      </c>
      <c r="F2279" t="s">
        <v>2292</v>
      </c>
      <c r="G2279">
        <v>5</v>
      </c>
      <c r="H2279">
        <v>72</v>
      </c>
      <c r="I2279">
        <v>39.093299999999999</v>
      </c>
      <c r="J2279">
        <v>-108.6412</v>
      </c>
      <c r="K2279" t="s">
        <v>628</v>
      </c>
      <c r="L2279" t="s">
        <v>742</v>
      </c>
    </row>
    <row r="2280" spans="2:12" x14ac:dyDescent="0.25">
      <c r="B2280" t="s">
        <v>628</v>
      </c>
      <c r="C2280" t="s">
        <v>8168</v>
      </c>
      <c r="D2280" t="s">
        <v>8169</v>
      </c>
      <c r="E2280" t="s">
        <v>2733</v>
      </c>
      <c r="F2280" t="s">
        <v>2292</v>
      </c>
      <c r="G2280">
        <v>5</v>
      </c>
      <c r="H2280">
        <v>72</v>
      </c>
      <c r="I2280">
        <v>39.0779</v>
      </c>
      <c r="J2280">
        <v>-108.6426</v>
      </c>
      <c r="K2280" t="s">
        <v>628</v>
      </c>
      <c r="L2280" t="s">
        <v>742</v>
      </c>
    </row>
    <row r="2281" spans="2:12" x14ac:dyDescent="0.25">
      <c r="B2281" t="s">
        <v>678</v>
      </c>
      <c r="C2281" t="s">
        <v>4105</v>
      </c>
      <c r="D2281" t="s">
        <v>4106</v>
      </c>
      <c r="E2281" t="s">
        <v>2647</v>
      </c>
      <c r="F2281" t="s">
        <v>2292</v>
      </c>
      <c r="G2281">
        <v>5</v>
      </c>
      <c r="H2281">
        <v>72</v>
      </c>
      <c r="I2281">
        <v>39.039299999999997</v>
      </c>
      <c r="J2281">
        <v>-108.6349</v>
      </c>
      <c r="K2281" t="s">
        <v>628</v>
      </c>
      <c r="L2281" t="s">
        <v>742</v>
      </c>
    </row>
    <row r="2282" spans="2:12" x14ac:dyDescent="0.25">
      <c r="B2282" t="s">
        <v>678</v>
      </c>
      <c r="C2282" t="s">
        <v>1123</v>
      </c>
      <c r="D2282" t="s">
        <v>1124</v>
      </c>
      <c r="E2282" t="s">
        <v>1125</v>
      </c>
      <c r="F2282" t="s">
        <v>745</v>
      </c>
      <c r="G2282">
        <v>5</v>
      </c>
      <c r="H2282">
        <v>72</v>
      </c>
      <c r="I2282">
        <v>39.042200000000001</v>
      </c>
      <c r="J2282">
        <v>-108.4663</v>
      </c>
      <c r="K2282" t="s">
        <v>1125</v>
      </c>
      <c r="L2282" t="s">
        <v>742</v>
      </c>
    </row>
    <row r="2283" spans="2:12" x14ac:dyDescent="0.25">
      <c r="B2283" t="s">
        <v>678</v>
      </c>
      <c r="C2283" t="s">
        <v>4176</v>
      </c>
      <c r="D2283" t="s">
        <v>4177</v>
      </c>
      <c r="E2283" t="s">
        <v>2933</v>
      </c>
      <c r="F2283" t="s">
        <v>2292</v>
      </c>
      <c r="G2283">
        <v>5</v>
      </c>
      <c r="H2283">
        <v>72</v>
      </c>
      <c r="I2283">
        <v>39.102800000000002</v>
      </c>
      <c r="J2283">
        <v>-108.6995</v>
      </c>
      <c r="K2283" t="s">
        <v>628</v>
      </c>
      <c r="L2283" t="s">
        <v>742</v>
      </c>
    </row>
    <row r="2284" spans="2:12" x14ac:dyDescent="0.25">
      <c r="B2284" t="s">
        <v>678</v>
      </c>
      <c r="C2284" t="s">
        <v>4218</v>
      </c>
      <c r="D2284" t="s">
        <v>4219</v>
      </c>
      <c r="E2284" t="s">
        <v>2327</v>
      </c>
      <c r="F2284" t="s">
        <v>2292</v>
      </c>
      <c r="G2284">
        <v>5</v>
      </c>
      <c r="H2284">
        <v>72</v>
      </c>
      <c r="I2284">
        <v>39.177900000000001</v>
      </c>
      <c r="J2284">
        <v>-108.6187</v>
      </c>
      <c r="K2284" t="s">
        <v>628</v>
      </c>
      <c r="L2284" t="s">
        <v>742</v>
      </c>
    </row>
    <row r="2285" spans="2:12" x14ac:dyDescent="0.25">
      <c r="B2285" t="s">
        <v>678</v>
      </c>
      <c r="C2285" t="s">
        <v>2852</v>
      </c>
      <c r="D2285" t="s">
        <v>2853</v>
      </c>
      <c r="E2285" t="s">
        <v>2824</v>
      </c>
      <c r="F2285" t="s">
        <v>745</v>
      </c>
      <c r="G2285">
        <v>5</v>
      </c>
      <c r="H2285">
        <v>72</v>
      </c>
      <c r="I2285">
        <v>39.101799999999997</v>
      </c>
      <c r="J2285">
        <v>-108.7353</v>
      </c>
      <c r="K2285" t="s">
        <v>2824</v>
      </c>
      <c r="L2285" t="s">
        <v>742</v>
      </c>
    </row>
    <row r="2286" spans="2:12" x14ac:dyDescent="0.25">
      <c r="B2286" t="s">
        <v>678</v>
      </c>
      <c r="C2286" t="s">
        <v>1120</v>
      </c>
      <c r="D2286" t="s">
        <v>1121</v>
      </c>
      <c r="E2286" t="s">
        <v>1122</v>
      </c>
      <c r="F2286" t="s">
        <v>745</v>
      </c>
      <c r="G2286">
        <v>5</v>
      </c>
      <c r="H2286">
        <v>72</v>
      </c>
      <c r="I2286">
        <v>39.1342</v>
      </c>
      <c r="J2286">
        <v>-108.54</v>
      </c>
      <c r="K2286" t="s">
        <v>1122</v>
      </c>
      <c r="L2286" t="s">
        <v>742</v>
      </c>
    </row>
    <row r="2287" spans="2:12" x14ac:dyDescent="0.25">
      <c r="B2287" t="s">
        <v>678</v>
      </c>
      <c r="C2287" t="s">
        <v>2784</v>
      </c>
      <c r="D2287" t="s">
        <v>2785</v>
      </c>
      <c r="E2287" t="s">
        <v>2751</v>
      </c>
      <c r="F2287" t="s">
        <v>745</v>
      </c>
      <c r="G2287">
        <v>5</v>
      </c>
      <c r="H2287">
        <v>72</v>
      </c>
      <c r="I2287">
        <v>39.119799999999998</v>
      </c>
      <c r="J2287">
        <v>-108.5247</v>
      </c>
      <c r="K2287" t="s">
        <v>2751</v>
      </c>
      <c r="L2287" t="s">
        <v>742</v>
      </c>
    </row>
    <row r="2288" spans="2:12" x14ac:dyDescent="0.25">
      <c r="B2288" t="s">
        <v>628</v>
      </c>
      <c r="C2288" t="s">
        <v>2221</v>
      </c>
      <c r="D2288" t="s">
        <v>2222</v>
      </c>
      <c r="E2288" t="s">
        <v>2223</v>
      </c>
      <c r="F2288" t="s">
        <v>2211</v>
      </c>
      <c r="G2288">
        <v>5</v>
      </c>
      <c r="H2288">
        <v>72</v>
      </c>
      <c r="I2288">
        <v>39.175201000000001</v>
      </c>
      <c r="J2288">
        <v>-108.63200399999999</v>
      </c>
      <c r="K2288" t="s">
        <v>2223</v>
      </c>
      <c r="L2288" t="s">
        <v>742</v>
      </c>
    </row>
    <row r="2289" spans="2:12" x14ac:dyDescent="0.25">
      <c r="B2289" t="s">
        <v>664</v>
      </c>
      <c r="C2289" t="s">
        <v>2040</v>
      </c>
      <c r="D2289" t="s">
        <v>2041</v>
      </c>
      <c r="E2289" t="s">
        <v>628</v>
      </c>
      <c r="F2289" t="s">
        <v>1979</v>
      </c>
      <c r="G2289">
        <v>5</v>
      </c>
      <c r="H2289">
        <v>51</v>
      </c>
      <c r="I2289">
        <v>40.266652999999998</v>
      </c>
      <c r="J2289">
        <v>-105.833913</v>
      </c>
      <c r="K2289" t="s">
        <v>628</v>
      </c>
      <c r="L2289" t="s">
        <v>742</v>
      </c>
    </row>
    <row r="2290" spans="2:12" x14ac:dyDescent="0.25">
      <c r="B2290" t="s">
        <v>664</v>
      </c>
      <c r="C2290" t="s">
        <v>1126</v>
      </c>
      <c r="D2290" t="s">
        <v>1127</v>
      </c>
      <c r="E2290" t="s">
        <v>955</v>
      </c>
      <c r="F2290" t="s">
        <v>745</v>
      </c>
      <c r="G2290">
        <v>5</v>
      </c>
      <c r="H2290">
        <v>51</v>
      </c>
      <c r="I2290">
        <v>40.2669</v>
      </c>
      <c r="J2290">
        <v>-105.8322</v>
      </c>
      <c r="K2290" t="s">
        <v>1128</v>
      </c>
      <c r="L2290" t="s">
        <v>742</v>
      </c>
    </row>
    <row r="2291" spans="2:12" x14ac:dyDescent="0.25">
      <c r="B2291" t="s">
        <v>628</v>
      </c>
      <c r="C2291" t="s">
        <v>9003</v>
      </c>
      <c r="D2291" t="s">
        <v>9004</v>
      </c>
      <c r="E2291" t="s">
        <v>2835</v>
      </c>
      <c r="F2291" t="s">
        <v>2484</v>
      </c>
      <c r="G2291">
        <v>0</v>
      </c>
      <c r="H2291">
        <v>51</v>
      </c>
      <c r="I2291">
        <v>40.261099999999999</v>
      </c>
      <c r="J2291">
        <v>-105.84690000000001</v>
      </c>
      <c r="K2291" t="s">
        <v>628</v>
      </c>
      <c r="L2291" t="s">
        <v>742</v>
      </c>
    </row>
    <row r="2292" spans="2:12" x14ac:dyDescent="0.25">
      <c r="B2292" t="s">
        <v>664</v>
      </c>
      <c r="C2292" t="s">
        <v>5871</v>
      </c>
      <c r="D2292" t="s">
        <v>5872</v>
      </c>
      <c r="E2292" t="s">
        <v>2964</v>
      </c>
      <c r="F2292" t="s">
        <v>2292</v>
      </c>
      <c r="G2292">
        <v>5</v>
      </c>
      <c r="H2292">
        <v>51</v>
      </c>
      <c r="I2292">
        <v>40.219200000000001</v>
      </c>
      <c r="J2292">
        <v>-105.8603</v>
      </c>
      <c r="K2292" t="s">
        <v>628</v>
      </c>
      <c r="L2292" t="s">
        <v>742</v>
      </c>
    </row>
    <row r="2293" spans="2:12" x14ac:dyDescent="0.25">
      <c r="B2293" t="s">
        <v>664</v>
      </c>
      <c r="C2293" t="s">
        <v>5869</v>
      </c>
      <c r="D2293" t="s">
        <v>5870</v>
      </c>
      <c r="E2293" t="s">
        <v>3197</v>
      </c>
      <c r="F2293" t="s">
        <v>2292</v>
      </c>
      <c r="G2293">
        <v>5</v>
      </c>
      <c r="H2293">
        <v>51</v>
      </c>
      <c r="I2293">
        <v>40.214700000000001</v>
      </c>
      <c r="J2293">
        <v>-105.8584</v>
      </c>
      <c r="K2293" t="s">
        <v>628</v>
      </c>
      <c r="L2293" t="s">
        <v>742</v>
      </c>
    </row>
    <row r="2294" spans="2:12" x14ac:dyDescent="0.25">
      <c r="B2294" t="s">
        <v>664</v>
      </c>
      <c r="C2294" t="s">
        <v>5859</v>
      </c>
      <c r="D2294" t="s">
        <v>5860</v>
      </c>
      <c r="E2294" t="s">
        <v>2425</v>
      </c>
      <c r="F2294" t="s">
        <v>2292</v>
      </c>
      <c r="G2294">
        <v>5</v>
      </c>
      <c r="H2294">
        <v>51</v>
      </c>
      <c r="I2294">
        <v>40.204799999999999</v>
      </c>
      <c r="J2294">
        <v>-105.86960000000001</v>
      </c>
      <c r="K2294" t="s">
        <v>628</v>
      </c>
      <c r="L2294" t="s">
        <v>742</v>
      </c>
    </row>
    <row r="2295" spans="2:12" x14ac:dyDescent="0.25">
      <c r="B2295" t="s">
        <v>664</v>
      </c>
      <c r="C2295" t="s">
        <v>1129</v>
      </c>
      <c r="D2295" t="s">
        <v>1130</v>
      </c>
      <c r="E2295" t="s">
        <v>792</v>
      </c>
      <c r="F2295" t="s">
        <v>745</v>
      </c>
      <c r="G2295">
        <v>5</v>
      </c>
      <c r="H2295">
        <v>51</v>
      </c>
      <c r="I2295">
        <v>40.184899999999999</v>
      </c>
      <c r="J2295">
        <v>-105.86660000000001</v>
      </c>
      <c r="K2295" t="s">
        <v>792</v>
      </c>
      <c r="L2295" t="s">
        <v>742</v>
      </c>
    </row>
    <row r="2296" spans="2:12" x14ac:dyDescent="0.25">
      <c r="B2296" t="s">
        <v>662</v>
      </c>
      <c r="C2296" t="s">
        <v>1131</v>
      </c>
      <c r="D2296" t="s">
        <v>1132</v>
      </c>
      <c r="E2296" t="s">
        <v>1133</v>
      </c>
      <c r="F2296" t="s">
        <v>745</v>
      </c>
      <c r="G2296">
        <v>5</v>
      </c>
      <c r="H2296">
        <v>39</v>
      </c>
      <c r="I2296">
        <v>39.450000000000003</v>
      </c>
      <c r="J2296">
        <v>-108.05</v>
      </c>
      <c r="K2296" t="s">
        <v>1133</v>
      </c>
      <c r="L2296" t="s">
        <v>742</v>
      </c>
    </row>
    <row r="2297" spans="2:12" x14ac:dyDescent="0.25">
      <c r="B2297" t="s">
        <v>647</v>
      </c>
      <c r="C2297" t="s">
        <v>4093</v>
      </c>
      <c r="D2297" t="s">
        <v>4094</v>
      </c>
      <c r="E2297" t="s">
        <v>2663</v>
      </c>
      <c r="F2297" t="s">
        <v>2292</v>
      </c>
      <c r="G2297">
        <v>2</v>
      </c>
      <c r="H2297">
        <v>11</v>
      </c>
      <c r="I2297">
        <v>39.023099999999999</v>
      </c>
      <c r="J2297">
        <v>-106.2449</v>
      </c>
      <c r="K2297" t="s">
        <v>628</v>
      </c>
      <c r="L2297" t="s">
        <v>742</v>
      </c>
    </row>
    <row r="2298" spans="2:12" x14ac:dyDescent="0.25">
      <c r="B2298" t="s">
        <v>686</v>
      </c>
      <c r="C2298" t="s">
        <v>1134</v>
      </c>
      <c r="D2298" t="s">
        <v>1135</v>
      </c>
      <c r="E2298" t="s">
        <v>1136</v>
      </c>
      <c r="F2298" t="s">
        <v>745</v>
      </c>
      <c r="G2298">
        <v>1</v>
      </c>
      <c r="H2298">
        <v>80</v>
      </c>
      <c r="I2298">
        <v>39.460700000000003</v>
      </c>
      <c r="J2298">
        <v>-105.6785</v>
      </c>
      <c r="K2298" t="s">
        <v>1136</v>
      </c>
      <c r="L2298" t="s">
        <v>742</v>
      </c>
    </row>
    <row r="2299" spans="2:12" x14ac:dyDescent="0.25">
      <c r="B2299" t="s">
        <v>65</v>
      </c>
      <c r="C2299" t="s">
        <v>2520</v>
      </c>
      <c r="D2299" t="s">
        <v>2521</v>
      </c>
      <c r="E2299" t="s">
        <v>1990</v>
      </c>
      <c r="F2299" t="s">
        <v>2484</v>
      </c>
      <c r="G2299">
        <v>3</v>
      </c>
      <c r="H2299">
        <v>20</v>
      </c>
      <c r="I2299">
        <v>37.466700000000003</v>
      </c>
      <c r="J2299">
        <v>-106.5333</v>
      </c>
      <c r="K2299" t="s">
        <v>1990</v>
      </c>
      <c r="L2299" t="s">
        <v>742</v>
      </c>
    </row>
    <row r="2300" spans="2:12" x14ac:dyDescent="0.25">
      <c r="B2300" t="s">
        <v>628</v>
      </c>
      <c r="C2300" t="s">
        <v>7961</v>
      </c>
      <c r="D2300" t="s">
        <v>2521</v>
      </c>
      <c r="E2300" t="s">
        <v>628</v>
      </c>
      <c r="F2300" t="s">
        <v>2484</v>
      </c>
      <c r="G2300">
        <v>3</v>
      </c>
      <c r="H2300">
        <v>20</v>
      </c>
      <c r="I2300">
        <v>37.470001000000003</v>
      </c>
      <c r="J2300">
        <v>-106.529999</v>
      </c>
      <c r="K2300" t="s">
        <v>628</v>
      </c>
      <c r="L2300" t="s">
        <v>742</v>
      </c>
    </row>
    <row r="2301" spans="2:12" x14ac:dyDescent="0.25">
      <c r="B2301" t="s">
        <v>680</v>
      </c>
      <c r="C2301" t="s">
        <v>1137</v>
      </c>
      <c r="D2301" t="s">
        <v>1138</v>
      </c>
      <c r="E2301" t="s">
        <v>765</v>
      </c>
      <c r="F2301" t="s">
        <v>745</v>
      </c>
      <c r="G2301">
        <v>6</v>
      </c>
      <c r="H2301">
        <v>55</v>
      </c>
      <c r="I2301">
        <v>40.783329999999999</v>
      </c>
      <c r="J2301">
        <v>-107.83333</v>
      </c>
      <c r="K2301" t="s">
        <v>628</v>
      </c>
      <c r="L2301" t="s">
        <v>742</v>
      </c>
    </row>
    <row r="2302" spans="2:12" x14ac:dyDescent="0.25">
      <c r="B2302" t="s">
        <v>680</v>
      </c>
      <c r="C2302" t="s">
        <v>6422</v>
      </c>
      <c r="D2302" t="s">
        <v>6423</v>
      </c>
      <c r="E2302" t="s">
        <v>628</v>
      </c>
      <c r="F2302" t="s">
        <v>745</v>
      </c>
      <c r="G2302">
        <v>6</v>
      </c>
      <c r="H2302">
        <v>55</v>
      </c>
      <c r="I2302">
        <v>40.757800000000003</v>
      </c>
      <c r="J2302">
        <v>-107.8533</v>
      </c>
      <c r="K2302" t="s">
        <v>952</v>
      </c>
      <c r="L2302" t="s">
        <v>742</v>
      </c>
    </row>
    <row r="2303" spans="2:12" x14ac:dyDescent="0.25">
      <c r="B2303" t="s">
        <v>641</v>
      </c>
      <c r="C2303" t="s">
        <v>3237</v>
      </c>
      <c r="D2303" t="s">
        <v>3238</v>
      </c>
      <c r="E2303" t="s">
        <v>2443</v>
      </c>
      <c r="F2303" t="s">
        <v>2292</v>
      </c>
      <c r="G2303">
        <v>3</v>
      </c>
      <c r="H2303">
        <v>35</v>
      </c>
      <c r="I2303">
        <v>37.651699999999998</v>
      </c>
      <c r="J2303">
        <v>-105.57940000000001</v>
      </c>
      <c r="K2303" t="s">
        <v>628</v>
      </c>
      <c r="L2303" t="s">
        <v>742</v>
      </c>
    </row>
    <row r="2304" spans="2:12" x14ac:dyDescent="0.25">
      <c r="B2304" t="s">
        <v>628</v>
      </c>
      <c r="C2304" t="s">
        <v>8174</v>
      </c>
      <c r="D2304" t="s">
        <v>3238</v>
      </c>
      <c r="E2304" t="s">
        <v>8049</v>
      </c>
      <c r="F2304" t="s">
        <v>2292</v>
      </c>
      <c r="G2304">
        <v>3</v>
      </c>
      <c r="H2304">
        <v>35</v>
      </c>
      <c r="I2304">
        <v>37.649700000000003</v>
      </c>
      <c r="J2304">
        <v>-105.5737</v>
      </c>
      <c r="K2304" t="s">
        <v>628</v>
      </c>
      <c r="L2304" t="s">
        <v>742</v>
      </c>
    </row>
    <row r="2305" spans="2:12" x14ac:dyDescent="0.25">
      <c r="B2305" t="s">
        <v>628</v>
      </c>
      <c r="C2305" t="s">
        <v>8196</v>
      </c>
      <c r="D2305" t="s">
        <v>8197</v>
      </c>
      <c r="E2305" t="s">
        <v>8049</v>
      </c>
      <c r="F2305" t="s">
        <v>2484</v>
      </c>
      <c r="G2305">
        <v>0</v>
      </c>
      <c r="H2305">
        <v>35</v>
      </c>
      <c r="I2305">
        <v>37.633699999999997</v>
      </c>
      <c r="J2305">
        <v>-105.548</v>
      </c>
      <c r="K2305" t="s">
        <v>628</v>
      </c>
      <c r="L2305" t="s">
        <v>742</v>
      </c>
    </row>
    <row r="2306" spans="2:12" x14ac:dyDescent="0.25">
      <c r="B2306" t="s">
        <v>641</v>
      </c>
      <c r="C2306" t="s">
        <v>1143</v>
      </c>
      <c r="D2306" t="s">
        <v>1144</v>
      </c>
      <c r="E2306" t="s">
        <v>1145</v>
      </c>
      <c r="F2306" t="s">
        <v>745</v>
      </c>
      <c r="G2306">
        <v>3</v>
      </c>
      <c r="H2306">
        <v>35</v>
      </c>
      <c r="I2306">
        <v>37.733199999999997</v>
      </c>
      <c r="J2306">
        <v>-105.5119</v>
      </c>
      <c r="K2306" t="s">
        <v>1145</v>
      </c>
      <c r="L2306" t="s">
        <v>742</v>
      </c>
    </row>
    <row r="2307" spans="2:12" x14ac:dyDescent="0.25">
      <c r="B2307" t="s">
        <v>701</v>
      </c>
      <c r="C2307" t="s">
        <v>1146</v>
      </c>
      <c r="D2307" t="s">
        <v>1147</v>
      </c>
      <c r="E2307" t="s">
        <v>1148</v>
      </c>
      <c r="F2307" t="s">
        <v>745</v>
      </c>
      <c r="G2307">
        <v>1</v>
      </c>
      <c r="H2307">
        <v>3</v>
      </c>
      <c r="I2307">
        <v>40.416670000000003</v>
      </c>
      <c r="J2307">
        <v>-104.68333</v>
      </c>
      <c r="K2307" t="s">
        <v>1148</v>
      </c>
      <c r="L2307" t="s">
        <v>742</v>
      </c>
    </row>
    <row r="2308" spans="2:12" x14ac:dyDescent="0.25">
      <c r="B2308" t="s">
        <v>701</v>
      </c>
      <c r="C2308" t="s">
        <v>6118</v>
      </c>
      <c r="D2308" t="s">
        <v>6119</v>
      </c>
      <c r="E2308" t="s">
        <v>2751</v>
      </c>
      <c r="F2308" t="s">
        <v>2292</v>
      </c>
      <c r="G2308">
        <v>1</v>
      </c>
      <c r="H2308">
        <v>2</v>
      </c>
      <c r="I2308">
        <v>40.4223</v>
      </c>
      <c r="J2308">
        <v>-104.74890000000001</v>
      </c>
      <c r="K2308" t="s">
        <v>628</v>
      </c>
      <c r="L2308" t="s">
        <v>742</v>
      </c>
    </row>
    <row r="2309" spans="2:12" x14ac:dyDescent="0.25">
      <c r="B2309" t="s">
        <v>701</v>
      </c>
      <c r="C2309" t="s">
        <v>6073</v>
      </c>
      <c r="D2309" t="s">
        <v>6074</v>
      </c>
      <c r="E2309" t="s">
        <v>5489</v>
      </c>
      <c r="F2309" t="s">
        <v>2292</v>
      </c>
      <c r="G2309">
        <v>1</v>
      </c>
      <c r="H2309">
        <v>2</v>
      </c>
      <c r="I2309">
        <v>40.3947</v>
      </c>
      <c r="J2309">
        <v>-104.7063</v>
      </c>
      <c r="K2309" t="s">
        <v>628</v>
      </c>
      <c r="L2309" t="s">
        <v>742</v>
      </c>
    </row>
    <row r="2310" spans="2:12" x14ac:dyDescent="0.25">
      <c r="B2310" t="s">
        <v>701</v>
      </c>
      <c r="C2310" t="s">
        <v>6071</v>
      </c>
      <c r="D2310" t="s">
        <v>6072</v>
      </c>
      <c r="E2310" t="s">
        <v>2296</v>
      </c>
      <c r="F2310" t="s">
        <v>2292</v>
      </c>
      <c r="G2310">
        <v>1</v>
      </c>
      <c r="H2310">
        <v>2</v>
      </c>
      <c r="I2310">
        <v>40.394500000000001</v>
      </c>
      <c r="J2310">
        <v>-104.71980000000001</v>
      </c>
      <c r="K2310" t="s">
        <v>628</v>
      </c>
      <c r="L2310" t="s">
        <v>742</v>
      </c>
    </row>
    <row r="2311" spans="2:12" x14ac:dyDescent="0.25">
      <c r="B2311" t="s">
        <v>701</v>
      </c>
      <c r="C2311" t="s">
        <v>6142</v>
      </c>
      <c r="D2311" t="s">
        <v>6143</v>
      </c>
      <c r="E2311" t="s">
        <v>2296</v>
      </c>
      <c r="F2311" t="s">
        <v>2292</v>
      </c>
      <c r="G2311">
        <v>1</v>
      </c>
      <c r="H2311">
        <v>3</v>
      </c>
      <c r="I2311">
        <v>40.429699999999997</v>
      </c>
      <c r="J2311">
        <v>-104.7256</v>
      </c>
      <c r="K2311" t="s">
        <v>628</v>
      </c>
      <c r="L2311" t="s">
        <v>742</v>
      </c>
    </row>
    <row r="2312" spans="2:12" x14ac:dyDescent="0.25">
      <c r="B2312" t="s">
        <v>701</v>
      </c>
      <c r="C2312" t="s">
        <v>6112</v>
      </c>
      <c r="D2312" t="s">
        <v>6113</v>
      </c>
      <c r="E2312" t="s">
        <v>3812</v>
      </c>
      <c r="F2312" t="s">
        <v>2292</v>
      </c>
      <c r="G2312">
        <v>1</v>
      </c>
      <c r="H2312">
        <v>3</v>
      </c>
      <c r="I2312">
        <v>40.4161</v>
      </c>
      <c r="J2312">
        <v>-104.7081</v>
      </c>
      <c r="K2312" t="s">
        <v>628</v>
      </c>
      <c r="L2312" t="s">
        <v>742</v>
      </c>
    </row>
    <row r="2313" spans="2:12" x14ac:dyDescent="0.25">
      <c r="B2313" t="s">
        <v>701</v>
      </c>
      <c r="C2313" t="s">
        <v>6104</v>
      </c>
      <c r="D2313" t="s">
        <v>6105</v>
      </c>
      <c r="E2313" t="s">
        <v>3137</v>
      </c>
      <c r="F2313" t="s">
        <v>2292</v>
      </c>
      <c r="G2313">
        <v>1</v>
      </c>
      <c r="H2313">
        <v>3</v>
      </c>
      <c r="I2313">
        <v>40.411299999999997</v>
      </c>
      <c r="J2313">
        <v>-104.71899999999999</v>
      </c>
      <c r="K2313" t="s">
        <v>628</v>
      </c>
      <c r="L2313" t="s">
        <v>742</v>
      </c>
    </row>
    <row r="2314" spans="2:12" x14ac:dyDescent="0.25">
      <c r="B2314" t="s">
        <v>701</v>
      </c>
      <c r="C2314" t="s">
        <v>6108</v>
      </c>
      <c r="D2314" t="s">
        <v>6105</v>
      </c>
      <c r="E2314" t="s">
        <v>3933</v>
      </c>
      <c r="F2314" t="s">
        <v>2292</v>
      </c>
      <c r="G2314">
        <v>1</v>
      </c>
      <c r="H2314">
        <v>3</v>
      </c>
      <c r="I2314">
        <v>40.413899999999998</v>
      </c>
      <c r="J2314">
        <v>-104.71639999999999</v>
      </c>
      <c r="K2314" t="s">
        <v>628</v>
      </c>
      <c r="L2314" t="s">
        <v>742</v>
      </c>
    </row>
    <row r="2315" spans="2:12" x14ac:dyDescent="0.25">
      <c r="B2315" t="s">
        <v>701</v>
      </c>
      <c r="C2315" t="s">
        <v>6109</v>
      </c>
      <c r="D2315" t="s">
        <v>6105</v>
      </c>
      <c r="E2315" t="s">
        <v>3042</v>
      </c>
      <c r="F2315" t="s">
        <v>2292</v>
      </c>
      <c r="G2315">
        <v>1</v>
      </c>
      <c r="H2315">
        <v>3</v>
      </c>
      <c r="I2315">
        <v>40.413899999999998</v>
      </c>
      <c r="J2315">
        <v>-104.71639999999999</v>
      </c>
      <c r="K2315" t="s">
        <v>628</v>
      </c>
      <c r="L2315" t="s">
        <v>742</v>
      </c>
    </row>
    <row r="2316" spans="2:12" x14ac:dyDescent="0.25">
      <c r="B2316" t="s">
        <v>701</v>
      </c>
      <c r="C2316" t="s">
        <v>6138</v>
      </c>
      <c r="D2316" t="s">
        <v>6139</v>
      </c>
      <c r="E2316" t="s">
        <v>2312</v>
      </c>
      <c r="F2316" t="s">
        <v>2292</v>
      </c>
      <c r="G2316">
        <v>1</v>
      </c>
      <c r="H2316">
        <v>3</v>
      </c>
      <c r="I2316">
        <v>40.4285</v>
      </c>
      <c r="J2316">
        <v>-104.7024</v>
      </c>
      <c r="K2316" t="s">
        <v>628</v>
      </c>
      <c r="L2316" t="s">
        <v>742</v>
      </c>
    </row>
    <row r="2317" spans="2:12" x14ac:dyDescent="0.25">
      <c r="B2317" t="s">
        <v>701</v>
      </c>
      <c r="C2317" t="s">
        <v>6051</v>
      </c>
      <c r="D2317" t="s">
        <v>6052</v>
      </c>
      <c r="E2317" t="s">
        <v>3810</v>
      </c>
      <c r="F2317" t="s">
        <v>2292</v>
      </c>
      <c r="G2317">
        <v>1</v>
      </c>
      <c r="H2317">
        <v>2</v>
      </c>
      <c r="I2317">
        <v>40.378599999999999</v>
      </c>
      <c r="J2317">
        <v>-104.708</v>
      </c>
      <c r="K2317" t="s">
        <v>628</v>
      </c>
      <c r="L2317" t="s">
        <v>742</v>
      </c>
    </row>
    <row r="2318" spans="2:12" x14ac:dyDescent="0.25">
      <c r="B2318" t="s">
        <v>701</v>
      </c>
      <c r="C2318" t="s">
        <v>6125</v>
      </c>
      <c r="D2318" t="s">
        <v>6126</v>
      </c>
      <c r="E2318" t="s">
        <v>2478</v>
      </c>
      <c r="F2318" t="s">
        <v>2292</v>
      </c>
      <c r="G2318">
        <v>1</v>
      </c>
      <c r="H2318">
        <v>3</v>
      </c>
      <c r="I2318">
        <v>40.425800000000002</v>
      </c>
      <c r="J2318">
        <v>-104.745</v>
      </c>
      <c r="K2318" t="s">
        <v>628</v>
      </c>
      <c r="L2318" t="s">
        <v>742</v>
      </c>
    </row>
    <row r="2319" spans="2:12" x14ac:dyDescent="0.25">
      <c r="B2319" t="s">
        <v>701</v>
      </c>
      <c r="C2319" t="s">
        <v>5941</v>
      </c>
      <c r="D2319" t="s">
        <v>5942</v>
      </c>
      <c r="E2319" t="s">
        <v>1712</v>
      </c>
      <c r="F2319" t="s">
        <v>2292</v>
      </c>
      <c r="G2319">
        <v>1</v>
      </c>
      <c r="H2319">
        <v>2</v>
      </c>
      <c r="I2319">
        <v>40.291699999999999</v>
      </c>
      <c r="J2319">
        <v>-104.63939999999999</v>
      </c>
      <c r="K2319" t="s">
        <v>628</v>
      </c>
      <c r="L2319" t="s">
        <v>742</v>
      </c>
    </row>
    <row r="2320" spans="2:12" x14ac:dyDescent="0.25">
      <c r="B2320" t="s">
        <v>701</v>
      </c>
      <c r="C2320" t="s">
        <v>6079</v>
      </c>
      <c r="D2320" t="s">
        <v>6080</v>
      </c>
      <c r="E2320" t="s">
        <v>3710</v>
      </c>
      <c r="F2320" t="s">
        <v>2292</v>
      </c>
      <c r="G2320">
        <v>1</v>
      </c>
      <c r="H2320">
        <v>3</v>
      </c>
      <c r="I2320">
        <v>40.3992</v>
      </c>
      <c r="J2320">
        <v>-104.6585</v>
      </c>
      <c r="K2320" t="s">
        <v>628</v>
      </c>
      <c r="L2320" t="s">
        <v>742</v>
      </c>
    </row>
    <row r="2321" spans="2:12" x14ac:dyDescent="0.25">
      <c r="B2321" t="s">
        <v>701</v>
      </c>
      <c r="C2321" t="s">
        <v>6129</v>
      </c>
      <c r="D2321" t="s">
        <v>6130</v>
      </c>
      <c r="E2321" t="s">
        <v>3810</v>
      </c>
      <c r="F2321" t="s">
        <v>2292</v>
      </c>
      <c r="G2321">
        <v>1</v>
      </c>
      <c r="H2321">
        <v>3</v>
      </c>
      <c r="I2321">
        <v>40.426099999999998</v>
      </c>
      <c r="J2321">
        <v>-104.6743</v>
      </c>
      <c r="K2321" t="s">
        <v>628</v>
      </c>
      <c r="L2321" t="s">
        <v>742</v>
      </c>
    </row>
    <row r="2322" spans="2:12" x14ac:dyDescent="0.25">
      <c r="B2322" t="s">
        <v>628</v>
      </c>
      <c r="C2322" t="s">
        <v>8787</v>
      </c>
      <c r="D2322" t="s">
        <v>8788</v>
      </c>
      <c r="E2322" t="s">
        <v>8049</v>
      </c>
      <c r="F2322" t="s">
        <v>2484</v>
      </c>
      <c r="G2322">
        <v>0</v>
      </c>
      <c r="H2322">
        <v>2</v>
      </c>
      <c r="I2322">
        <v>40.3902</v>
      </c>
      <c r="J2322">
        <v>-104.7456</v>
      </c>
      <c r="K2322" t="s">
        <v>628</v>
      </c>
      <c r="L2322" t="s">
        <v>742</v>
      </c>
    </row>
    <row r="2323" spans="2:12" x14ac:dyDescent="0.25">
      <c r="B2323" t="s">
        <v>701</v>
      </c>
      <c r="C2323" t="s">
        <v>6055</v>
      </c>
      <c r="D2323" t="s">
        <v>6056</v>
      </c>
      <c r="E2323" t="s">
        <v>4762</v>
      </c>
      <c r="F2323" t="s">
        <v>2292</v>
      </c>
      <c r="G2323">
        <v>1</v>
      </c>
      <c r="H2323">
        <v>2</v>
      </c>
      <c r="I2323">
        <v>40.382199999999997</v>
      </c>
      <c r="J2323">
        <v>-104.73439999999999</v>
      </c>
      <c r="K2323" t="s">
        <v>628</v>
      </c>
      <c r="L2323" t="s">
        <v>742</v>
      </c>
    </row>
    <row r="2324" spans="2:12" x14ac:dyDescent="0.25">
      <c r="B2324" t="s">
        <v>701</v>
      </c>
      <c r="C2324" t="s">
        <v>6114</v>
      </c>
      <c r="D2324" t="s">
        <v>6115</v>
      </c>
      <c r="E2324" t="s">
        <v>3159</v>
      </c>
      <c r="F2324" t="s">
        <v>2292</v>
      </c>
      <c r="G2324">
        <v>1</v>
      </c>
      <c r="H2324">
        <v>3</v>
      </c>
      <c r="I2324">
        <v>40.421199999999999</v>
      </c>
      <c r="J2324">
        <v>-104.7851</v>
      </c>
      <c r="K2324" t="s">
        <v>628</v>
      </c>
      <c r="L2324" t="s">
        <v>742</v>
      </c>
    </row>
    <row r="2325" spans="2:12" x14ac:dyDescent="0.25">
      <c r="B2325" t="s">
        <v>701</v>
      </c>
      <c r="C2325" t="s">
        <v>6077</v>
      </c>
      <c r="D2325" t="s">
        <v>6078</v>
      </c>
      <c r="E2325" t="s">
        <v>5403</v>
      </c>
      <c r="F2325" t="s">
        <v>2292</v>
      </c>
      <c r="G2325">
        <v>1</v>
      </c>
      <c r="H2325">
        <v>2</v>
      </c>
      <c r="I2325">
        <v>40.398499999999999</v>
      </c>
      <c r="J2325">
        <v>-104.7132</v>
      </c>
      <c r="K2325" t="s">
        <v>628</v>
      </c>
      <c r="L2325" t="s">
        <v>742</v>
      </c>
    </row>
    <row r="2326" spans="2:12" x14ac:dyDescent="0.25">
      <c r="B2326" t="s">
        <v>701</v>
      </c>
      <c r="C2326" t="s">
        <v>6067</v>
      </c>
      <c r="D2326" t="s">
        <v>6068</v>
      </c>
      <c r="E2326" t="s">
        <v>3710</v>
      </c>
      <c r="F2326" t="s">
        <v>2292</v>
      </c>
      <c r="G2326">
        <v>1</v>
      </c>
      <c r="H2326">
        <v>2</v>
      </c>
      <c r="I2326">
        <v>40.393799999999999</v>
      </c>
      <c r="J2326">
        <v>-104.7123</v>
      </c>
      <c r="K2326" t="s">
        <v>628</v>
      </c>
      <c r="L2326" t="s">
        <v>742</v>
      </c>
    </row>
    <row r="2327" spans="2:12" x14ac:dyDescent="0.25">
      <c r="B2327" t="s">
        <v>701</v>
      </c>
      <c r="C2327" t="s">
        <v>6081</v>
      </c>
      <c r="D2327" t="s">
        <v>6082</v>
      </c>
      <c r="E2327" t="s">
        <v>2317</v>
      </c>
      <c r="F2327" t="s">
        <v>2292</v>
      </c>
      <c r="G2327">
        <v>1</v>
      </c>
      <c r="H2327">
        <v>2</v>
      </c>
      <c r="I2327">
        <v>40.400399999999998</v>
      </c>
      <c r="J2327">
        <v>-104.747</v>
      </c>
      <c r="K2327" t="s">
        <v>628</v>
      </c>
      <c r="L2327" t="s">
        <v>742</v>
      </c>
    </row>
    <row r="2328" spans="2:12" x14ac:dyDescent="0.25">
      <c r="B2328" t="s">
        <v>701</v>
      </c>
      <c r="C2328" t="s">
        <v>6083</v>
      </c>
      <c r="D2328" t="s">
        <v>6084</v>
      </c>
      <c r="E2328" t="s">
        <v>2302</v>
      </c>
      <c r="F2328" t="s">
        <v>2292</v>
      </c>
      <c r="G2328">
        <v>1</v>
      </c>
      <c r="H2328">
        <v>2</v>
      </c>
      <c r="I2328">
        <v>40.400500000000001</v>
      </c>
      <c r="J2328">
        <v>-104.7475</v>
      </c>
      <c r="K2328" t="s">
        <v>628</v>
      </c>
      <c r="L2328" t="s">
        <v>742</v>
      </c>
    </row>
    <row r="2329" spans="2:12" x14ac:dyDescent="0.25">
      <c r="B2329" t="s">
        <v>701</v>
      </c>
      <c r="C2329" t="s">
        <v>6097</v>
      </c>
      <c r="D2329" t="s">
        <v>6098</v>
      </c>
      <c r="E2329" t="s">
        <v>4537</v>
      </c>
      <c r="F2329" t="s">
        <v>2292</v>
      </c>
      <c r="G2329">
        <v>1</v>
      </c>
      <c r="H2329">
        <v>3</v>
      </c>
      <c r="I2329">
        <v>40.409999999999997</v>
      </c>
      <c r="J2329">
        <v>-104.658</v>
      </c>
      <c r="K2329" t="s">
        <v>628</v>
      </c>
      <c r="L2329" t="s">
        <v>742</v>
      </c>
    </row>
    <row r="2330" spans="2:12" x14ac:dyDescent="0.25">
      <c r="B2330" t="s">
        <v>701</v>
      </c>
      <c r="C2330" t="s">
        <v>6165</v>
      </c>
      <c r="D2330" t="s">
        <v>6166</v>
      </c>
      <c r="E2330" t="s">
        <v>4476</v>
      </c>
      <c r="F2330" t="s">
        <v>2292</v>
      </c>
      <c r="G2330">
        <v>1</v>
      </c>
      <c r="H2330">
        <v>3</v>
      </c>
      <c r="I2330">
        <v>40.447499999999998</v>
      </c>
      <c r="J2330">
        <v>-104.70480000000001</v>
      </c>
      <c r="K2330" t="s">
        <v>628</v>
      </c>
      <c r="L2330" t="s">
        <v>742</v>
      </c>
    </row>
    <row r="2331" spans="2:12" x14ac:dyDescent="0.25">
      <c r="B2331" t="s">
        <v>701</v>
      </c>
      <c r="C2331" t="s">
        <v>6127</v>
      </c>
      <c r="D2331" t="s">
        <v>6128</v>
      </c>
      <c r="E2331" t="s">
        <v>3933</v>
      </c>
      <c r="F2331" t="s">
        <v>2292</v>
      </c>
      <c r="G2331">
        <v>1</v>
      </c>
      <c r="H2331">
        <v>3</v>
      </c>
      <c r="I2331">
        <v>40.425800000000002</v>
      </c>
      <c r="J2331">
        <v>-104.6846</v>
      </c>
      <c r="K2331" t="s">
        <v>628</v>
      </c>
      <c r="L2331" t="s">
        <v>742</v>
      </c>
    </row>
    <row r="2332" spans="2:12" x14ac:dyDescent="0.25">
      <c r="B2332" t="s">
        <v>701</v>
      </c>
      <c r="C2332" t="s">
        <v>6146</v>
      </c>
      <c r="D2332" t="s">
        <v>6147</v>
      </c>
      <c r="E2332" t="s">
        <v>3602</v>
      </c>
      <c r="F2332" t="s">
        <v>2292</v>
      </c>
      <c r="G2332">
        <v>1</v>
      </c>
      <c r="H2332">
        <v>3</v>
      </c>
      <c r="I2332">
        <v>40.431899999999999</v>
      </c>
      <c r="J2332">
        <v>-104.7486</v>
      </c>
      <c r="K2332" t="s">
        <v>628</v>
      </c>
      <c r="L2332" t="s">
        <v>742</v>
      </c>
    </row>
    <row r="2333" spans="2:12" x14ac:dyDescent="0.25">
      <c r="B2333" t="s">
        <v>701</v>
      </c>
      <c r="C2333" t="s">
        <v>6045</v>
      </c>
      <c r="D2333" t="s">
        <v>6046</v>
      </c>
      <c r="E2333" t="s">
        <v>3119</v>
      </c>
      <c r="F2333" t="s">
        <v>2292</v>
      </c>
      <c r="G2333">
        <v>1</v>
      </c>
      <c r="H2333">
        <v>2</v>
      </c>
      <c r="I2333">
        <v>40.375799999999998</v>
      </c>
      <c r="J2333">
        <v>-104.76439999999999</v>
      </c>
      <c r="K2333" t="s">
        <v>628</v>
      </c>
      <c r="L2333" t="s">
        <v>742</v>
      </c>
    </row>
    <row r="2334" spans="2:12" x14ac:dyDescent="0.25">
      <c r="B2334" t="s">
        <v>701</v>
      </c>
      <c r="C2334" t="s">
        <v>6116</v>
      </c>
      <c r="D2334" t="s">
        <v>6117</v>
      </c>
      <c r="E2334" t="s">
        <v>2425</v>
      </c>
      <c r="F2334" t="s">
        <v>2292</v>
      </c>
      <c r="G2334">
        <v>1</v>
      </c>
      <c r="H2334">
        <v>3</v>
      </c>
      <c r="I2334">
        <v>40.421799999999998</v>
      </c>
      <c r="J2334">
        <v>-104.7773</v>
      </c>
      <c r="K2334" t="s">
        <v>628</v>
      </c>
      <c r="L2334" t="s">
        <v>742</v>
      </c>
    </row>
    <row r="2335" spans="2:12" x14ac:dyDescent="0.25">
      <c r="B2335" t="s">
        <v>701</v>
      </c>
      <c r="C2335" t="s">
        <v>6029</v>
      </c>
      <c r="D2335" t="s">
        <v>6030</v>
      </c>
      <c r="E2335" t="s">
        <v>3810</v>
      </c>
      <c r="F2335" t="s">
        <v>2292</v>
      </c>
      <c r="G2335">
        <v>1</v>
      </c>
      <c r="H2335">
        <v>2</v>
      </c>
      <c r="I2335">
        <v>40.363999999999997</v>
      </c>
      <c r="J2335">
        <v>-104.7426</v>
      </c>
      <c r="K2335" t="s">
        <v>628</v>
      </c>
      <c r="L2335" t="s">
        <v>742</v>
      </c>
    </row>
    <row r="2336" spans="2:12" x14ac:dyDescent="0.25">
      <c r="B2336" t="s">
        <v>701</v>
      </c>
      <c r="C2336" t="s">
        <v>6106</v>
      </c>
      <c r="D2336" t="s">
        <v>6107</v>
      </c>
      <c r="E2336" t="s">
        <v>2961</v>
      </c>
      <c r="F2336" t="s">
        <v>2292</v>
      </c>
      <c r="G2336">
        <v>1</v>
      </c>
      <c r="H2336">
        <v>2</v>
      </c>
      <c r="I2336">
        <v>40.412799999999997</v>
      </c>
      <c r="J2336">
        <v>-104.7683</v>
      </c>
      <c r="K2336" t="s">
        <v>628</v>
      </c>
      <c r="L2336" t="s">
        <v>742</v>
      </c>
    </row>
    <row r="2337" spans="2:12" x14ac:dyDescent="0.25">
      <c r="B2337" t="s">
        <v>701</v>
      </c>
      <c r="C2337" t="s">
        <v>6144</v>
      </c>
      <c r="D2337" t="s">
        <v>6145</v>
      </c>
      <c r="E2337" t="s">
        <v>5489</v>
      </c>
      <c r="F2337" t="s">
        <v>2292</v>
      </c>
      <c r="G2337">
        <v>1</v>
      </c>
      <c r="H2337">
        <v>3</v>
      </c>
      <c r="I2337">
        <v>40.4315</v>
      </c>
      <c r="J2337">
        <v>-104.76439999999999</v>
      </c>
      <c r="K2337" t="s">
        <v>628</v>
      </c>
      <c r="L2337" t="s">
        <v>742</v>
      </c>
    </row>
    <row r="2338" spans="2:12" x14ac:dyDescent="0.25">
      <c r="B2338" t="s">
        <v>701</v>
      </c>
      <c r="C2338" t="s">
        <v>6069</v>
      </c>
      <c r="D2338" t="s">
        <v>6070</v>
      </c>
      <c r="E2338" t="s">
        <v>2312</v>
      </c>
      <c r="F2338" t="s">
        <v>2292</v>
      </c>
      <c r="G2338">
        <v>1</v>
      </c>
      <c r="H2338">
        <v>2</v>
      </c>
      <c r="I2338">
        <v>40.394199999999998</v>
      </c>
      <c r="J2338">
        <v>-104.76949999999999</v>
      </c>
      <c r="K2338" t="s">
        <v>628</v>
      </c>
      <c r="L2338" t="s">
        <v>742</v>
      </c>
    </row>
    <row r="2339" spans="2:12" x14ac:dyDescent="0.25">
      <c r="B2339" t="s">
        <v>701</v>
      </c>
      <c r="C2339" t="s">
        <v>6110</v>
      </c>
      <c r="D2339" t="s">
        <v>6111</v>
      </c>
      <c r="E2339" t="s">
        <v>4479</v>
      </c>
      <c r="F2339" t="s">
        <v>2292</v>
      </c>
      <c r="G2339">
        <v>1</v>
      </c>
      <c r="H2339">
        <v>2</v>
      </c>
      <c r="I2339">
        <v>40.415900000000001</v>
      </c>
      <c r="J2339">
        <v>-104.7662</v>
      </c>
      <c r="K2339" t="s">
        <v>628</v>
      </c>
      <c r="L2339" t="s">
        <v>742</v>
      </c>
    </row>
    <row r="2340" spans="2:12" x14ac:dyDescent="0.25">
      <c r="B2340" t="s">
        <v>701</v>
      </c>
      <c r="C2340" t="s">
        <v>6167</v>
      </c>
      <c r="D2340" t="s">
        <v>6168</v>
      </c>
      <c r="E2340" t="s">
        <v>2327</v>
      </c>
      <c r="F2340" t="s">
        <v>2292</v>
      </c>
      <c r="G2340">
        <v>1</v>
      </c>
      <c r="H2340">
        <v>3</v>
      </c>
      <c r="I2340">
        <v>40.450499999999998</v>
      </c>
      <c r="J2340">
        <v>-104.6799</v>
      </c>
      <c r="K2340" t="s">
        <v>628</v>
      </c>
      <c r="L2340" t="s">
        <v>742</v>
      </c>
    </row>
    <row r="2341" spans="2:12" x14ac:dyDescent="0.25">
      <c r="B2341" t="s">
        <v>701</v>
      </c>
      <c r="C2341" t="s">
        <v>6089</v>
      </c>
      <c r="D2341" t="s">
        <v>6090</v>
      </c>
      <c r="E2341" t="s">
        <v>961</v>
      </c>
      <c r="F2341" t="s">
        <v>2292</v>
      </c>
      <c r="G2341">
        <v>1</v>
      </c>
      <c r="H2341">
        <v>3</v>
      </c>
      <c r="I2341">
        <v>40.403500000000001</v>
      </c>
      <c r="J2341">
        <v>-104.6738</v>
      </c>
      <c r="K2341" t="s">
        <v>628</v>
      </c>
      <c r="L2341" t="s">
        <v>742</v>
      </c>
    </row>
    <row r="2342" spans="2:12" x14ac:dyDescent="0.25">
      <c r="B2342" t="s">
        <v>701</v>
      </c>
      <c r="C2342" t="s">
        <v>6159</v>
      </c>
      <c r="D2342" t="s">
        <v>6160</v>
      </c>
      <c r="E2342" t="s">
        <v>2751</v>
      </c>
      <c r="F2342" t="s">
        <v>2292</v>
      </c>
      <c r="G2342">
        <v>1</v>
      </c>
      <c r="H2342">
        <v>3</v>
      </c>
      <c r="I2342">
        <v>40.441699999999997</v>
      </c>
      <c r="J2342">
        <v>-104.8128</v>
      </c>
      <c r="K2342" t="s">
        <v>628</v>
      </c>
      <c r="L2342" t="s">
        <v>742</v>
      </c>
    </row>
    <row r="2343" spans="2:12" x14ac:dyDescent="0.25">
      <c r="B2343" t="s">
        <v>701</v>
      </c>
      <c r="C2343" t="s">
        <v>2664</v>
      </c>
      <c r="D2343" t="s">
        <v>2665</v>
      </c>
      <c r="E2343" t="s">
        <v>2663</v>
      </c>
      <c r="F2343" t="s">
        <v>2211</v>
      </c>
      <c r="G2343">
        <v>1</v>
      </c>
      <c r="H2343">
        <v>3</v>
      </c>
      <c r="I2343">
        <v>40.448700000000002</v>
      </c>
      <c r="J2343">
        <v>-104.63800000000001</v>
      </c>
      <c r="K2343" t="s">
        <v>2663</v>
      </c>
      <c r="L2343" t="s">
        <v>742</v>
      </c>
    </row>
    <row r="2344" spans="2:12" x14ac:dyDescent="0.25">
      <c r="B2344" t="s">
        <v>701</v>
      </c>
      <c r="C2344" t="s">
        <v>6148</v>
      </c>
      <c r="D2344" t="s">
        <v>6149</v>
      </c>
      <c r="E2344" t="s">
        <v>5912</v>
      </c>
      <c r="F2344" t="s">
        <v>2292</v>
      </c>
      <c r="G2344">
        <v>1</v>
      </c>
      <c r="H2344">
        <v>3</v>
      </c>
      <c r="I2344">
        <v>40.4328</v>
      </c>
      <c r="J2344">
        <v>-104.7658</v>
      </c>
      <c r="K2344" t="s">
        <v>628</v>
      </c>
      <c r="L2344" t="s">
        <v>742</v>
      </c>
    </row>
    <row r="2345" spans="2:12" x14ac:dyDescent="0.25">
      <c r="B2345" t="s">
        <v>701</v>
      </c>
      <c r="C2345" t="s">
        <v>6179</v>
      </c>
      <c r="D2345" t="s">
        <v>6180</v>
      </c>
      <c r="E2345" t="s">
        <v>3429</v>
      </c>
      <c r="F2345" t="s">
        <v>2292</v>
      </c>
      <c r="G2345">
        <v>1</v>
      </c>
      <c r="H2345">
        <v>3</v>
      </c>
      <c r="I2345">
        <v>40.470300000000002</v>
      </c>
      <c r="J2345">
        <v>-104.65219999999999</v>
      </c>
      <c r="K2345" t="s">
        <v>628</v>
      </c>
      <c r="L2345" t="s">
        <v>742</v>
      </c>
    </row>
    <row r="2346" spans="2:12" x14ac:dyDescent="0.25">
      <c r="B2346" t="s">
        <v>701</v>
      </c>
      <c r="C2346" t="s">
        <v>6099</v>
      </c>
      <c r="D2346" t="s">
        <v>6100</v>
      </c>
      <c r="E2346" t="s">
        <v>1712</v>
      </c>
      <c r="F2346" t="s">
        <v>2292</v>
      </c>
      <c r="G2346">
        <v>1</v>
      </c>
      <c r="H2346">
        <v>3</v>
      </c>
      <c r="I2346">
        <v>40.410800000000002</v>
      </c>
      <c r="J2346">
        <v>-104.7914</v>
      </c>
      <c r="K2346" t="s">
        <v>628</v>
      </c>
      <c r="L2346" t="s">
        <v>742</v>
      </c>
    </row>
    <row r="2347" spans="2:12" x14ac:dyDescent="0.25">
      <c r="B2347" t="s">
        <v>701</v>
      </c>
      <c r="C2347" t="s">
        <v>6153</v>
      </c>
      <c r="D2347" t="s">
        <v>6154</v>
      </c>
      <c r="E2347" t="s">
        <v>2663</v>
      </c>
      <c r="F2347" t="s">
        <v>2292</v>
      </c>
      <c r="G2347">
        <v>1</v>
      </c>
      <c r="H2347">
        <v>3</v>
      </c>
      <c r="I2347">
        <v>40.438000000000002</v>
      </c>
      <c r="J2347">
        <v>-104.807</v>
      </c>
      <c r="K2347" t="s">
        <v>628</v>
      </c>
      <c r="L2347" t="s">
        <v>742</v>
      </c>
    </row>
    <row r="2348" spans="2:12" x14ac:dyDescent="0.25">
      <c r="B2348" t="s">
        <v>701</v>
      </c>
      <c r="C2348" t="s">
        <v>6009</v>
      </c>
      <c r="D2348" t="s">
        <v>6010</v>
      </c>
      <c r="E2348" t="s">
        <v>2302</v>
      </c>
      <c r="F2348" t="s">
        <v>2292</v>
      </c>
      <c r="G2348">
        <v>1</v>
      </c>
      <c r="H2348">
        <v>4</v>
      </c>
      <c r="I2348">
        <v>40.357500000000002</v>
      </c>
      <c r="J2348">
        <v>-104.7752</v>
      </c>
      <c r="K2348" t="s">
        <v>628</v>
      </c>
      <c r="L2348" t="s">
        <v>742</v>
      </c>
    </row>
    <row r="2349" spans="2:12" x14ac:dyDescent="0.25">
      <c r="B2349" t="s">
        <v>701</v>
      </c>
      <c r="C2349" t="s">
        <v>6136</v>
      </c>
      <c r="D2349" t="s">
        <v>6137</v>
      </c>
      <c r="E2349" t="s">
        <v>1712</v>
      </c>
      <c r="F2349" t="s">
        <v>2292</v>
      </c>
      <c r="G2349">
        <v>1</v>
      </c>
      <c r="H2349">
        <v>1</v>
      </c>
      <c r="I2349">
        <v>40.428199999999997</v>
      </c>
      <c r="J2349">
        <v>-104.5823</v>
      </c>
      <c r="K2349" t="s">
        <v>628</v>
      </c>
      <c r="L2349" t="s">
        <v>742</v>
      </c>
    </row>
    <row r="2350" spans="2:12" x14ac:dyDescent="0.25">
      <c r="B2350" t="s">
        <v>701</v>
      </c>
      <c r="C2350" t="s">
        <v>6199</v>
      </c>
      <c r="D2350" t="s">
        <v>6200</v>
      </c>
      <c r="E2350" t="s">
        <v>5394</v>
      </c>
      <c r="F2350" t="s">
        <v>2292</v>
      </c>
      <c r="G2350">
        <v>1</v>
      </c>
      <c r="H2350">
        <v>3</v>
      </c>
      <c r="I2350">
        <v>40.493600000000001</v>
      </c>
      <c r="J2350">
        <v>-104.84310000000001</v>
      </c>
      <c r="K2350" t="s">
        <v>628</v>
      </c>
      <c r="L2350" t="s">
        <v>742</v>
      </c>
    </row>
    <row r="2351" spans="2:12" x14ac:dyDescent="0.25">
      <c r="B2351" t="s">
        <v>701</v>
      </c>
      <c r="C2351" t="s">
        <v>1149</v>
      </c>
      <c r="D2351" t="s">
        <v>1150</v>
      </c>
      <c r="E2351" t="s">
        <v>1151</v>
      </c>
      <c r="F2351" t="s">
        <v>745</v>
      </c>
      <c r="G2351">
        <v>1</v>
      </c>
      <c r="H2351">
        <v>2</v>
      </c>
      <c r="I2351">
        <v>40.402200000000001</v>
      </c>
      <c r="J2351">
        <v>-104.6991</v>
      </c>
      <c r="K2351" t="s">
        <v>1151</v>
      </c>
      <c r="L2351" t="s">
        <v>742</v>
      </c>
    </row>
    <row r="2352" spans="2:12" x14ac:dyDescent="0.25">
      <c r="B2352" t="s">
        <v>628</v>
      </c>
      <c r="C2352" t="s">
        <v>2352</v>
      </c>
      <c r="D2352" t="s">
        <v>2353</v>
      </c>
      <c r="E2352" t="s">
        <v>2354</v>
      </c>
      <c r="F2352" t="s">
        <v>2211</v>
      </c>
      <c r="G2352">
        <v>1</v>
      </c>
      <c r="H2352">
        <v>3</v>
      </c>
      <c r="I2352">
        <v>40.439399999999999</v>
      </c>
      <c r="J2352">
        <v>-104.647003</v>
      </c>
      <c r="K2352" t="s">
        <v>2354</v>
      </c>
      <c r="L2352" t="s">
        <v>742</v>
      </c>
    </row>
    <row r="2353" spans="2:12" x14ac:dyDescent="0.25">
      <c r="B2353" t="s">
        <v>628</v>
      </c>
      <c r="C2353">
        <v>224</v>
      </c>
      <c r="D2353" t="s">
        <v>6495</v>
      </c>
      <c r="E2353" t="s">
        <v>2249</v>
      </c>
      <c r="F2353" t="s">
        <v>6486</v>
      </c>
      <c r="G2353">
        <v>1</v>
      </c>
      <c r="H2353">
        <v>2</v>
      </c>
      <c r="I2353">
        <v>40.404102999999999</v>
      </c>
      <c r="J2353">
        <v>-104.757217</v>
      </c>
      <c r="K2353" t="s">
        <v>2249</v>
      </c>
      <c r="L2353" t="s">
        <v>742</v>
      </c>
    </row>
    <row r="2354" spans="2:12" x14ac:dyDescent="0.25">
      <c r="B2354" t="s">
        <v>698</v>
      </c>
      <c r="C2354" t="s">
        <v>1159</v>
      </c>
      <c r="D2354" t="s">
        <v>1160</v>
      </c>
      <c r="E2354" t="s">
        <v>1128</v>
      </c>
      <c r="F2354" t="s">
        <v>745</v>
      </c>
      <c r="G2354">
        <v>5</v>
      </c>
      <c r="H2354">
        <v>36</v>
      </c>
      <c r="I2354">
        <v>39.878900000000002</v>
      </c>
      <c r="J2354">
        <v>-106.33329999999999</v>
      </c>
      <c r="K2354" t="s">
        <v>1161</v>
      </c>
      <c r="L2354" t="s">
        <v>742</v>
      </c>
    </row>
    <row r="2355" spans="2:12" x14ac:dyDescent="0.25">
      <c r="B2355" t="s">
        <v>628</v>
      </c>
      <c r="C2355" t="s">
        <v>8562</v>
      </c>
      <c r="D2355" t="s">
        <v>8563</v>
      </c>
      <c r="E2355" t="s">
        <v>628</v>
      </c>
      <c r="F2355" t="s">
        <v>2484</v>
      </c>
      <c r="G2355">
        <v>0</v>
      </c>
      <c r="H2355">
        <v>4</v>
      </c>
      <c r="I2355">
        <v>40.4833</v>
      </c>
      <c r="J2355">
        <v>-105.2569</v>
      </c>
      <c r="K2355" t="s">
        <v>628</v>
      </c>
      <c r="L2355" t="s">
        <v>742</v>
      </c>
    </row>
    <row r="2356" spans="2:12" x14ac:dyDescent="0.25">
      <c r="B2356" t="s">
        <v>657</v>
      </c>
      <c r="C2356" t="s">
        <v>1152</v>
      </c>
      <c r="D2356" t="s">
        <v>1153</v>
      </c>
      <c r="E2356" t="s">
        <v>1154</v>
      </c>
      <c r="F2356" t="s">
        <v>745</v>
      </c>
      <c r="G2356">
        <v>1</v>
      </c>
      <c r="H2356">
        <v>8</v>
      </c>
      <c r="I2356">
        <v>39.183329999999998</v>
      </c>
      <c r="J2356">
        <v>-104.85</v>
      </c>
      <c r="K2356" t="s">
        <v>628</v>
      </c>
      <c r="L2356" t="s">
        <v>742</v>
      </c>
    </row>
    <row r="2357" spans="2:12" x14ac:dyDescent="0.25">
      <c r="B2357" t="s">
        <v>657</v>
      </c>
      <c r="C2357" t="s">
        <v>1157</v>
      </c>
      <c r="D2357" t="s">
        <v>1158</v>
      </c>
      <c r="E2357" t="s">
        <v>765</v>
      </c>
      <c r="F2357" t="s">
        <v>745</v>
      </c>
      <c r="G2357">
        <v>1</v>
      </c>
      <c r="H2357">
        <v>8</v>
      </c>
      <c r="I2357">
        <v>39.2166</v>
      </c>
      <c r="J2357">
        <v>-104.7383</v>
      </c>
      <c r="K2357" t="s">
        <v>628</v>
      </c>
      <c r="L2357" t="s">
        <v>742</v>
      </c>
    </row>
    <row r="2358" spans="2:12" x14ac:dyDescent="0.25">
      <c r="B2358" t="s">
        <v>659</v>
      </c>
      <c r="C2358" t="s">
        <v>1155</v>
      </c>
      <c r="D2358" t="s">
        <v>1156</v>
      </c>
      <c r="E2358" t="s">
        <v>765</v>
      </c>
      <c r="F2358" t="s">
        <v>745</v>
      </c>
      <c r="G2358">
        <v>1</v>
      </c>
      <c r="H2358">
        <v>8</v>
      </c>
      <c r="I2358">
        <v>39.104399999999998</v>
      </c>
      <c r="J2358">
        <v>-104.7286</v>
      </c>
      <c r="K2358" t="s">
        <v>628</v>
      </c>
      <c r="L2358" t="s">
        <v>742</v>
      </c>
    </row>
    <row r="2359" spans="2:12" x14ac:dyDescent="0.25">
      <c r="B2359" t="s">
        <v>680</v>
      </c>
      <c r="C2359" t="s">
        <v>1162</v>
      </c>
      <c r="D2359" t="s">
        <v>1163</v>
      </c>
      <c r="E2359" t="s">
        <v>1164</v>
      </c>
      <c r="F2359" t="s">
        <v>745</v>
      </c>
      <c r="G2359">
        <v>6</v>
      </c>
      <c r="H2359">
        <v>56</v>
      </c>
      <c r="I2359">
        <v>40.616669999999999</v>
      </c>
      <c r="J2359">
        <v>-108.66667</v>
      </c>
      <c r="K2359" t="s">
        <v>1164</v>
      </c>
      <c r="L2359" t="s">
        <v>742</v>
      </c>
    </row>
    <row r="2360" spans="2:12" x14ac:dyDescent="0.25">
      <c r="B2360" t="s">
        <v>698</v>
      </c>
      <c r="C2360" t="s">
        <v>2042</v>
      </c>
      <c r="D2360" t="s">
        <v>2043</v>
      </c>
      <c r="E2360" t="s">
        <v>628</v>
      </c>
      <c r="F2360" t="s">
        <v>1979</v>
      </c>
      <c r="G2360">
        <v>5</v>
      </c>
      <c r="H2360">
        <v>36</v>
      </c>
      <c r="I2360">
        <v>39.649982999999999</v>
      </c>
      <c r="J2360">
        <v>-105.867242</v>
      </c>
      <c r="K2360" t="s">
        <v>628</v>
      </c>
      <c r="L2360" t="s">
        <v>742</v>
      </c>
    </row>
    <row r="2361" spans="2:12" x14ac:dyDescent="0.25">
      <c r="B2361" t="s">
        <v>71</v>
      </c>
      <c r="C2361" t="s">
        <v>2044</v>
      </c>
      <c r="D2361" t="s">
        <v>2043</v>
      </c>
      <c r="E2361" t="s">
        <v>1990</v>
      </c>
      <c r="F2361" t="s">
        <v>1979</v>
      </c>
      <c r="G2361">
        <v>5</v>
      </c>
      <c r="H2361">
        <v>36</v>
      </c>
      <c r="I2361">
        <v>39.65</v>
      </c>
      <c r="J2361">
        <v>-105.86669999999999</v>
      </c>
      <c r="K2361" t="s">
        <v>1990</v>
      </c>
      <c r="L2361" t="s">
        <v>742</v>
      </c>
    </row>
    <row r="2362" spans="2:12" x14ac:dyDescent="0.25">
      <c r="B2362" t="s">
        <v>646</v>
      </c>
      <c r="C2362" t="s">
        <v>1165</v>
      </c>
      <c r="D2362" t="s">
        <v>1166</v>
      </c>
      <c r="E2362" t="s">
        <v>1167</v>
      </c>
      <c r="F2362" t="s">
        <v>745</v>
      </c>
      <c r="G2362">
        <v>1</v>
      </c>
      <c r="H2362">
        <v>6</v>
      </c>
      <c r="I2362">
        <v>39.936300000000003</v>
      </c>
      <c r="J2362">
        <v>-105.3502</v>
      </c>
      <c r="K2362" t="s">
        <v>1167</v>
      </c>
      <c r="L2362" t="s">
        <v>742</v>
      </c>
    </row>
    <row r="2363" spans="2:12" x14ac:dyDescent="0.25">
      <c r="B2363" t="s">
        <v>646</v>
      </c>
      <c r="C2363" t="s">
        <v>5476</v>
      </c>
      <c r="D2363" t="s">
        <v>1166</v>
      </c>
      <c r="E2363" t="s">
        <v>4018</v>
      </c>
      <c r="F2363" t="s">
        <v>2292</v>
      </c>
      <c r="G2363">
        <v>1</v>
      </c>
      <c r="H2363">
        <v>6</v>
      </c>
      <c r="I2363">
        <v>39.937600000000003</v>
      </c>
      <c r="J2363">
        <v>-105.34829999999999</v>
      </c>
      <c r="K2363" t="s">
        <v>628</v>
      </c>
      <c r="L2363" t="s">
        <v>742</v>
      </c>
    </row>
    <row r="2364" spans="2:12" x14ac:dyDescent="0.25">
      <c r="B2364" t="s">
        <v>656</v>
      </c>
      <c r="C2364" t="s">
        <v>2138</v>
      </c>
      <c r="D2364" t="s">
        <v>2139</v>
      </c>
      <c r="E2364" t="s">
        <v>628</v>
      </c>
      <c r="F2364" t="s">
        <v>1979</v>
      </c>
      <c r="G2364">
        <v>7</v>
      </c>
      <c r="H2364">
        <v>71</v>
      </c>
      <c r="I2364">
        <v>37.799988999999997</v>
      </c>
      <c r="J2364">
        <v>-108.267314</v>
      </c>
      <c r="K2364" t="s">
        <v>628</v>
      </c>
      <c r="L2364" t="s">
        <v>742</v>
      </c>
    </row>
    <row r="2365" spans="2:12" x14ac:dyDescent="0.25">
      <c r="B2365" t="s">
        <v>701</v>
      </c>
      <c r="C2365" t="s">
        <v>1168</v>
      </c>
      <c r="D2365" t="s">
        <v>1169</v>
      </c>
      <c r="E2365" t="s">
        <v>1170</v>
      </c>
      <c r="F2365" t="s">
        <v>745</v>
      </c>
      <c r="G2365">
        <v>1</v>
      </c>
      <c r="H2365">
        <v>1</v>
      </c>
      <c r="I2365">
        <v>40.85</v>
      </c>
      <c r="J2365">
        <v>-104.4</v>
      </c>
      <c r="K2365" t="s">
        <v>1170</v>
      </c>
      <c r="L2365" t="s">
        <v>742</v>
      </c>
    </row>
    <row r="2366" spans="2:12" x14ac:dyDescent="0.25">
      <c r="B2366" t="s">
        <v>701</v>
      </c>
      <c r="C2366" t="s">
        <v>6457</v>
      </c>
      <c r="D2366" t="s">
        <v>6458</v>
      </c>
      <c r="E2366" t="s">
        <v>2933</v>
      </c>
      <c r="F2366" t="s">
        <v>2292</v>
      </c>
      <c r="G2366">
        <v>1</v>
      </c>
      <c r="H2366">
        <v>64</v>
      </c>
      <c r="I2366">
        <v>40.957700000000003</v>
      </c>
      <c r="J2366">
        <v>-104.126</v>
      </c>
      <c r="K2366" t="s">
        <v>628</v>
      </c>
      <c r="L2366" t="s">
        <v>742</v>
      </c>
    </row>
    <row r="2367" spans="2:12" x14ac:dyDescent="0.25">
      <c r="B2367" t="s">
        <v>628</v>
      </c>
      <c r="C2367" t="s">
        <v>8899</v>
      </c>
      <c r="D2367" t="s">
        <v>8900</v>
      </c>
      <c r="E2367" t="s">
        <v>8049</v>
      </c>
      <c r="F2367" t="s">
        <v>2484</v>
      </c>
      <c r="G2367">
        <v>0</v>
      </c>
      <c r="H2367">
        <v>1</v>
      </c>
      <c r="I2367">
        <v>40.814900000000002</v>
      </c>
      <c r="J2367">
        <v>-104.3909</v>
      </c>
      <c r="K2367" t="s">
        <v>628</v>
      </c>
      <c r="L2367" t="s">
        <v>742</v>
      </c>
    </row>
    <row r="2368" spans="2:12" x14ac:dyDescent="0.25">
      <c r="B2368" t="s">
        <v>686</v>
      </c>
      <c r="C2368" t="s">
        <v>1171</v>
      </c>
      <c r="D2368" t="s">
        <v>1172</v>
      </c>
      <c r="E2368" t="s">
        <v>1173</v>
      </c>
      <c r="F2368" t="s">
        <v>745</v>
      </c>
      <c r="G2368">
        <v>2</v>
      </c>
      <c r="H2368">
        <v>12</v>
      </c>
      <c r="I2368">
        <v>38.75</v>
      </c>
      <c r="J2368">
        <v>-105.53333000000001</v>
      </c>
      <c r="K2368" t="s">
        <v>628</v>
      </c>
      <c r="L2368" t="s">
        <v>742</v>
      </c>
    </row>
    <row r="2369" spans="2:12" x14ac:dyDescent="0.25">
      <c r="B2369" t="s">
        <v>661</v>
      </c>
      <c r="C2369" t="s">
        <v>1178</v>
      </c>
      <c r="D2369" t="s">
        <v>1179</v>
      </c>
      <c r="E2369" t="s">
        <v>1180</v>
      </c>
      <c r="F2369" t="s">
        <v>745</v>
      </c>
      <c r="G2369">
        <v>2</v>
      </c>
      <c r="H2369">
        <v>12</v>
      </c>
      <c r="I2369">
        <v>38.675400000000003</v>
      </c>
      <c r="J2369">
        <v>-105.3922</v>
      </c>
      <c r="K2369" t="s">
        <v>628</v>
      </c>
      <c r="L2369" t="s">
        <v>742</v>
      </c>
    </row>
    <row r="2370" spans="2:12" x14ac:dyDescent="0.25">
      <c r="B2370" t="s">
        <v>686</v>
      </c>
      <c r="C2370" t="s">
        <v>3798</v>
      </c>
      <c r="D2370" t="s">
        <v>3799</v>
      </c>
      <c r="E2370" t="s">
        <v>2425</v>
      </c>
      <c r="F2370" t="s">
        <v>2292</v>
      </c>
      <c r="G2370">
        <v>2</v>
      </c>
      <c r="H2370">
        <v>12</v>
      </c>
      <c r="I2370">
        <v>38.750500000000002</v>
      </c>
      <c r="J2370">
        <v>-105.5808</v>
      </c>
      <c r="K2370" t="s">
        <v>628</v>
      </c>
      <c r="L2370" t="s">
        <v>742</v>
      </c>
    </row>
    <row r="2371" spans="2:12" x14ac:dyDescent="0.25">
      <c r="B2371" t="s">
        <v>686</v>
      </c>
      <c r="C2371" t="s">
        <v>3819</v>
      </c>
      <c r="D2371" t="s">
        <v>3820</v>
      </c>
      <c r="E2371" t="s">
        <v>2953</v>
      </c>
      <c r="F2371" t="s">
        <v>2292</v>
      </c>
      <c r="G2371">
        <v>2</v>
      </c>
      <c r="H2371">
        <v>12</v>
      </c>
      <c r="I2371">
        <v>38.781100000000002</v>
      </c>
      <c r="J2371">
        <v>-105.5762</v>
      </c>
      <c r="K2371" t="s">
        <v>628</v>
      </c>
      <c r="L2371" t="s">
        <v>742</v>
      </c>
    </row>
    <row r="2372" spans="2:12" x14ac:dyDescent="0.25">
      <c r="B2372" t="s">
        <v>686</v>
      </c>
      <c r="C2372" t="s">
        <v>1174</v>
      </c>
      <c r="D2372" t="s">
        <v>1175</v>
      </c>
      <c r="E2372" t="s">
        <v>1177</v>
      </c>
      <c r="F2372" t="s">
        <v>745</v>
      </c>
      <c r="G2372">
        <v>2</v>
      </c>
      <c r="H2372">
        <v>12</v>
      </c>
      <c r="I2372">
        <v>38.816670000000002</v>
      </c>
      <c r="J2372">
        <v>-105.53333000000001</v>
      </c>
      <c r="K2372" t="s">
        <v>1176</v>
      </c>
      <c r="L2372" t="s">
        <v>742</v>
      </c>
    </row>
    <row r="2373" spans="2:12" x14ac:dyDescent="0.25">
      <c r="B2373" t="s">
        <v>686</v>
      </c>
      <c r="C2373" t="s">
        <v>3796</v>
      </c>
      <c r="D2373" t="s">
        <v>3797</v>
      </c>
      <c r="E2373" t="s">
        <v>2296</v>
      </c>
      <c r="F2373" t="s">
        <v>2292</v>
      </c>
      <c r="G2373">
        <v>2</v>
      </c>
      <c r="H2373">
        <v>12</v>
      </c>
      <c r="I2373">
        <v>38.748699999999999</v>
      </c>
      <c r="J2373">
        <v>-105.6236</v>
      </c>
      <c r="K2373" t="s">
        <v>628</v>
      </c>
      <c r="L2373" t="s">
        <v>742</v>
      </c>
    </row>
    <row r="2374" spans="2:12" x14ac:dyDescent="0.25">
      <c r="B2374" t="s">
        <v>686</v>
      </c>
      <c r="C2374" t="s">
        <v>3831</v>
      </c>
      <c r="D2374" t="s">
        <v>3832</v>
      </c>
      <c r="E2374" t="s">
        <v>3214</v>
      </c>
      <c r="F2374" t="s">
        <v>2292</v>
      </c>
      <c r="G2374">
        <v>2</v>
      </c>
      <c r="H2374">
        <v>12</v>
      </c>
      <c r="I2374">
        <v>38.805100000000003</v>
      </c>
      <c r="J2374">
        <v>-105.3937</v>
      </c>
      <c r="K2374" t="s">
        <v>628</v>
      </c>
      <c r="L2374" t="s">
        <v>742</v>
      </c>
    </row>
    <row r="2375" spans="2:12" x14ac:dyDescent="0.25">
      <c r="B2375" t="s">
        <v>686</v>
      </c>
      <c r="C2375" t="s">
        <v>3874</v>
      </c>
      <c r="D2375" t="s">
        <v>3875</v>
      </c>
      <c r="E2375" t="s">
        <v>3214</v>
      </c>
      <c r="F2375" t="s">
        <v>2292</v>
      </c>
      <c r="G2375">
        <v>2</v>
      </c>
      <c r="H2375">
        <v>12</v>
      </c>
      <c r="I2375">
        <v>38.8307</v>
      </c>
      <c r="J2375">
        <v>-105.37569999999999</v>
      </c>
      <c r="K2375" t="s">
        <v>628</v>
      </c>
      <c r="L2375" t="s">
        <v>742</v>
      </c>
    </row>
    <row r="2376" spans="2:12" x14ac:dyDescent="0.25">
      <c r="B2376" t="s">
        <v>661</v>
      </c>
      <c r="C2376" t="s">
        <v>2650</v>
      </c>
      <c r="D2376" t="s">
        <v>2651</v>
      </c>
      <c r="E2376" t="s">
        <v>2647</v>
      </c>
      <c r="F2376" t="s">
        <v>745</v>
      </c>
      <c r="G2376">
        <v>2</v>
      </c>
      <c r="H2376">
        <v>12</v>
      </c>
      <c r="I2376">
        <v>38.686599999999999</v>
      </c>
      <c r="J2376">
        <v>-105.3925</v>
      </c>
      <c r="K2376" t="s">
        <v>2504</v>
      </c>
      <c r="L2376" t="s">
        <v>742</v>
      </c>
    </row>
    <row r="2377" spans="2:12" x14ac:dyDescent="0.25">
      <c r="B2377" t="s">
        <v>665</v>
      </c>
      <c r="C2377" t="s">
        <v>3723</v>
      </c>
      <c r="D2377" t="s">
        <v>3724</v>
      </c>
      <c r="E2377" t="s">
        <v>3176</v>
      </c>
      <c r="F2377" t="s">
        <v>2292</v>
      </c>
      <c r="G2377">
        <v>4</v>
      </c>
      <c r="H2377">
        <v>59</v>
      </c>
      <c r="I2377">
        <v>38.542499999999997</v>
      </c>
      <c r="J2377">
        <v>-106.9312</v>
      </c>
      <c r="K2377" t="s">
        <v>628</v>
      </c>
      <c r="L2377" t="s">
        <v>742</v>
      </c>
    </row>
    <row r="2378" spans="2:12" x14ac:dyDescent="0.25">
      <c r="B2378" t="s">
        <v>628</v>
      </c>
      <c r="C2378" t="s">
        <v>8188</v>
      </c>
      <c r="D2378" t="s">
        <v>8189</v>
      </c>
      <c r="E2378" t="s">
        <v>2751</v>
      </c>
      <c r="F2378" t="s">
        <v>2292</v>
      </c>
      <c r="G2378">
        <v>4</v>
      </c>
      <c r="H2378">
        <v>59</v>
      </c>
      <c r="I2378">
        <v>38.555700000000002</v>
      </c>
      <c r="J2378">
        <v>-106.9286</v>
      </c>
      <c r="K2378" t="s">
        <v>628</v>
      </c>
      <c r="L2378" t="s">
        <v>742</v>
      </c>
    </row>
    <row r="2379" spans="2:12" x14ac:dyDescent="0.25">
      <c r="B2379" t="s">
        <v>665</v>
      </c>
      <c r="C2379" t="s">
        <v>3738</v>
      </c>
      <c r="D2379" t="s">
        <v>3739</v>
      </c>
      <c r="E2379" t="s">
        <v>2504</v>
      </c>
      <c r="F2379" t="s">
        <v>2292</v>
      </c>
      <c r="G2379">
        <v>4</v>
      </c>
      <c r="H2379">
        <v>59</v>
      </c>
      <c r="I2379">
        <v>38.540199999999999</v>
      </c>
      <c r="J2379">
        <v>-106.9238</v>
      </c>
      <c r="K2379" t="s">
        <v>628</v>
      </c>
      <c r="L2379" t="s">
        <v>742</v>
      </c>
    </row>
    <row r="2380" spans="2:12" x14ac:dyDescent="0.25">
      <c r="B2380" t="s">
        <v>665</v>
      </c>
      <c r="C2380" t="s">
        <v>3731</v>
      </c>
      <c r="D2380" t="s">
        <v>3732</v>
      </c>
      <c r="E2380" t="s">
        <v>3733</v>
      </c>
      <c r="F2380" t="s">
        <v>2292</v>
      </c>
      <c r="G2380">
        <v>4</v>
      </c>
      <c r="H2380">
        <v>59</v>
      </c>
      <c r="I2380">
        <v>38.544400000000003</v>
      </c>
      <c r="J2380">
        <v>-106.9414</v>
      </c>
      <c r="K2380" t="s">
        <v>628</v>
      </c>
      <c r="L2380" t="s">
        <v>742</v>
      </c>
    </row>
    <row r="2381" spans="2:12" x14ac:dyDescent="0.25">
      <c r="B2381" t="s">
        <v>665</v>
      </c>
      <c r="C2381" t="s">
        <v>3704</v>
      </c>
      <c r="D2381" t="s">
        <v>3705</v>
      </c>
      <c r="E2381" t="s">
        <v>3432</v>
      </c>
      <c r="F2381" t="s">
        <v>2292</v>
      </c>
      <c r="G2381">
        <v>4</v>
      </c>
      <c r="H2381">
        <v>28</v>
      </c>
      <c r="I2381">
        <v>38.503599999999999</v>
      </c>
      <c r="J2381">
        <v>-106.93600000000001</v>
      </c>
      <c r="K2381" t="s">
        <v>628</v>
      </c>
      <c r="L2381" t="s">
        <v>742</v>
      </c>
    </row>
    <row r="2382" spans="2:12" x14ac:dyDescent="0.25">
      <c r="B2382" t="s">
        <v>665</v>
      </c>
      <c r="C2382" t="s">
        <v>1181</v>
      </c>
      <c r="D2382" t="s">
        <v>1182</v>
      </c>
      <c r="E2382" t="s">
        <v>759</v>
      </c>
      <c r="F2382" t="s">
        <v>745</v>
      </c>
      <c r="G2382">
        <v>4</v>
      </c>
      <c r="H2382">
        <v>59</v>
      </c>
      <c r="I2382">
        <v>38.525399999999998</v>
      </c>
      <c r="J2382">
        <v>-106.96720000000001</v>
      </c>
      <c r="K2382" t="s">
        <v>759</v>
      </c>
      <c r="L2382" t="s">
        <v>742</v>
      </c>
    </row>
    <row r="2383" spans="2:12" x14ac:dyDescent="0.25">
      <c r="B2383" t="s">
        <v>665</v>
      </c>
      <c r="C2383" t="s">
        <v>3744</v>
      </c>
      <c r="D2383" t="s">
        <v>3745</v>
      </c>
      <c r="E2383" t="s">
        <v>2425</v>
      </c>
      <c r="F2383" t="s">
        <v>2292</v>
      </c>
      <c r="G2383">
        <v>4</v>
      </c>
      <c r="H2383">
        <v>59</v>
      </c>
      <c r="I2383">
        <v>38.592199999999998</v>
      </c>
      <c r="J2383">
        <v>-106.9213</v>
      </c>
      <c r="K2383" t="s">
        <v>628</v>
      </c>
      <c r="L2383" t="s">
        <v>742</v>
      </c>
    </row>
    <row r="2384" spans="2:12" x14ac:dyDescent="0.25">
      <c r="B2384" t="s">
        <v>665</v>
      </c>
      <c r="C2384" t="s">
        <v>3750</v>
      </c>
      <c r="D2384" t="s">
        <v>3751</v>
      </c>
      <c r="E2384" t="s">
        <v>3733</v>
      </c>
      <c r="F2384" t="s">
        <v>2292</v>
      </c>
      <c r="G2384">
        <v>4</v>
      </c>
      <c r="H2384">
        <v>59</v>
      </c>
      <c r="I2384">
        <v>38.618299999999998</v>
      </c>
      <c r="J2384">
        <v>-106.9284</v>
      </c>
      <c r="K2384" t="s">
        <v>628</v>
      </c>
      <c r="L2384" t="s">
        <v>742</v>
      </c>
    </row>
    <row r="2385" spans="2:12" x14ac:dyDescent="0.25">
      <c r="B2385" t="s">
        <v>665</v>
      </c>
      <c r="C2385" t="s">
        <v>3758</v>
      </c>
      <c r="D2385" t="s">
        <v>3759</v>
      </c>
      <c r="E2385" t="s">
        <v>2504</v>
      </c>
      <c r="F2385" t="s">
        <v>2292</v>
      </c>
      <c r="G2385">
        <v>4</v>
      </c>
      <c r="H2385">
        <v>59</v>
      </c>
      <c r="I2385">
        <v>38.639099999999999</v>
      </c>
      <c r="J2385">
        <v>-106.9408</v>
      </c>
      <c r="K2385" t="s">
        <v>628</v>
      </c>
      <c r="L2385" t="s">
        <v>742</v>
      </c>
    </row>
    <row r="2386" spans="2:12" x14ac:dyDescent="0.25">
      <c r="B2386" t="s">
        <v>665</v>
      </c>
      <c r="C2386" t="s">
        <v>3702</v>
      </c>
      <c r="D2386" t="s">
        <v>3703</v>
      </c>
      <c r="E2386" t="s">
        <v>1712</v>
      </c>
      <c r="F2386" t="s">
        <v>2292</v>
      </c>
      <c r="G2386">
        <v>4</v>
      </c>
      <c r="H2386">
        <v>59</v>
      </c>
      <c r="I2386">
        <v>38.502499999999998</v>
      </c>
      <c r="J2386">
        <v>-107.0611</v>
      </c>
      <c r="K2386" t="s">
        <v>628</v>
      </c>
      <c r="L2386" t="s">
        <v>742</v>
      </c>
    </row>
    <row r="2387" spans="2:12" x14ac:dyDescent="0.25">
      <c r="B2387" t="s">
        <v>665</v>
      </c>
      <c r="C2387" t="s">
        <v>3708</v>
      </c>
      <c r="D2387" t="s">
        <v>3709</v>
      </c>
      <c r="E2387" t="s">
        <v>3710</v>
      </c>
      <c r="F2387" t="s">
        <v>2292</v>
      </c>
      <c r="G2387">
        <v>4</v>
      </c>
      <c r="H2387">
        <v>28</v>
      </c>
      <c r="I2387">
        <v>38.513100000000001</v>
      </c>
      <c r="J2387">
        <v>-106.752</v>
      </c>
      <c r="K2387" t="s">
        <v>628</v>
      </c>
      <c r="L2387" t="s">
        <v>742</v>
      </c>
    </row>
    <row r="2388" spans="2:12" x14ac:dyDescent="0.25">
      <c r="B2388" t="s">
        <v>628</v>
      </c>
      <c r="C2388" t="s">
        <v>8839</v>
      </c>
      <c r="D2388" t="s">
        <v>8840</v>
      </c>
      <c r="E2388" t="s">
        <v>2835</v>
      </c>
      <c r="F2388" t="s">
        <v>2211</v>
      </c>
      <c r="G2388">
        <v>0</v>
      </c>
      <c r="H2388">
        <v>59</v>
      </c>
      <c r="I2388">
        <v>38.613498999999997</v>
      </c>
      <c r="J2388">
        <v>-106.90100099999999</v>
      </c>
      <c r="K2388" t="s">
        <v>2835</v>
      </c>
      <c r="L2388" t="s">
        <v>742</v>
      </c>
    </row>
    <row r="2389" spans="2:12" x14ac:dyDescent="0.25">
      <c r="B2389" t="s">
        <v>664</v>
      </c>
      <c r="C2389" t="s">
        <v>5863</v>
      </c>
      <c r="D2389" t="s">
        <v>5864</v>
      </c>
      <c r="E2389" t="s">
        <v>628</v>
      </c>
      <c r="F2389" t="s">
        <v>745</v>
      </c>
      <c r="G2389">
        <v>5</v>
      </c>
      <c r="H2389">
        <v>50</v>
      </c>
      <c r="I2389">
        <v>40.209200000000003</v>
      </c>
      <c r="J2389">
        <v>-106.3292</v>
      </c>
      <c r="K2389" t="s">
        <v>1475</v>
      </c>
      <c r="L2389" t="s">
        <v>742</v>
      </c>
    </row>
    <row r="2390" spans="2:12" x14ac:dyDescent="0.25">
      <c r="B2390" t="s">
        <v>658</v>
      </c>
      <c r="C2390" t="s">
        <v>4973</v>
      </c>
      <c r="D2390" t="s">
        <v>4974</v>
      </c>
      <c r="E2390" t="s">
        <v>2751</v>
      </c>
      <c r="F2390" t="s">
        <v>2292</v>
      </c>
      <c r="G2390">
        <v>5</v>
      </c>
      <c r="H2390">
        <v>37</v>
      </c>
      <c r="I2390">
        <v>39.644100000000002</v>
      </c>
      <c r="J2390">
        <v>-106.9385</v>
      </c>
      <c r="K2390" t="s">
        <v>628</v>
      </c>
      <c r="L2390" t="s">
        <v>742</v>
      </c>
    </row>
    <row r="2391" spans="2:12" x14ac:dyDescent="0.25">
      <c r="B2391" t="s">
        <v>658</v>
      </c>
      <c r="C2391" t="s">
        <v>6562</v>
      </c>
      <c r="D2391" t="s">
        <v>6563</v>
      </c>
      <c r="E2391" t="s">
        <v>2733</v>
      </c>
      <c r="F2391" t="s">
        <v>6505</v>
      </c>
      <c r="G2391">
        <v>5</v>
      </c>
      <c r="H2391">
        <v>37</v>
      </c>
      <c r="I2391">
        <v>39.622100000000003</v>
      </c>
      <c r="J2391">
        <v>-106.9532</v>
      </c>
      <c r="K2391" t="s">
        <v>628</v>
      </c>
      <c r="L2391" t="s">
        <v>742</v>
      </c>
    </row>
    <row r="2392" spans="2:12" x14ac:dyDescent="0.25">
      <c r="B2392" t="s">
        <v>658</v>
      </c>
      <c r="C2392" t="s">
        <v>4891</v>
      </c>
      <c r="D2392" t="s">
        <v>4892</v>
      </c>
      <c r="E2392" t="s">
        <v>2751</v>
      </c>
      <c r="F2392" t="s">
        <v>2292</v>
      </c>
      <c r="G2392">
        <v>5</v>
      </c>
      <c r="H2392">
        <v>37</v>
      </c>
      <c r="I2392">
        <v>39.616599999999998</v>
      </c>
      <c r="J2392">
        <v>-106.9563</v>
      </c>
      <c r="K2392" t="s">
        <v>628</v>
      </c>
      <c r="L2392" t="s">
        <v>742</v>
      </c>
    </row>
    <row r="2393" spans="2:12" x14ac:dyDescent="0.25">
      <c r="B2393" t="s">
        <v>658</v>
      </c>
      <c r="C2393" t="s">
        <v>4877</v>
      </c>
      <c r="D2393" t="s">
        <v>4878</v>
      </c>
      <c r="E2393" t="s">
        <v>2327</v>
      </c>
      <c r="F2393" t="s">
        <v>2292</v>
      </c>
      <c r="G2393">
        <v>5</v>
      </c>
      <c r="H2393">
        <v>37</v>
      </c>
      <c r="I2393">
        <v>39.610199999999999</v>
      </c>
      <c r="J2393">
        <v>-106.911</v>
      </c>
      <c r="K2393" t="s">
        <v>628</v>
      </c>
      <c r="L2393" t="s">
        <v>742</v>
      </c>
    </row>
    <row r="2394" spans="2:12" x14ac:dyDescent="0.25">
      <c r="B2394" t="s">
        <v>658</v>
      </c>
      <c r="C2394" t="s">
        <v>5119</v>
      </c>
      <c r="D2394" t="s">
        <v>5120</v>
      </c>
      <c r="E2394" t="s">
        <v>628</v>
      </c>
      <c r="F2394" t="s">
        <v>745</v>
      </c>
      <c r="G2394">
        <v>5</v>
      </c>
      <c r="H2394">
        <v>52</v>
      </c>
      <c r="I2394">
        <v>39.695300000000003</v>
      </c>
      <c r="J2394">
        <v>-106.9731</v>
      </c>
      <c r="K2394" t="s">
        <v>952</v>
      </c>
      <c r="L2394" t="s">
        <v>742</v>
      </c>
    </row>
    <row r="2395" spans="2:12" x14ac:dyDescent="0.25">
      <c r="B2395" t="s">
        <v>673</v>
      </c>
      <c r="C2395" t="s">
        <v>2045</v>
      </c>
      <c r="D2395" t="s">
        <v>2046</v>
      </c>
      <c r="E2395" t="s">
        <v>628</v>
      </c>
      <c r="F2395" t="s">
        <v>1979</v>
      </c>
      <c r="G2395">
        <v>5</v>
      </c>
      <c r="H2395">
        <v>38</v>
      </c>
      <c r="I2395">
        <v>39.249983</v>
      </c>
      <c r="J2395">
        <v>-106.50058799999999</v>
      </c>
      <c r="K2395" t="s">
        <v>628</v>
      </c>
      <c r="L2395" t="s">
        <v>742</v>
      </c>
    </row>
    <row r="2396" spans="2:12" x14ac:dyDescent="0.25">
      <c r="B2396" t="s">
        <v>688</v>
      </c>
      <c r="C2396" t="s">
        <v>2047</v>
      </c>
      <c r="D2396" t="s">
        <v>2048</v>
      </c>
      <c r="E2396" t="s">
        <v>628</v>
      </c>
      <c r="F2396" t="s">
        <v>1979</v>
      </c>
      <c r="G2396">
        <v>5</v>
      </c>
      <c r="H2396">
        <v>38</v>
      </c>
      <c r="I2396">
        <v>39.249983</v>
      </c>
      <c r="J2396">
        <v>-106.50058799999999</v>
      </c>
      <c r="K2396" t="s">
        <v>628</v>
      </c>
      <c r="L2396" t="s">
        <v>742</v>
      </c>
    </row>
    <row r="2397" spans="2:12" x14ac:dyDescent="0.25">
      <c r="B2397" t="s">
        <v>693</v>
      </c>
      <c r="C2397" t="s">
        <v>2000</v>
      </c>
      <c r="D2397" t="s">
        <v>2001</v>
      </c>
      <c r="E2397" t="s">
        <v>628</v>
      </c>
      <c r="F2397" t="s">
        <v>1979</v>
      </c>
      <c r="G2397">
        <v>6</v>
      </c>
      <c r="H2397">
        <v>58</v>
      </c>
      <c r="I2397">
        <v>40.799967000000002</v>
      </c>
      <c r="J2397">
        <v>-106.933941</v>
      </c>
      <c r="K2397" t="s">
        <v>628</v>
      </c>
      <c r="L2397" t="s">
        <v>742</v>
      </c>
    </row>
    <row r="2398" spans="2:12" x14ac:dyDescent="0.25">
      <c r="B2398" t="s">
        <v>628</v>
      </c>
      <c r="C2398" t="s">
        <v>2610</v>
      </c>
      <c r="D2398" t="s">
        <v>2611</v>
      </c>
      <c r="E2398" t="s">
        <v>2613</v>
      </c>
      <c r="F2398" t="s">
        <v>745</v>
      </c>
      <c r="G2398">
        <v>0</v>
      </c>
      <c r="H2398">
        <v>0</v>
      </c>
      <c r="I2398">
        <v>0</v>
      </c>
      <c r="J2398">
        <v>0</v>
      </c>
      <c r="K2398" t="s">
        <v>2612</v>
      </c>
      <c r="L2398" t="s">
        <v>742</v>
      </c>
    </row>
    <row r="2399" spans="2:12" x14ac:dyDescent="0.25">
      <c r="B2399" t="s">
        <v>680</v>
      </c>
      <c r="C2399" t="s">
        <v>1190</v>
      </c>
      <c r="D2399" t="s">
        <v>1191</v>
      </c>
      <c r="E2399" t="s">
        <v>1192</v>
      </c>
      <c r="F2399" t="s">
        <v>745</v>
      </c>
      <c r="G2399">
        <v>6</v>
      </c>
      <c r="H2399">
        <v>44</v>
      </c>
      <c r="I2399">
        <v>40.372199999999999</v>
      </c>
      <c r="J2399">
        <v>-107.6116</v>
      </c>
      <c r="K2399" t="s">
        <v>628</v>
      </c>
      <c r="L2399" t="s">
        <v>742</v>
      </c>
    </row>
    <row r="2400" spans="2:12" x14ac:dyDescent="0.25">
      <c r="B2400" t="s">
        <v>628</v>
      </c>
      <c r="C2400" t="s">
        <v>8881</v>
      </c>
      <c r="D2400" t="s">
        <v>8882</v>
      </c>
      <c r="E2400" t="s">
        <v>8049</v>
      </c>
      <c r="F2400" t="s">
        <v>2484</v>
      </c>
      <c r="G2400">
        <v>0</v>
      </c>
      <c r="H2400">
        <v>44</v>
      </c>
      <c r="I2400">
        <v>40.372900000000001</v>
      </c>
      <c r="J2400">
        <v>-107.61539999999999</v>
      </c>
      <c r="K2400" t="s">
        <v>628</v>
      </c>
      <c r="L2400" t="s">
        <v>742</v>
      </c>
    </row>
    <row r="2401" spans="2:12" x14ac:dyDescent="0.25">
      <c r="B2401" t="s">
        <v>680</v>
      </c>
      <c r="C2401" t="s">
        <v>2678</v>
      </c>
      <c r="D2401" t="s">
        <v>2679</v>
      </c>
      <c r="E2401" t="s">
        <v>2680</v>
      </c>
      <c r="F2401" t="s">
        <v>745</v>
      </c>
      <c r="G2401">
        <v>6</v>
      </c>
      <c r="H2401">
        <v>44</v>
      </c>
      <c r="I2401">
        <v>40.357999999999997</v>
      </c>
      <c r="J2401">
        <v>-107.608</v>
      </c>
      <c r="K2401" t="s">
        <v>628</v>
      </c>
      <c r="L2401" t="s">
        <v>742</v>
      </c>
    </row>
    <row r="2402" spans="2:12" x14ac:dyDescent="0.25">
      <c r="B2402" t="s">
        <v>664</v>
      </c>
      <c r="C2402" t="s">
        <v>5924</v>
      </c>
      <c r="D2402" t="s">
        <v>5925</v>
      </c>
      <c r="E2402" t="s">
        <v>628</v>
      </c>
      <c r="F2402" t="s">
        <v>745</v>
      </c>
      <c r="G2402">
        <v>5</v>
      </c>
      <c r="H2402">
        <v>51</v>
      </c>
      <c r="I2402">
        <v>40.270800000000001</v>
      </c>
      <c r="J2402">
        <v>-105.83280000000001</v>
      </c>
      <c r="K2402" t="s">
        <v>2327</v>
      </c>
      <c r="L2402" t="s">
        <v>742</v>
      </c>
    </row>
    <row r="2403" spans="2:12" x14ac:dyDescent="0.25">
      <c r="B2403" t="s">
        <v>644</v>
      </c>
      <c r="C2403" t="s">
        <v>1193</v>
      </c>
      <c r="D2403" t="s">
        <v>1194</v>
      </c>
      <c r="E2403" t="s">
        <v>1195</v>
      </c>
      <c r="F2403" t="s">
        <v>745</v>
      </c>
      <c r="G2403">
        <v>2</v>
      </c>
      <c r="H2403">
        <v>67</v>
      </c>
      <c r="I2403">
        <v>37.483330000000002</v>
      </c>
      <c r="J2403">
        <v>-102.68333</v>
      </c>
      <c r="K2403" t="s">
        <v>628</v>
      </c>
      <c r="L2403" t="s">
        <v>742</v>
      </c>
    </row>
    <row r="2404" spans="2:12" x14ac:dyDescent="0.25">
      <c r="B2404" t="s">
        <v>686</v>
      </c>
      <c r="C2404" t="s">
        <v>1199</v>
      </c>
      <c r="D2404" t="s">
        <v>1200</v>
      </c>
      <c r="E2404" t="s">
        <v>1201</v>
      </c>
      <c r="F2404" t="s">
        <v>745</v>
      </c>
      <c r="G2404">
        <v>1</v>
      </c>
      <c r="H2404">
        <v>23</v>
      </c>
      <c r="I2404">
        <v>39.033329999999999</v>
      </c>
      <c r="J2404">
        <v>-105.8</v>
      </c>
      <c r="K2404" t="s">
        <v>628</v>
      </c>
      <c r="L2404" t="s">
        <v>742</v>
      </c>
    </row>
    <row r="2405" spans="2:12" x14ac:dyDescent="0.25">
      <c r="B2405" t="s">
        <v>686</v>
      </c>
      <c r="C2405" t="s">
        <v>4128</v>
      </c>
      <c r="D2405" t="s">
        <v>4129</v>
      </c>
      <c r="E2405" t="s">
        <v>2964</v>
      </c>
      <c r="F2405" t="s">
        <v>2292</v>
      </c>
      <c r="G2405">
        <v>1</v>
      </c>
      <c r="H2405">
        <v>23</v>
      </c>
      <c r="I2405">
        <v>39.069600000000001</v>
      </c>
      <c r="J2405">
        <v>-105.604</v>
      </c>
      <c r="K2405" t="s">
        <v>628</v>
      </c>
      <c r="L2405" t="s">
        <v>742</v>
      </c>
    </row>
    <row r="2406" spans="2:12" x14ac:dyDescent="0.25">
      <c r="B2406" t="s">
        <v>686</v>
      </c>
      <c r="C2406" t="s">
        <v>3969</v>
      </c>
      <c r="D2406" t="s">
        <v>3970</v>
      </c>
      <c r="E2406" t="s">
        <v>3214</v>
      </c>
      <c r="F2406" t="s">
        <v>2292</v>
      </c>
      <c r="G2406">
        <v>1</v>
      </c>
      <c r="H2406">
        <v>23</v>
      </c>
      <c r="I2406">
        <v>38.906100000000002</v>
      </c>
      <c r="J2406">
        <v>-105.9333</v>
      </c>
      <c r="K2406" t="s">
        <v>628</v>
      </c>
      <c r="L2406" t="s">
        <v>742</v>
      </c>
    </row>
    <row r="2407" spans="2:12" x14ac:dyDescent="0.25">
      <c r="B2407" t="s">
        <v>686</v>
      </c>
      <c r="C2407" t="s">
        <v>3948</v>
      </c>
      <c r="D2407" t="s">
        <v>3949</v>
      </c>
      <c r="E2407" t="s">
        <v>3334</v>
      </c>
      <c r="F2407" t="s">
        <v>2292</v>
      </c>
      <c r="G2407">
        <v>1</v>
      </c>
      <c r="H2407">
        <v>23</v>
      </c>
      <c r="I2407">
        <v>38.882599999999996</v>
      </c>
      <c r="J2407">
        <v>-105.9084</v>
      </c>
      <c r="K2407" t="s">
        <v>628</v>
      </c>
      <c r="L2407" t="s">
        <v>742</v>
      </c>
    </row>
    <row r="2408" spans="2:12" x14ac:dyDescent="0.25">
      <c r="B2408" t="s">
        <v>686</v>
      </c>
      <c r="C2408" t="s">
        <v>3942</v>
      </c>
      <c r="D2408" t="s">
        <v>3943</v>
      </c>
      <c r="E2408" t="s">
        <v>3057</v>
      </c>
      <c r="F2408" t="s">
        <v>2292</v>
      </c>
      <c r="G2408">
        <v>1</v>
      </c>
      <c r="H2408">
        <v>23</v>
      </c>
      <c r="I2408">
        <v>38.8733</v>
      </c>
      <c r="J2408">
        <v>-105.6944</v>
      </c>
      <c r="K2408" t="s">
        <v>628</v>
      </c>
      <c r="L2408" t="s">
        <v>742</v>
      </c>
    </row>
    <row r="2409" spans="2:12" x14ac:dyDescent="0.25">
      <c r="B2409" t="s">
        <v>686</v>
      </c>
      <c r="C2409" t="s">
        <v>3898</v>
      </c>
      <c r="D2409" t="s">
        <v>3899</v>
      </c>
      <c r="E2409" t="s">
        <v>2751</v>
      </c>
      <c r="F2409" t="s">
        <v>2292</v>
      </c>
      <c r="G2409">
        <v>1</v>
      </c>
      <c r="H2409">
        <v>23</v>
      </c>
      <c r="I2409">
        <v>38.846800000000002</v>
      </c>
      <c r="J2409">
        <v>-105.77500000000001</v>
      </c>
      <c r="K2409" t="s">
        <v>628</v>
      </c>
      <c r="L2409" t="s">
        <v>742</v>
      </c>
    </row>
    <row r="2410" spans="2:12" x14ac:dyDescent="0.25">
      <c r="B2410" t="s">
        <v>686</v>
      </c>
      <c r="C2410" t="s">
        <v>3847</v>
      </c>
      <c r="D2410" t="s">
        <v>3848</v>
      </c>
      <c r="E2410" t="s">
        <v>3334</v>
      </c>
      <c r="F2410" t="s">
        <v>2292</v>
      </c>
      <c r="G2410">
        <v>1</v>
      </c>
      <c r="H2410">
        <v>23</v>
      </c>
      <c r="I2410">
        <v>38.814999999999998</v>
      </c>
      <c r="J2410">
        <v>-105.874</v>
      </c>
      <c r="K2410" t="s">
        <v>628</v>
      </c>
      <c r="L2410" t="s">
        <v>742</v>
      </c>
    </row>
    <row r="2411" spans="2:12" x14ac:dyDescent="0.25">
      <c r="B2411" t="s">
        <v>686</v>
      </c>
      <c r="C2411" t="s">
        <v>4012</v>
      </c>
      <c r="D2411" t="s">
        <v>4013</v>
      </c>
      <c r="E2411" t="s">
        <v>2945</v>
      </c>
      <c r="F2411" t="s">
        <v>2292</v>
      </c>
      <c r="G2411">
        <v>1</v>
      </c>
      <c r="H2411">
        <v>23</v>
      </c>
      <c r="I2411">
        <v>38.941899999999997</v>
      </c>
      <c r="J2411">
        <v>-105.78789999999999</v>
      </c>
      <c r="K2411" t="s">
        <v>628</v>
      </c>
      <c r="L2411" t="s">
        <v>742</v>
      </c>
    </row>
    <row r="2412" spans="2:12" x14ac:dyDescent="0.25">
      <c r="B2412" t="s">
        <v>686</v>
      </c>
      <c r="C2412" t="s">
        <v>4162</v>
      </c>
      <c r="D2412" t="s">
        <v>4163</v>
      </c>
      <c r="E2412" t="s">
        <v>2964</v>
      </c>
      <c r="F2412" t="s">
        <v>2292</v>
      </c>
      <c r="G2412">
        <v>1</v>
      </c>
      <c r="H2412">
        <v>23</v>
      </c>
      <c r="I2412">
        <v>39.0901</v>
      </c>
      <c r="J2412">
        <v>-105.7225</v>
      </c>
      <c r="K2412" t="s">
        <v>628</v>
      </c>
      <c r="L2412" t="s">
        <v>742</v>
      </c>
    </row>
    <row r="2413" spans="2:12" x14ac:dyDescent="0.25">
      <c r="B2413" t="s">
        <v>686</v>
      </c>
      <c r="C2413" t="s">
        <v>4004</v>
      </c>
      <c r="D2413" t="s">
        <v>4005</v>
      </c>
      <c r="E2413" t="s">
        <v>2964</v>
      </c>
      <c r="F2413" t="s">
        <v>2292</v>
      </c>
      <c r="G2413">
        <v>1</v>
      </c>
      <c r="H2413">
        <v>23</v>
      </c>
      <c r="I2413">
        <v>38.933900000000001</v>
      </c>
      <c r="J2413">
        <v>-105.7783</v>
      </c>
      <c r="K2413" t="s">
        <v>628</v>
      </c>
      <c r="L2413" t="s">
        <v>742</v>
      </c>
    </row>
    <row r="2414" spans="2:12" x14ac:dyDescent="0.25">
      <c r="B2414" t="s">
        <v>686</v>
      </c>
      <c r="C2414" t="s">
        <v>4185</v>
      </c>
      <c r="D2414" t="s">
        <v>4186</v>
      </c>
      <c r="E2414" t="s">
        <v>3214</v>
      </c>
      <c r="F2414" t="s">
        <v>2292</v>
      </c>
      <c r="G2414">
        <v>1</v>
      </c>
      <c r="H2414">
        <v>23</v>
      </c>
      <c r="I2414">
        <v>39.123899999999999</v>
      </c>
      <c r="J2414">
        <v>-105.7221</v>
      </c>
      <c r="K2414" t="s">
        <v>628</v>
      </c>
      <c r="L2414" t="s">
        <v>742</v>
      </c>
    </row>
    <row r="2415" spans="2:12" x14ac:dyDescent="0.25">
      <c r="B2415" t="s">
        <v>670</v>
      </c>
      <c r="C2415" t="s">
        <v>1202</v>
      </c>
      <c r="D2415" t="s">
        <v>1203</v>
      </c>
      <c r="E2415" t="s">
        <v>1205</v>
      </c>
      <c r="F2415" t="s">
        <v>745</v>
      </c>
      <c r="G2415">
        <v>2</v>
      </c>
      <c r="H2415">
        <v>17</v>
      </c>
      <c r="I2415">
        <v>38.446599999999997</v>
      </c>
      <c r="J2415">
        <v>-103.1605</v>
      </c>
      <c r="K2415" t="s">
        <v>1204</v>
      </c>
      <c r="L2415" t="s">
        <v>742</v>
      </c>
    </row>
    <row r="2416" spans="2:12" x14ac:dyDescent="0.25">
      <c r="B2416" t="s">
        <v>670</v>
      </c>
      <c r="C2416" t="s">
        <v>3647</v>
      </c>
      <c r="D2416" t="s">
        <v>3648</v>
      </c>
      <c r="E2416" t="s">
        <v>2327</v>
      </c>
      <c r="F2416" t="s">
        <v>2292</v>
      </c>
      <c r="G2416">
        <v>2</v>
      </c>
      <c r="H2416">
        <v>17</v>
      </c>
      <c r="I2416">
        <v>38.453200000000002</v>
      </c>
      <c r="J2416">
        <v>-103.1634</v>
      </c>
      <c r="K2416" t="s">
        <v>628</v>
      </c>
      <c r="L2416" t="s">
        <v>742</v>
      </c>
    </row>
    <row r="2417" spans="2:12" x14ac:dyDescent="0.25">
      <c r="B2417" t="s">
        <v>628</v>
      </c>
      <c r="C2417" t="s">
        <v>8147</v>
      </c>
      <c r="D2417" t="s">
        <v>8148</v>
      </c>
      <c r="E2417" t="s">
        <v>2733</v>
      </c>
      <c r="F2417" t="s">
        <v>2292</v>
      </c>
      <c r="G2417">
        <v>2</v>
      </c>
      <c r="H2417">
        <v>67</v>
      </c>
      <c r="I2417">
        <v>38.640900000000002</v>
      </c>
      <c r="J2417">
        <v>-103.2563</v>
      </c>
      <c r="K2417" t="s">
        <v>628</v>
      </c>
      <c r="L2417" t="s">
        <v>742</v>
      </c>
    </row>
    <row r="2418" spans="2:12" x14ac:dyDescent="0.25">
      <c r="B2418" t="s">
        <v>670</v>
      </c>
      <c r="C2418" t="s">
        <v>3698</v>
      </c>
      <c r="D2418" t="s">
        <v>3699</v>
      </c>
      <c r="E2418" t="s">
        <v>2945</v>
      </c>
      <c r="F2418" t="s">
        <v>2292</v>
      </c>
      <c r="G2418">
        <v>2</v>
      </c>
      <c r="H2418">
        <v>17</v>
      </c>
      <c r="I2418">
        <v>38.487299999999998</v>
      </c>
      <c r="J2418">
        <v>-103.1332</v>
      </c>
      <c r="K2418" t="s">
        <v>628</v>
      </c>
      <c r="L2418" t="s">
        <v>742</v>
      </c>
    </row>
    <row r="2419" spans="2:12" x14ac:dyDescent="0.25">
      <c r="B2419" t="s">
        <v>628</v>
      </c>
      <c r="C2419" t="s">
        <v>9015</v>
      </c>
      <c r="D2419" t="s">
        <v>9016</v>
      </c>
      <c r="E2419" t="s">
        <v>8049</v>
      </c>
      <c r="F2419" t="s">
        <v>2484</v>
      </c>
      <c r="G2419">
        <v>0</v>
      </c>
      <c r="H2419">
        <v>17</v>
      </c>
      <c r="I2419">
        <v>38.526600000000002</v>
      </c>
      <c r="J2419">
        <v>-103.1636</v>
      </c>
      <c r="K2419" t="s">
        <v>628</v>
      </c>
      <c r="L2419" t="s">
        <v>742</v>
      </c>
    </row>
    <row r="2420" spans="2:12" x14ac:dyDescent="0.25">
      <c r="B2420" t="s">
        <v>646</v>
      </c>
      <c r="C2420" t="s">
        <v>1206</v>
      </c>
      <c r="D2420" t="s">
        <v>1207</v>
      </c>
      <c r="E2420" t="s">
        <v>1209</v>
      </c>
      <c r="F2420" t="s">
        <v>745</v>
      </c>
      <c r="G2420">
        <v>1</v>
      </c>
      <c r="H2420">
        <v>6</v>
      </c>
      <c r="I2420">
        <v>39.933329999999998</v>
      </c>
      <c r="J2420">
        <v>-105.28333000000001</v>
      </c>
      <c r="K2420" t="s">
        <v>1208</v>
      </c>
      <c r="L2420" t="s">
        <v>742</v>
      </c>
    </row>
    <row r="2421" spans="2:12" x14ac:dyDescent="0.25">
      <c r="B2421" t="s">
        <v>687</v>
      </c>
      <c r="C2421" t="s">
        <v>6390</v>
      </c>
      <c r="D2421" t="s">
        <v>6391</v>
      </c>
      <c r="E2421" t="s">
        <v>2459</v>
      </c>
      <c r="F2421" t="s">
        <v>2292</v>
      </c>
      <c r="G2421">
        <v>1</v>
      </c>
      <c r="H2421">
        <v>65</v>
      </c>
      <c r="I2421">
        <v>40.645499999999998</v>
      </c>
      <c r="J2421">
        <v>-102.6284</v>
      </c>
      <c r="K2421" t="s">
        <v>628</v>
      </c>
      <c r="L2421" t="s">
        <v>742</v>
      </c>
    </row>
    <row r="2422" spans="2:12" x14ac:dyDescent="0.25">
      <c r="B2422" t="s">
        <v>687</v>
      </c>
      <c r="C2422" t="s">
        <v>6386</v>
      </c>
      <c r="D2422" t="s">
        <v>6387</v>
      </c>
      <c r="E2422" t="s">
        <v>2842</v>
      </c>
      <c r="F2422" t="s">
        <v>2292</v>
      </c>
      <c r="G2422">
        <v>1</v>
      </c>
      <c r="H2422">
        <v>65</v>
      </c>
      <c r="I2422">
        <v>40.643599999999999</v>
      </c>
      <c r="J2422">
        <v>-102.623</v>
      </c>
      <c r="K2422" t="s">
        <v>628</v>
      </c>
      <c r="L2422" t="s">
        <v>742</v>
      </c>
    </row>
    <row r="2423" spans="2:12" x14ac:dyDescent="0.25">
      <c r="B2423" t="s">
        <v>628</v>
      </c>
      <c r="C2423" t="s">
        <v>9055</v>
      </c>
      <c r="D2423" t="s">
        <v>9056</v>
      </c>
      <c r="E2423" t="s">
        <v>8049</v>
      </c>
      <c r="F2423" t="s">
        <v>2484</v>
      </c>
      <c r="G2423">
        <v>0</v>
      </c>
      <c r="H2423">
        <v>65</v>
      </c>
      <c r="I2423">
        <v>40.482199999999999</v>
      </c>
      <c r="J2423">
        <v>-102.55029999999999</v>
      </c>
      <c r="K2423" t="s">
        <v>628</v>
      </c>
      <c r="L2423" t="s">
        <v>742</v>
      </c>
    </row>
    <row r="2424" spans="2:12" x14ac:dyDescent="0.25">
      <c r="B2424" t="s">
        <v>687</v>
      </c>
      <c r="C2424" t="s">
        <v>6378</v>
      </c>
      <c r="D2424" t="s">
        <v>6379</v>
      </c>
      <c r="E2424" t="s">
        <v>2309</v>
      </c>
      <c r="F2424" t="s">
        <v>2292</v>
      </c>
      <c r="G2424">
        <v>1</v>
      </c>
      <c r="H2424">
        <v>65</v>
      </c>
      <c r="I2424">
        <v>40.640700000000002</v>
      </c>
      <c r="J2424">
        <v>-102.5518</v>
      </c>
      <c r="K2424" t="s">
        <v>628</v>
      </c>
      <c r="L2424" t="s">
        <v>742</v>
      </c>
    </row>
    <row r="2425" spans="2:12" x14ac:dyDescent="0.25">
      <c r="B2425" t="s">
        <v>687</v>
      </c>
      <c r="C2425" t="s">
        <v>6337</v>
      </c>
      <c r="D2425" t="s">
        <v>6338</v>
      </c>
      <c r="E2425" t="s">
        <v>1712</v>
      </c>
      <c r="F2425" t="s">
        <v>2292</v>
      </c>
      <c r="G2425">
        <v>1</v>
      </c>
      <c r="H2425">
        <v>65</v>
      </c>
      <c r="I2425">
        <v>40.613</v>
      </c>
      <c r="J2425">
        <v>-102.5322</v>
      </c>
      <c r="K2425" t="s">
        <v>628</v>
      </c>
      <c r="L2425" t="s">
        <v>742</v>
      </c>
    </row>
    <row r="2426" spans="2:12" x14ac:dyDescent="0.25">
      <c r="B2426" t="s">
        <v>687</v>
      </c>
      <c r="C2426" t="s">
        <v>6325</v>
      </c>
      <c r="D2426" t="s">
        <v>6326</v>
      </c>
      <c r="E2426" t="s">
        <v>1712</v>
      </c>
      <c r="F2426" t="s">
        <v>2292</v>
      </c>
      <c r="G2426">
        <v>1</v>
      </c>
      <c r="H2426">
        <v>65</v>
      </c>
      <c r="I2426">
        <v>40.602499999999999</v>
      </c>
      <c r="J2426">
        <v>-102.53270000000001</v>
      </c>
      <c r="K2426" t="s">
        <v>628</v>
      </c>
      <c r="L2426" t="s">
        <v>742</v>
      </c>
    </row>
    <row r="2427" spans="2:12" x14ac:dyDescent="0.25">
      <c r="B2427" t="s">
        <v>687</v>
      </c>
      <c r="C2427" t="s">
        <v>6339</v>
      </c>
      <c r="D2427" t="s">
        <v>6340</v>
      </c>
      <c r="E2427" t="s">
        <v>2428</v>
      </c>
      <c r="F2427" t="s">
        <v>2292</v>
      </c>
      <c r="G2427">
        <v>1</v>
      </c>
      <c r="H2427">
        <v>65</v>
      </c>
      <c r="I2427">
        <v>40.613300000000002</v>
      </c>
      <c r="J2427">
        <v>-102.51430000000001</v>
      </c>
      <c r="K2427" t="s">
        <v>628</v>
      </c>
      <c r="L2427" t="s">
        <v>742</v>
      </c>
    </row>
    <row r="2428" spans="2:12" x14ac:dyDescent="0.25">
      <c r="B2428" t="s">
        <v>687</v>
      </c>
      <c r="C2428" t="s">
        <v>6329</v>
      </c>
      <c r="D2428" t="s">
        <v>6330</v>
      </c>
      <c r="E2428" t="s">
        <v>1712</v>
      </c>
      <c r="F2428" t="s">
        <v>2292</v>
      </c>
      <c r="G2428">
        <v>1</v>
      </c>
      <c r="H2428">
        <v>65</v>
      </c>
      <c r="I2428">
        <v>40.603299999999997</v>
      </c>
      <c r="J2428">
        <v>-102.5127</v>
      </c>
      <c r="K2428" t="s">
        <v>628</v>
      </c>
      <c r="L2428" t="s">
        <v>742</v>
      </c>
    </row>
    <row r="2429" spans="2:12" x14ac:dyDescent="0.25">
      <c r="B2429" t="s">
        <v>687</v>
      </c>
      <c r="C2429" t="s">
        <v>6278</v>
      </c>
      <c r="D2429" t="s">
        <v>6279</v>
      </c>
      <c r="E2429" t="s">
        <v>2945</v>
      </c>
      <c r="F2429" t="s">
        <v>2292</v>
      </c>
      <c r="G2429">
        <v>1</v>
      </c>
      <c r="H2429">
        <v>65</v>
      </c>
      <c r="I2429">
        <v>40.577199999999998</v>
      </c>
      <c r="J2429">
        <v>-102.5316</v>
      </c>
      <c r="K2429" t="s">
        <v>628</v>
      </c>
      <c r="L2429" t="s">
        <v>742</v>
      </c>
    </row>
    <row r="2430" spans="2:12" x14ac:dyDescent="0.25">
      <c r="B2430" t="s">
        <v>677</v>
      </c>
      <c r="C2430" t="s">
        <v>6268</v>
      </c>
      <c r="D2430" t="s">
        <v>6269</v>
      </c>
      <c r="E2430" t="s">
        <v>3396</v>
      </c>
      <c r="F2430" t="s">
        <v>2292</v>
      </c>
      <c r="G2430">
        <v>1</v>
      </c>
      <c r="H2430">
        <v>65</v>
      </c>
      <c r="I2430">
        <v>40.568899999999999</v>
      </c>
      <c r="J2430">
        <v>-102.71210000000001</v>
      </c>
      <c r="K2430" t="s">
        <v>628</v>
      </c>
      <c r="L2430" t="s">
        <v>742</v>
      </c>
    </row>
    <row r="2431" spans="2:12" x14ac:dyDescent="0.25">
      <c r="B2431" t="s">
        <v>628</v>
      </c>
      <c r="C2431" t="s">
        <v>2355</v>
      </c>
      <c r="D2431" t="s">
        <v>2356</v>
      </c>
      <c r="E2431" t="s">
        <v>2249</v>
      </c>
      <c r="F2431" t="s">
        <v>2211</v>
      </c>
      <c r="G2431">
        <v>1</v>
      </c>
      <c r="H2431">
        <v>65</v>
      </c>
      <c r="I2431">
        <v>40.672198999999999</v>
      </c>
      <c r="J2431">
        <v>-102.647003</v>
      </c>
      <c r="K2431" t="s">
        <v>2249</v>
      </c>
      <c r="L2431" t="s">
        <v>742</v>
      </c>
    </row>
    <row r="2432" spans="2:12" x14ac:dyDescent="0.25">
      <c r="B2432" t="s">
        <v>628</v>
      </c>
      <c r="C2432" t="s">
        <v>1210</v>
      </c>
      <c r="D2432" t="s">
        <v>1211</v>
      </c>
      <c r="E2432" t="s">
        <v>842</v>
      </c>
      <c r="F2432" t="s">
        <v>745</v>
      </c>
      <c r="G2432">
        <v>6</v>
      </c>
      <c r="H2432">
        <v>57</v>
      </c>
      <c r="I2432">
        <v>40.492600000000003</v>
      </c>
      <c r="J2432">
        <v>-107.2548</v>
      </c>
      <c r="K2432" t="s">
        <v>842</v>
      </c>
      <c r="L2432" t="s">
        <v>742</v>
      </c>
    </row>
    <row r="2433" spans="2:12" x14ac:dyDescent="0.25">
      <c r="B2433" t="s">
        <v>693</v>
      </c>
      <c r="C2433" t="s">
        <v>6201</v>
      </c>
      <c r="D2433" t="s">
        <v>6202</v>
      </c>
      <c r="E2433" t="s">
        <v>3214</v>
      </c>
      <c r="F2433" t="s">
        <v>2292</v>
      </c>
      <c r="G2433">
        <v>6</v>
      </c>
      <c r="H2433">
        <v>57</v>
      </c>
      <c r="I2433">
        <v>40.493899999999996</v>
      </c>
      <c r="J2433">
        <v>-107.26300000000001</v>
      </c>
      <c r="K2433" t="s">
        <v>628</v>
      </c>
      <c r="L2433" t="s">
        <v>742</v>
      </c>
    </row>
    <row r="2434" spans="2:12" x14ac:dyDescent="0.25">
      <c r="B2434" t="s">
        <v>628</v>
      </c>
      <c r="C2434" t="s">
        <v>2691</v>
      </c>
      <c r="D2434" t="s">
        <v>2692</v>
      </c>
      <c r="E2434" t="s">
        <v>628</v>
      </c>
      <c r="F2434" t="s">
        <v>2484</v>
      </c>
      <c r="G2434">
        <v>3</v>
      </c>
      <c r="H2434">
        <v>25</v>
      </c>
      <c r="I2434">
        <v>38.266666000000001</v>
      </c>
      <c r="J2434">
        <v>-105.849998</v>
      </c>
      <c r="K2434" t="s">
        <v>628</v>
      </c>
      <c r="L2434" t="s">
        <v>742</v>
      </c>
    </row>
    <row r="2435" spans="2:12" x14ac:dyDescent="0.25">
      <c r="B2435" t="s">
        <v>628</v>
      </c>
      <c r="C2435" t="s">
        <v>2754</v>
      </c>
      <c r="D2435" t="s">
        <v>2755</v>
      </c>
      <c r="E2435" t="s">
        <v>2751</v>
      </c>
      <c r="F2435" t="s">
        <v>2211</v>
      </c>
      <c r="G2435">
        <v>6</v>
      </c>
      <c r="H2435">
        <v>57</v>
      </c>
      <c r="I2435">
        <v>40.499001</v>
      </c>
      <c r="J2435">
        <v>-107.181</v>
      </c>
      <c r="K2435" t="s">
        <v>2751</v>
      </c>
      <c r="L2435" t="s">
        <v>742</v>
      </c>
    </row>
    <row r="2436" spans="2:12" x14ac:dyDescent="0.25">
      <c r="B2436" t="s">
        <v>628</v>
      </c>
      <c r="C2436" t="s">
        <v>2446</v>
      </c>
      <c r="D2436" t="s">
        <v>2447</v>
      </c>
      <c r="E2436" t="s">
        <v>2448</v>
      </c>
      <c r="F2436" t="s">
        <v>2211</v>
      </c>
      <c r="G2436">
        <v>1</v>
      </c>
      <c r="H2436">
        <v>65</v>
      </c>
      <c r="I2436">
        <v>39.955199999999998</v>
      </c>
      <c r="J2436">
        <v>-102.625</v>
      </c>
      <c r="K2436" t="s">
        <v>2448</v>
      </c>
      <c r="L2436" t="s">
        <v>742</v>
      </c>
    </row>
    <row r="2437" spans="2:12" x14ac:dyDescent="0.25">
      <c r="B2437" t="s">
        <v>628</v>
      </c>
      <c r="C2437" t="s">
        <v>2703</v>
      </c>
      <c r="D2437" t="s">
        <v>2704</v>
      </c>
      <c r="E2437" t="s">
        <v>2504</v>
      </c>
      <c r="F2437" t="s">
        <v>2211</v>
      </c>
      <c r="G2437">
        <v>6</v>
      </c>
      <c r="H2437">
        <v>47</v>
      </c>
      <c r="I2437">
        <v>40.545501999999999</v>
      </c>
      <c r="J2437">
        <v>-106.38800000000001</v>
      </c>
      <c r="K2437" t="s">
        <v>2504</v>
      </c>
      <c r="L2437" t="s">
        <v>742</v>
      </c>
    </row>
    <row r="2438" spans="2:12" x14ac:dyDescent="0.25">
      <c r="B2438" t="s">
        <v>698</v>
      </c>
      <c r="C2438" t="s">
        <v>5404</v>
      </c>
      <c r="D2438" t="s">
        <v>5405</v>
      </c>
      <c r="E2438" t="s">
        <v>2933</v>
      </c>
      <c r="F2438" t="s">
        <v>2292</v>
      </c>
      <c r="G2438">
        <v>5</v>
      </c>
      <c r="H2438">
        <v>36</v>
      </c>
      <c r="I2438">
        <v>39.873800000000003</v>
      </c>
      <c r="J2438">
        <v>-106.3061</v>
      </c>
      <c r="K2438" t="s">
        <v>628</v>
      </c>
      <c r="L2438" t="s">
        <v>742</v>
      </c>
    </row>
    <row r="2439" spans="2:12" x14ac:dyDescent="0.25">
      <c r="B2439" t="s">
        <v>639</v>
      </c>
      <c r="C2439" t="s">
        <v>5397</v>
      </c>
      <c r="D2439" t="s">
        <v>5398</v>
      </c>
      <c r="E2439" t="s">
        <v>3072</v>
      </c>
      <c r="F2439" t="s">
        <v>2292</v>
      </c>
      <c r="G2439">
        <v>1</v>
      </c>
      <c r="H2439">
        <v>2</v>
      </c>
      <c r="I2439">
        <v>39.869599999999998</v>
      </c>
      <c r="J2439">
        <v>-104.91070000000001</v>
      </c>
      <c r="K2439" t="s">
        <v>628</v>
      </c>
      <c r="L2439" t="s">
        <v>742</v>
      </c>
    </row>
    <row r="2440" spans="2:12" x14ac:dyDescent="0.25">
      <c r="B2440" t="s">
        <v>679</v>
      </c>
      <c r="C2440" t="s">
        <v>1212</v>
      </c>
      <c r="D2440" t="s">
        <v>1213</v>
      </c>
      <c r="E2440" t="s">
        <v>1214</v>
      </c>
      <c r="F2440" t="s">
        <v>745</v>
      </c>
      <c r="G2440">
        <v>3</v>
      </c>
      <c r="H2440">
        <v>20</v>
      </c>
      <c r="I2440">
        <v>37.771599999999999</v>
      </c>
      <c r="J2440">
        <v>-107.1097</v>
      </c>
      <c r="K2440" t="s">
        <v>1214</v>
      </c>
      <c r="L2440" t="s">
        <v>742</v>
      </c>
    </row>
    <row r="2441" spans="2:12" x14ac:dyDescent="0.25">
      <c r="B2441" t="s">
        <v>653</v>
      </c>
      <c r="C2441" t="s">
        <v>2804</v>
      </c>
      <c r="D2441" t="s">
        <v>2805</v>
      </c>
      <c r="E2441" t="s">
        <v>2806</v>
      </c>
      <c r="F2441" t="s">
        <v>745</v>
      </c>
      <c r="G2441">
        <v>2</v>
      </c>
      <c r="H2441">
        <v>13</v>
      </c>
      <c r="I2441">
        <v>38.1</v>
      </c>
      <c r="J2441">
        <v>-105.61666700000001</v>
      </c>
      <c r="K2441" t="s">
        <v>628</v>
      </c>
      <c r="L2441" t="s">
        <v>742</v>
      </c>
    </row>
    <row r="2442" spans="2:12" x14ac:dyDescent="0.25">
      <c r="B2442" t="s">
        <v>672</v>
      </c>
      <c r="C2442" t="s">
        <v>3155</v>
      </c>
      <c r="D2442" t="s">
        <v>3156</v>
      </c>
      <c r="E2442" t="s">
        <v>2663</v>
      </c>
      <c r="F2442" t="s">
        <v>2292</v>
      </c>
      <c r="G2442">
        <v>7</v>
      </c>
      <c r="H2442">
        <v>30</v>
      </c>
      <c r="I2442">
        <v>37.4236</v>
      </c>
      <c r="J2442">
        <v>-107.79940000000001</v>
      </c>
      <c r="K2442" t="s">
        <v>628</v>
      </c>
      <c r="L2442" t="s">
        <v>742</v>
      </c>
    </row>
    <row r="2443" spans="2:12" x14ac:dyDescent="0.25">
      <c r="B2443" t="s">
        <v>672</v>
      </c>
      <c r="C2443" t="s">
        <v>2929</v>
      </c>
      <c r="D2443" t="s">
        <v>2930</v>
      </c>
      <c r="E2443" t="s">
        <v>1712</v>
      </c>
      <c r="F2443" t="s">
        <v>2292</v>
      </c>
      <c r="G2443">
        <v>7</v>
      </c>
      <c r="H2443">
        <v>33</v>
      </c>
      <c r="I2443">
        <v>37.111199999999997</v>
      </c>
      <c r="J2443">
        <v>-108.14449999999999</v>
      </c>
      <c r="K2443" t="s">
        <v>628</v>
      </c>
      <c r="L2443" t="s">
        <v>742</v>
      </c>
    </row>
    <row r="2444" spans="2:12" x14ac:dyDescent="0.25">
      <c r="B2444" t="s">
        <v>672</v>
      </c>
      <c r="C2444" t="s">
        <v>2981</v>
      </c>
      <c r="D2444" t="s">
        <v>2982</v>
      </c>
      <c r="E2444" t="s">
        <v>1712</v>
      </c>
      <c r="F2444" t="s">
        <v>2292</v>
      </c>
      <c r="G2444">
        <v>7</v>
      </c>
      <c r="H2444">
        <v>33</v>
      </c>
      <c r="I2444">
        <v>37.214100000000002</v>
      </c>
      <c r="J2444">
        <v>-108.0916</v>
      </c>
      <c r="K2444" t="s">
        <v>628</v>
      </c>
      <c r="L2444" t="s">
        <v>742</v>
      </c>
    </row>
    <row r="2445" spans="2:12" x14ac:dyDescent="0.25">
      <c r="B2445" t="s">
        <v>628</v>
      </c>
      <c r="C2445" t="s">
        <v>8071</v>
      </c>
      <c r="D2445" t="s">
        <v>8072</v>
      </c>
      <c r="E2445" t="s">
        <v>6688</v>
      </c>
      <c r="F2445" t="s">
        <v>2292</v>
      </c>
      <c r="G2445">
        <v>7</v>
      </c>
      <c r="H2445">
        <v>33</v>
      </c>
      <c r="I2445">
        <v>37.180399999999999</v>
      </c>
      <c r="J2445">
        <v>-108.0363</v>
      </c>
      <c r="K2445" t="s">
        <v>628</v>
      </c>
      <c r="L2445" t="s">
        <v>742</v>
      </c>
    </row>
    <row r="2446" spans="2:12" x14ac:dyDescent="0.25">
      <c r="B2446" t="s">
        <v>672</v>
      </c>
      <c r="C2446" t="s">
        <v>2969</v>
      </c>
      <c r="D2446" t="s">
        <v>2970</v>
      </c>
      <c r="E2446" t="s">
        <v>2751</v>
      </c>
      <c r="F2446" t="s">
        <v>2292</v>
      </c>
      <c r="G2446">
        <v>7</v>
      </c>
      <c r="H2446">
        <v>33</v>
      </c>
      <c r="I2446">
        <v>37.197800000000001</v>
      </c>
      <c r="J2446">
        <v>-108.1264</v>
      </c>
      <c r="K2446" t="s">
        <v>628</v>
      </c>
      <c r="L2446" t="s">
        <v>742</v>
      </c>
    </row>
    <row r="2447" spans="2:12" x14ac:dyDescent="0.25">
      <c r="B2447" t="s">
        <v>672</v>
      </c>
      <c r="C2447" t="s">
        <v>2939</v>
      </c>
      <c r="D2447" t="s">
        <v>2940</v>
      </c>
      <c r="E2447" t="s">
        <v>2448</v>
      </c>
      <c r="F2447" t="s">
        <v>2292</v>
      </c>
      <c r="G2447">
        <v>7</v>
      </c>
      <c r="H2447">
        <v>33</v>
      </c>
      <c r="I2447">
        <v>37.142400000000002</v>
      </c>
      <c r="J2447">
        <v>-108.0814</v>
      </c>
      <c r="K2447" t="s">
        <v>628</v>
      </c>
      <c r="L2447" t="s">
        <v>742</v>
      </c>
    </row>
    <row r="2448" spans="2:12" x14ac:dyDescent="0.25">
      <c r="B2448" t="s">
        <v>628</v>
      </c>
      <c r="C2448" t="s">
        <v>8817</v>
      </c>
      <c r="D2448" t="s">
        <v>8818</v>
      </c>
      <c r="E2448" t="s">
        <v>628</v>
      </c>
      <c r="F2448" t="s">
        <v>2484</v>
      </c>
      <c r="G2448">
        <v>0</v>
      </c>
      <c r="H2448">
        <v>48</v>
      </c>
      <c r="I2448">
        <v>40.967500000000001</v>
      </c>
      <c r="J2448">
        <v>-106.0001</v>
      </c>
      <c r="K2448" t="s">
        <v>628</v>
      </c>
      <c r="L2448" t="s">
        <v>742</v>
      </c>
    </row>
    <row r="2449" spans="2:12" x14ac:dyDescent="0.25">
      <c r="B2449" t="s">
        <v>680</v>
      </c>
      <c r="C2449" t="s">
        <v>1215</v>
      </c>
      <c r="D2449" t="s">
        <v>1216</v>
      </c>
      <c r="E2449" t="s">
        <v>1217</v>
      </c>
      <c r="F2449" t="s">
        <v>745</v>
      </c>
      <c r="G2449">
        <v>6</v>
      </c>
      <c r="H2449">
        <v>56</v>
      </c>
      <c r="I2449">
        <v>40.983330000000002</v>
      </c>
      <c r="J2449">
        <v>-108.61667</v>
      </c>
      <c r="K2449" t="s">
        <v>1217</v>
      </c>
      <c r="L2449" t="s">
        <v>742</v>
      </c>
    </row>
    <row r="2450" spans="2:12" x14ac:dyDescent="0.25">
      <c r="B2450" t="s">
        <v>628</v>
      </c>
      <c r="C2450" t="s">
        <v>7962</v>
      </c>
      <c r="D2450" t="s">
        <v>7963</v>
      </c>
      <c r="E2450" t="s">
        <v>628</v>
      </c>
      <c r="F2450" t="s">
        <v>2484</v>
      </c>
      <c r="G2450">
        <v>1</v>
      </c>
      <c r="H2450">
        <v>4</v>
      </c>
      <c r="I2450">
        <v>40.400002000000001</v>
      </c>
      <c r="J2450">
        <v>-105.650002</v>
      </c>
      <c r="K2450" t="s">
        <v>628</v>
      </c>
      <c r="L2450" t="s">
        <v>742</v>
      </c>
    </row>
    <row r="2451" spans="2:12" x14ac:dyDescent="0.25">
      <c r="B2451" t="s">
        <v>684</v>
      </c>
      <c r="C2451" t="s">
        <v>1218</v>
      </c>
      <c r="D2451" t="s">
        <v>1219</v>
      </c>
      <c r="E2451" t="s">
        <v>1220</v>
      </c>
      <c r="F2451" t="s">
        <v>745</v>
      </c>
      <c r="G2451">
        <v>2</v>
      </c>
      <c r="H2451">
        <v>17</v>
      </c>
      <c r="I2451">
        <v>37.75</v>
      </c>
      <c r="J2451">
        <v>-103.46666999999999</v>
      </c>
      <c r="K2451" t="s">
        <v>628</v>
      </c>
      <c r="L2451" t="s">
        <v>742</v>
      </c>
    </row>
    <row r="2452" spans="2:12" x14ac:dyDescent="0.25">
      <c r="B2452" t="s">
        <v>628</v>
      </c>
      <c r="C2452" t="s">
        <v>8933</v>
      </c>
      <c r="D2452" t="s">
        <v>8934</v>
      </c>
      <c r="E2452" t="s">
        <v>628</v>
      </c>
      <c r="F2452" t="s">
        <v>2484</v>
      </c>
      <c r="G2452">
        <v>0</v>
      </c>
      <c r="H2452">
        <v>0</v>
      </c>
      <c r="I2452">
        <v>0</v>
      </c>
      <c r="J2452">
        <v>0</v>
      </c>
      <c r="K2452" t="s">
        <v>628</v>
      </c>
      <c r="L2452" t="s">
        <v>742</v>
      </c>
    </row>
    <row r="2453" spans="2:12" x14ac:dyDescent="0.25">
      <c r="B2453" t="s">
        <v>657</v>
      </c>
      <c r="C2453" t="s">
        <v>6552</v>
      </c>
      <c r="D2453" t="s">
        <v>6553</v>
      </c>
      <c r="E2453" t="s">
        <v>2733</v>
      </c>
      <c r="F2453" t="s">
        <v>6505</v>
      </c>
      <c r="G2453">
        <v>1</v>
      </c>
      <c r="H2453">
        <v>8</v>
      </c>
      <c r="I2453">
        <v>39.546199999999999</v>
      </c>
      <c r="J2453">
        <v>-104.96550000000001</v>
      </c>
      <c r="K2453" t="s">
        <v>628</v>
      </c>
      <c r="L2453" t="s">
        <v>742</v>
      </c>
    </row>
    <row r="2454" spans="2:12" x14ac:dyDescent="0.25">
      <c r="B2454" t="s">
        <v>657</v>
      </c>
      <c r="C2454" t="s">
        <v>4725</v>
      </c>
      <c r="D2454" t="s">
        <v>4726</v>
      </c>
      <c r="E2454" t="s">
        <v>2466</v>
      </c>
      <c r="F2454" t="s">
        <v>2292</v>
      </c>
      <c r="G2454">
        <v>1</v>
      </c>
      <c r="H2454">
        <v>8</v>
      </c>
      <c r="I2454">
        <v>39.546900000000001</v>
      </c>
      <c r="J2454">
        <v>-104.9739</v>
      </c>
      <c r="K2454" t="s">
        <v>628</v>
      </c>
      <c r="L2454" t="s">
        <v>742</v>
      </c>
    </row>
    <row r="2455" spans="2:12" x14ac:dyDescent="0.25">
      <c r="B2455" t="s">
        <v>657</v>
      </c>
      <c r="C2455" t="s">
        <v>4733</v>
      </c>
      <c r="D2455" t="s">
        <v>4734</v>
      </c>
      <c r="E2455" t="s">
        <v>2431</v>
      </c>
      <c r="F2455" t="s">
        <v>2292</v>
      </c>
      <c r="G2455">
        <v>1</v>
      </c>
      <c r="H2455">
        <v>8</v>
      </c>
      <c r="I2455">
        <v>39.549799999999998</v>
      </c>
      <c r="J2455">
        <v>-104.9637</v>
      </c>
      <c r="K2455" t="s">
        <v>628</v>
      </c>
      <c r="L2455" t="s">
        <v>742</v>
      </c>
    </row>
    <row r="2456" spans="2:12" x14ac:dyDescent="0.25">
      <c r="B2456" t="s">
        <v>657</v>
      </c>
      <c r="C2456" t="s">
        <v>4763</v>
      </c>
      <c r="D2456" t="s">
        <v>4764</v>
      </c>
      <c r="E2456" t="s">
        <v>2751</v>
      </c>
      <c r="F2456" t="s">
        <v>2292</v>
      </c>
      <c r="G2456">
        <v>1</v>
      </c>
      <c r="H2456">
        <v>8</v>
      </c>
      <c r="I2456">
        <v>39.561599999999999</v>
      </c>
      <c r="J2456">
        <v>-104.9503</v>
      </c>
      <c r="K2456" t="s">
        <v>628</v>
      </c>
      <c r="L2456" t="s">
        <v>742</v>
      </c>
    </row>
    <row r="2457" spans="2:12" x14ac:dyDescent="0.25">
      <c r="B2457" t="s">
        <v>657</v>
      </c>
      <c r="C2457" t="s">
        <v>4701</v>
      </c>
      <c r="D2457" t="s">
        <v>4702</v>
      </c>
      <c r="E2457" t="s">
        <v>2926</v>
      </c>
      <c r="F2457" t="s">
        <v>2292</v>
      </c>
      <c r="G2457">
        <v>1</v>
      </c>
      <c r="H2457">
        <v>8</v>
      </c>
      <c r="I2457">
        <v>39.536900000000003</v>
      </c>
      <c r="J2457">
        <v>-104.9919</v>
      </c>
      <c r="K2457" t="s">
        <v>628</v>
      </c>
      <c r="L2457" t="s">
        <v>742</v>
      </c>
    </row>
    <row r="2458" spans="2:12" x14ac:dyDescent="0.25">
      <c r="B2458" t="s">
        <v>657</v>
      </c>
      <c r="C2458" t="s">
        <v>4681</v>
      </c>
      <c r="D2458" t="s">
        <v>4682</v>
      </c>
      <c r="E2458" t="s">
        <v>2312</v>
      </c>
      <c r="F2458" t="s">
        <v>2292</v>
      </c>
      <c r="G2458">
        <v>1</v>
      </c>
      <c r="H2458">
        <v>8</v>
      </c>
      <c r="I2458">
        <v>39.527999999999999</v>
      </c>
      <c r="J2458">
        <v>-104.9532</v>
      </c>
      <c r="K2458" t="s">
        <v>628</v>
      </c>
      <c r="L2458" t="s">
        <v>742</v>
      </c>
    </row>
    <row r="2459" spans="2:12" x14ac:dyDescent="0.25">
      <c r="B2459" t="s">
        <v>657</v>
      </c>
      <c r="C2459" t="s">
        <v>4679</v>
      </c>
      <c r="D2459" t="s">
        <v>4680</v>
      </c>
      <c r="E2459" t="s">
        <v>2475</v>
      </c>
      <c r="F2459" t="s">
        <v>2292</v>
      </c>
      <c r="G2459">
        <v>1</v>
      </c>
      <c r="H2459">
        <v>8</v>
      </c>
      <c r="I2459">
        <v>39.526699999999998</v>
      </c>
      <c r="J2459">
        <v>-104.9486</v>
      </c>
      <c r="K2459" t="s">
        <v>628</v>
      </c>
      <c r="L2459" t="s">
        <v>742</v>
      </c>
    </row>
    <row r="2460" spans="2:12" x14ac:dyDescent="0.25">
      <c r="B2460" t="s">
        <v>657</v>
      </c>
      <c r="C2460" t="s">
        <v>6554</v>
      </c>
      <c r="D2460" t="s">
        <v>6555</v>
      </c>
      <c r="E2460" t="s">
        <v>3432</v>
      </c>
      <c r="F2460" t="s">
        <v>6505</v>
      </c>
      <c r="G2460">
        <v>1</v>
      </c>
      <c r="H2460">
        <v>8</v>
      </c>
      <c r="I2460">
        <v>39.536799999999999</v>
      </c>
      <c r="J2460">
        <v>-105.0042</v>
      </c>
      <c r="K2460" t="s">
        <v>628</v>
      </c>
      <c r="L2460" t="s">
        <v>742</v>
      </c>
    </row>
    <row r="2461" spans="2:12" x14ac:dyDescent="0.25">
      <c r="B2461" t="s">
        <v>657</v>
      </c>
      <c r="C2461" t="s">
        <v>6556</v>
      </c>
      <c r="D2461" t="s">
        <v>6557</v>
      </c>
      <c r="E2461" t="s">
        <v>2733</v>
      </c>
      <c r="F2461" t="s">
        <v>6505</v>
      </c>
      <c r="G2461">
        <v>1</v>
      </c>
      <c r="H2461">
        <v>8</v>
      </c>
      <c r="I2461">
        <v>39.558900000000001</v>
      </c>
      <c r="J2461">
        <v>-104.92319999999999</v>
      </c>
      <c r="K2461" t="s">
        <v>628</v>
      </c>
      <c r="L2461" t="s">
        <v>742</v>
      </c>
    </row>
    <row r="2462" spans="2:12" x14ac:dyDescent="0.25">
      <c r="B2462" t="s">
        <v>657</v>
      </c>
      <c r="C2462" t="s">
        <v>6558</v>
      </c>
      <c r="D2462" t="s">
        <v>6559</v>
      </c>
      <c r="E2462" t="s">
        <v>2733</v>
      </c>
      <c r="F2462" t="s">
        <v>6505</v>
      </c>
      <c r="G2462">
        <v>1</v>
      </c>
      <c r="H2462">
        <v>8</v>
      </c>
      <c r="I2462">
        <v>39.521900000000002</v>
      </c>
      <c r="J2462">
        <v>-104.9918</v>
      </c>
      <c r="K2462" t="s">
        <v>628</v>
      </c>
      <c r="L2462" t="s">
        <v>742</v>
      </c>
    </row>
    <row r="2463" spans="2:12" x14ac:dyDescent="0.25">
      <c r="B2463" t="s">
        <v>657</v>
      </c>
      <c r="C2463" t="s">
        <v>4655</v>
      </c>
      <c r="D2463" t="s">
        <v>4656</v>
      </c>
      <c r="E2463" t="s">
        <v>2459</v>
      </c>
      <c r="F2463" t="s">
        <v>2292</v>
      </c>
      <c r="G2463">
        <v>1</v>
      </c>
      <c r="H2463">
        <v>8</v>
      </c>
      <c r="I2463">
        <v>39.518599999999999</v>
      </c>
      <c r="J2463">
        <v>-104.9492</v>
      </c>
      <c r="K2463" t="s">
        <v>628</v>
      </c>
      <c r="L2463" t="s">
        <v>742</v>
      </c>
    </row>
    <row r="2464" spans="2:12" x14ac:dyDescent="0.25">
      <c r="B2464" t="s">
        <v>657</v>
      </c>
      <c r="C2464" t="s">
        <v>4677</v>
      </c>
      <c r="D2464" t="s">
        <v>4678</v>
      </c>
      <c r="E2464" t="s">
        <v>961</v>
      </c>
      <c r="F2464" t="s">
        <v>2292</v>
      </c>
      <c r="G2464">
        <v>1</v>
      </c>
      <c r="H2464">
        <v>8</v>
      </c>
      <c r="I2464">
        <v>39.525599999999997</v>
      </c>
      <c r="J2464">
        <v>-105.006</v>
      </c>
      <c r="K2464" t="s">
        <v>628</v>
      </c>
      <c r="L2464" t="s">
        <v>742</v>
      </c>
    </row>
    <row r="2465" spans="2:12" x14ac:dyDescent="0.25">
      <c r="B2465" t="s">
        <v>657</v>
      </c>
      <c r="C2465" t="s">
        <v>4707</v>
      </c>
      <c r="D2465" t="s">
        <v>4708</v>
      </c>
      <c r="E2465" t="s">
        <v>1712</v>
      </c>
      <c r="F2465" t="s">
        <v>2292</v>
      </c>
      <c r="G2465">
        <v>1</v>
      </c>
      <c r="H2465">
        <v>8</v>
      </c>
      <c r="I2465">
        <v>39.540399999999998</v>
      </c>
      <c r="J2465">
        <v>-104.9123</v>
      </c>
      <c r="K2465" t="s">
        <v>628</v>
      </c>
      <c r="L2465" t="s">
        <v>742</v>
      </c>
    </row>
    <row r="2466" spans="2:12" x14ac:dyDescent="0.25">
      <c r="B2466" t="s">
        <v>683</v>
      </c>
      <c r="C2466" t="s">
        <v>5943</v>
      </c>
      <c r="D2466" t="s">
        <v>5944</v>
      </c>
      <c r="E2466" t="s">
        <v>2459</v>
      </c>
      <c r="F2466" t="s">
        <v>2292</v>
      </c>
      <c r="G2466">
        <v>1</v>
      </c>
      <c r="H2466">
        <v>1</v>
      </c>
      <c r="I2466">
        <v>40.292999999999999</v>
      </c>
      <c r="J2466">
        <v>-103.54649999999999</v>
      </c>
      <c r="K2466" t="s">
        <v>628</v>
      </c>
      <c r="L2466" t="s">
        <v>742</v>
      </c>
    </row>
    <row r="2467" spans="2:12" x14ac:dyDescent="0.25">
      <c r="B2467" t="s">
        <v>628</v>
      </c>
      <c r="C2467" t="s">
        <v>2378</v>
      </c>
      <c r="D2467" t="s">
        <v>2379</v>
      </c>
      <c r="E2467" t="s">
        <v>2302</v>
      </c>
      <c r="F2467" t="s">
        <v>2211</v>
      </c>
      <c r="G2467">
        <v>2</v>
      </c>
      <c r="H2467">
        <v>19</v>
      </c>
      <c r="I2467">
        <v>37.289299</v>
      </c>
      <c r="J2467">
        <v>-104.31300400000001</v>
      </c>
      <c r="K2467" t="s">
        <v>2302</v>
      </c>
      <c r="L2467" t="s">
        <v>742</v>
      </c>
    </row>
    <row r="2468" spans="2:12" x14ac:dyDescent="0.25">
      <c r="B2468" t="s">
        <v>674</v>
      </c>
      <c r="C2468" t="s">
        <v>1224</v>
      </c>
      <c r="D2468" t="s">
        <v>1225</v>
      </c>
      <c r="E2468" t="s">
        <v>1226</v>
      </c>
      <c r="F2468" t="s">
        <v>745</v>
      </c>
      <c r="G2468">
        <v>1</v>
      </c>
      <c r="H2468">
        <v>48</v>
      </c>
      <c r="I2468">
        <v>40.967799999999997</v>
      </c>
      <c r="J2468">
        <v>-106.00020000000001</v>
      </c>
      <c r="K2468" t="s">
        <v>1226</v>
      </c>
      <c r="L2468" t="s">
        <v>742</v>
      </c>
    </row>
    <row r="2469" spans="2:12" x14ac:dyDescent="0.25">
      <c r="B2469" t="s">
        <v>689</v>
      </c>
      <c r="C2469" t="s">
        <v>1227</v>
      </c>
      <c r="D2469" t="s">
        <v>1228</v>
      </c>
      <c r="E2469" t="s">
        <v>1229</v>
      </c>
      <c r="F2469" t="s">
        <v>745</v>
      </c>
      <c r="G2469">
        <v>2</v>
      </c>
      <c r="H2469">
        <v>67</v>
      </c>
      <c r="I2469">
        <v>38.051699999999997</v>
      </c>
      <c r="J2469">
        <v>-102.13160000000001</v>
      </c>
      <c r="K2469" t="s">
        <v>1122</v>
      </c>
      <c r="L2469" t="s">
        <v>742</v>
      </c>
    </row>
    <row r="2470" spans="2:12" x14ac:dyDescent="0.25">
      <c r="B2470" t="s">
        <v>628</v>
      </c>
      <c r="C2470" t="s">
        <v>2444</v>
      </c>
      <c r="D2470" t="s">
        <v>2445</v>
      </c>
      <c r="E2470" t="s">
        <v>2443</v>
      </c>
      <c r="F2470" t="s">
        <v>2211</v>
      </c>
      <c r="G2470">
        <v>2</v>
      </c>
      <c r="H2470">
        <v>67</v>
      </c>
      <c r="I2470">
        <v>38.136100999999996</v>
      </c>
      <c r="J2470">
        <v>-102.24099699999999</v>
      </c>
      <c r="K2470" t="s">
        <v>2443</v>
      </c>
      <c r="L2470" t="s">
        <v>742</v>
      </c>
    </row>
    <row r="2471" spans="2:12" x14ac:dyDescent="0.25">
      <c r="B2471" t="s">
        <v>689</v>
      </c>
      <c r="C2471" t="s">
        <v>3375</v>
      </c>
      <c r="D2471" t="s">
        <v>3376</v>
      </c>
      <c r="E2471" t="s">
        <v>2459</v>
      </c>
      <c r="F2471" t="s">
        <v>2292</v>
      </c>
      <c r="G2471">
        <v>2</v>
      </c>
      <c r="H2471">
        <v>67</v>
      </c>
      <c r="I2471">
        <v>38.055900000000001</v>
      </c>
      <c r="J2471">
        <v>-102.1225</v>
      </c>
      <c r="K2471" t="s">
        <v>628</v>
      </c>
      <c r="L2471" t="s">
        <v>742</v>
      </c>
    </row>
    <row r="2472" spans="2:12" x14ac:dyDescent="0.25">
      <c r="B2472" t="s">
        <v>689</v>
      </c>
      <c r="C2472" t="s">
        <v>2717</v>
      </c>
      <c r="D2472" t="s">
        <v>2718</v>
      </c>
      <c r="E2472" t="s">
        <v>1990</v>
      </c>
      <c r="F2472" t="s">
        <v>745</v>
      </c>
      <c r="G2472">
        <v>2</v>
      </c>
      <c r="H2472">
        <v>67</v>
      </c>
      <c r="I2472">
        <v>38.063499999999998</v>
      </c>
      <c r="J2472">
        <v>-102.1288</v>
      </c>
      <c r="K2472" t="s">
        <v>1990</v>
      </c>
      <c r="L2472" t="s">
        <v>742</v>
      </c>
    </row>
    <row r="2473" spans="2:12" x14ac:dyDescent="0.25">
      <c r="B2473" t="s">
        <v>628</v>
      </c>
      <c r="C2473" t="s">
        <v>2376</v>
      </c>
      <c r="D2473" t="s">
        <v>2377</v>
      </c>
      <c r="E2473" t="s">
        <v>2312</v>
      </c>
      <c r="F2473" t="s">
        <v>2211</v>
      </c>
      <c r="G2473">
        <v>2</v>
      </c>
      <c r="H2473">
        <v>67</v>
      </c>
      <c r="I2473">
        <v>38.07</v>
      </c>
      <c r="J2473">
        <v>-102.089996</v>
      </c>
      <c r="K2473" t="s">
        <v>2312</v>
      </c>
      <c r="L2473" t="s">
        <v>742</v>
      </c>
    </row>
    <row r="2474" spans="2:12" x14ac:dyDescent="0.25">
      <c r="B2474" t="s">
        <v>687</v>
      </c>
      <c r="C2474" t="s">
        <v>1230</v>
      </c>
      <c r="D2474" t="s">
        <v>1231</v>
      </c>
      <c r="E2474" t="s">
        <v>759</v>
      </c>
      <c r="F2474" t="s">
        <v>745</v>
      </c>
      <c r="G2474">
        <v>1</v>
      </c>
      <c r="H2474">
        <v>65</v>
      </c>
      <c r="I2474">
        <v>40.545400000000001</v>
      </c>
      <c r="J2474">
        <v>-102.3412</v>
      </c>
      <c r="K2474" t="s">
        <v>819</v>
      </c>
      <c r="L2474" t="s">
        <v>742</v>
      </c>
    </row>
    <row r="2475" spans="2:12" x14ac:dyDescent="0.25">
      <c r="B2475" t="s">
        <v>687</v>
      </c>
      <c r="C2475" t="s">
        <v>6299</v>
      </c>
      <c r="D2475" t="s">
        <v>1231</v>
      </c>
      <c r="E2475" t="s">
        <v>4018</v>
      </c>
      <c r="F2475" t="s">
        <v>2292</v>
      </c>
      <c r="G2475">
        <v>1</v>
      </c>
      <c r="H2475">
        <v>65</v>
      </c>
      <c r="I2475">
        <v>40.583799999999997</v>
      </c>
      <c r="J2475">
        <v>-102.3039</v>
      </c>
      <c r="K2475" t="s">
        <v>628</v>
      </c>
      <c r="L2475" t="s">
        <v>742</v>
      </c>
    </row>
    <row r="2476" spans="2:12" x14ac:dyDescent="0.25">
      <c r="B2476" t="s">
        <v>687</v>
      </c>
      <c r="C2476" t="s">
        <v>6295</v>
      </c>
      <c r="D2476" t="s">
        <v>6296</v>
      </c>
      <c r="E2476" t="s">
        <v>3057</v>
      </c>
      <c r="F2476" t="s">
        <v>2292</v>
      </c>
      <c r="G2476">
        <v>1</v>
      </c>
      <c r="H2476">
        <v>65</v>
      </c>
      <c r="I2476">
        <v>40.5822</v>
      </c>
      <c r="J2476">
        <v>-102.30329999999999</v>
      </c>
      <c r="K2476" t="s">
        <v>628</v>
      </c>
      <c r="L2476" t="s">
        <v>742</v>
      </c>
    </row>
    <row r="2477" spans="2:12" x14ac:dyDescent="0.25">
      <c r="B2477" t="s">
        <v>687</v>
      </c>
      <c r="C2477" t="s">
        <v>6293</v>
      </c>
      <c r="D2477" t="s">
        <v>6294</v>
      </c>
      <c r="E2477" t="s">
        <v>2431</v>
      </c>
      <c r="F2477" t="s">
        <v>2292</v>
      </c>
      <c r="G2477">
        <v>1</v>
      </c>
      <c r="H2477">
        <v>65</v>
      </c>
      <c r="I2477">
        <v>40.580199999999998</v>
      </c>
      <c r="J2477">
        <v>-102.30759999999999</v>
      </c>
      <c r="K2477" t="s">
        <v>628</v>
      </c>
      <c r="L2477" t="s">
        <v>742</v>
      </c>
    </row>
    <row r="2478" spans="2:12" x14ac:dyDescent="0.25">
      <c r="B2478" t="s">
        <v>687</v>
      </c>
      <c r="C2478" t="s">
        <v>6282</v>
      </c>
      <c r="D2478" t="s">
        <v>6283</v>
      </c>
      <c r="E2478" t="s">
        <v>2327</v>
      </c>
      <c r="F2478" t="s">
        <v>2292</v>
      </c>
      <c r="G2478">
        <v>1</v>
      </c>
      <c r="H2478">
        <v>65</v>
      </c>
      <c r="I2478">
        <v>40.578400000000002</v>
      </c>
      <c r="J2478">
        <v>-102.3103</v>
      </c>
      <c r="K2478" t="s">
        <v>628</v>
      </c>
      <c r="L2478" t="s">
        <v>742</v>
      </c>
    </row>
    <row r="2479" spans="2:12" x14ac:dyDescent="0.25">
      <c r="B2479" t="s">
        <v>687</v>
      </c>
      <c r="C2479" t="s">
        <v>6264</v>
      </c>
      <c r="D2479" t="s">
        <v>6265</v>
      </c>
      <c r="E2479" t="s">
        <v>2936</v>
      </c>
      <c r="F2479" t="s">
        <v>2292</v>
      </c>
      <c r="G2479">
        <v>1</v>
      </c>
      <c r="H2479">
        <v>65</v>
      </c>
      <c r="I2479">
        <v>40.567700000000002</v>
      </c>
      <c r="J2479">
        <v>-102.2993</v>
      </c>
      <c r="K2479" t="s">
        <v>628</v>
      </c>
      <c r="L2479" t="s">
        <v>742</v>
      </c>
    </row>
    <row r="2480" spans="2:12" x14ac:dyDescent="0.25">
      <c r="B2480" t="s">
        <v>687</v>
      </c>
      <c r="C2480" t="s">
        <v>6639</v>
      </c>
      <c r="D2480" t="s">
        <v>6640</v>
      </c>
      <c r="E2480" t="s">
        <v>2751</v>
      </c>
      <c r="F2480" t="s">
        <v>6505</v>
      </c>
      <c r="G2480">
        <v>1</v>
      </c>
      <c r="H2480">
        <v>65</v>
      </c>
      <c r="I2480">
        <v>40.5824</v>
      </c>
      <c r="J2480">
        <v>-102.309</v>
      </c>
      <c r="K2480" t="s">
        <v>628</v>
      </c>
      <c r="L2480" t="s">
        <v>742</v>
      </c>
    </row>
    <row r="2481" spans="2:12" x14ac:dyDescent="0.25">
      <c r="B2481" t="s">
        <v>687</v>
      </c>
      <c r="C2481" t="s">
        <v>6291</v>
      </c>
      <c r="D2481" t="s">
        <v>6292</v>
      </c>
      <c r="E2481" t="s">
        <v>2663</v>
      </c>
      <c r="F2481" t="s">
        <v>2292</v>
      </c>
      <c r="G2481">
        <v>1</v>
      </c>
      <c r="H2481">
        <v>65</v>
      </c>
      <c r="I2481">
        <v>40.58</v>
      </c>
      <c r="J2481">
        <v>-102.309</v>
      </c>
      <c r="K2481" t="s">
        <v>628</v>
      </c>
      <c r="L2481" t="s">
        <v>742</v>
      </c>
    </row>
    <row r="2482" spans="2:12" x14ac:dyDescent="0.25">
      <c r="B2482" t="s">
        <v>687</v>
      </c>
      <c r="C2482" t="s">
        <v>6173</v>
      </c>
      <c r="D2482" t="s">
        <v>6174</v>
      </c>
      <c r="E2482" t="s">
        <v>2443</v>
      </c>
      <c r="F2482" t="s">
        <v>2292</v>
      </c>
      <c r="G2482">
        <v>1</v>
      </c>
      <c r="H2482">
        <v>65</v>
      </c>
      <c r="I2482">
        <v>40.4694</v>
      </c>
      <c r="J2482">
        <v>-102.1086</v>
      </c>
      <c r="K2482" t="s">
        <v>628</v>
      </c>
      <c r="L2482" t="s">
        <v>742</v>
      </c>
    </row>
    <row r="2483" spans="2:12" x14ac:dyDescent="0.25">
      <c r="B2483" t="s">
        <v>687</v>
      </c>
      <c r="C2483" t="s">
        <v>6323</v>
      </c>
      <c r="D2483" t="s">
        <v>6324</v>
      </c>
      <c r="E2483" t="s">
        <v>2302</v>
      </c>
      <c r="F2483" t="s">
        <v>2292</v>
      </c>
      <c r="G2483">
        <v>1</v>
      </c>
      <c r="H2483">
        <v>65</v>
      </c>
      <c r="I2483">
        <v>40.601100000000002</v>
      </c>
      <c r="J2483">
        <v>-102.342</v>
      </c>
      <c r="K2483" t="s">
        <v>628</v>
      </c>
      <c r="L2483" t="s">
        <v>742</v>
      </c>
    </row>
    <row r="2484" spans="2:12" x14ac:dyDescent="0.25">
      <c r="B2484" t="s">
        <v>687</v>
      </c>
      <c r="C2484" t="s">
        <v>6274</v>
      </c>
      <c r="D2484" t="s">
        <v>6275</v>
      </c>
      <c r="E2484" t="s">
        <v>4575</v>
      </c>
      <c r="F2484" t="s">
        <v>2292</v>
      </c>
      <c r="G2484">
        <v>1</v>
      </c>
      <c r="H2484">
        <v>65</v>
      </c>
      <c r="I2484">
        <v>40.571899999999999</v>
      </c>
      <c r="J2484">
        <v>-102.2266</v>
      </c>
      <c r="K2484" t="s">
        <v>628</v>
      </c>
      <c r="L2484" t="s">
        <v>742</v>
      </c>
    </row>
    <row r="2485" spans="2:12" x14ac:dyDescent="0.25">
      <c r="B2485" t="s">
        <v>687</v>
      </c>
      <c r="C2485" t="s">
        <v>6388</v>
      </c>
      <c r="D2485" t="s">
        <v>6389</v>
      </c>
      <c r="E2485" t="s">
        <v>1712</v>
      </c>
      <c r="F2485" t="s">
        <v>2292</v>
      </c>
      <c r="G2485">
        <v>1</v>
      </c>
      <c r="H2485">
        <v>65</v>
      </c>
      <c r="I2485">
        <v>40.643799999999999</v>
      </c>
      <c r="J2485">
        <v>-102.3788</v>
      </c>
      <c r="K2485" t="s">
        <v>628</v>
      </c>
      <c r="L2485" t="s">
        <v>742</v>
      </c>
    </row>
    <row r="2486" spans="2:12" x14ac:dyDescent="0.25">
      <c r="B2486" t="s">
        <v>628</v>
      </c>
      <c r="C2486" t="s">
        <v>2382</v>
      </c>
      <c r="D2486" t="s">
        <v>2383</v>
      </c>
      <c r="E2486" t="s">
        <v>2214</v>
      </c>
      <c r="F2486" t="s">
        <v>2211</v>
      </c>
      <c r="G2486">
        <v>1</v>
      </c>
      <c r="H2486">
        <v>65</v>
      </c>
      <c r="I2486">
        <v>40.490898000000001</v>
      </c>
      <c r="J2486">
        <v>-102.08899700000001</v>
      </c>
      <c r="K2486" t="s">
        <v>2214</v>
      </c>
      <c r="L2486" t="s">
        <v>742</v>
      </c>
    </row>
    <row r="2487" spans="2:12" x14ac:dyDescent="0.25">
      <c r="B2487" t="s">
        <v>641</v>
      </c>
      <c r="C2487" t="s">
        <v>3271</v>
      </c>
      <c r="D2487" t="s">
        <v>3272</v>
      </c>
      <c r="E2487" t="s">
        <v>2431</v>
      </c>
      <c r="F2487" t="s">
        <v>2292</v>
      </c>
      <c r="G2487">
        <v>3</v>
      </c>
      <c r="H2487">
        <v>20</v>
      </c>
      <c r="I2487">
        <v>37.741399999999999</v>
      </c>
      <c r="J2487">
        <v>-105.91</v>
      </c>
      <c r="K2487" t="s">
        <v>628</v>
      </c>
      <c r="L2487" t="s">
        <v>742</v>
      </c>
    </row>
    <row r="2488" spans="2:12" x14ac:dyDescent="0.25">
      <c r="B2488" t="s">
        <v>71</v>
      </c>
      <c r="C2488" t="s">
        <v>2522</v>
      </c>
      <c r="D2488" t="s">
        <v>2523</v>
      </c>
      <c r="E2488" t="s">
        <v>1990</v>
      </c>
      <c r="F2488" t="s">
        <v>2484</v>
      </c>
      <c r="G2488">
        <v>5</v>
      </c>
      <c r="H2488">
        <v>36</v>
      </c>
      <c r="I2488">
        <v>39.366700000000002</v>
      </c>
      <c r="J2488">
        <v>-106.0667</v>
      </c>
      <c r="K2488" t="s">
        <v>1990</v>
      </c>
      <c r="L2488" t="s">
        <v>742</v>
      </c>
    </row>
    <row r="2489" spans="2:12" x14ac:dyDescent="0.25">
      <c r="B2489" t="s">
        <v>662</v>
      </c>
      <c r="C2489" t="s">
        <v>5113</v>
      </c>
      <c r="D2489" t="s">
        <v>5114</v>
      </c>
      <c r="E2489" t="s">
        <v>628</v>
      </c>
      <c r="F2489" t="s">
        <v>745</v>
      </c>
      <c r="G2489">
        <v>5</v>
      </c>
      <c r="H2489">
        <v>39</v>
      </c>
      <c r="I2489">
        <v>39.691899999999997</v>
      </c>
      <c r="J2489">
        <v>-107.7719</v>
      </c>
      <c r="K2489" t="s">
        <v>1630</v>
      </c>
      <c r="L2489" t="s">
        <v>742</v>
      </c>
    </row>
    <row r="2490" spans="2:12" x14ac:dyDescent="0.25">
      <c r="B2490" t="s">
        <v>628</v>
      </c>
      <c r="C2490" t="s">
        <v>7966</v>
      </c>
      <c r="D2490" t="s">
        <v>7967</v>
      </c>
      <c r="E2490" t="s">
        <v>628</v>
      </c>
      <c r="F2490" t="s">
        <v>2484</v>
      </c>
      <c r="G2490">
        <v>1</v>
      </c>
      <c r="H2490">
        <v>23</v>
      </c>
      <c r="I2490">
        <v>39.200001</v>
      </c>
      <c r="J2490">
        <v>-106.129997</v>
      </c>
      <c r="K2490" t="s">
        <v>628</v>
      </c>
      <c r="L2490" t="s">
        <v>742</v>
      </c>
    </row>
    <row r="2491" spans="2:12" x14ac:dyDescent="0.25">
      <c r="B2491" t="s">
        <v>664</v>
      </c>
      <c r="C2491" t="s">
        <v>1232</v>
      </c>
      <c r="D2491" t="s">
        <v>1233</v>
      </c>
      <c r="E2491" t="s">
        <v>1234</v>
      </c>
      <c r="F2491" t="s">
        <v>745</v>
      </c>
      <c r="G2491">
        <v>5</v>
      </c>
      <c r="H2491">
        <v>51</v>
      </c>
      <c r="I2491">
        <v>40.049999999999997</v>
      </c>
      <c r="J2491">
        <v>-106.15</v>
      </c>
      <c r="K2491" t="s">
        <v>1234</v>
      </c>
      <c r="L2491" t="s">
        <v>742</v>
      </c>
    </row>
    <row r="2492" spans="2:12" x14ac:dyDescent="0.25">
      <c r="B2492" t="s">
        <v>654</v>
      </c>
      <c r="C2492" t="s">
        <v>3862</v>
      </c>
      <c r="D2492" t="s">
        <v>3863</v>
      </c>
      <c r="E2492" t="s">
        <v>2322</v>
      </c>
      <c r="F2492" t="s">
        <v>2292</v>
      </c>
      <c r="G2492">
        <v>4</v>
      </c>
      <c r="H2492">
        <v>40</v>
      </c>
      <c r="I2492">
        <v>38.8232</v>
      </c>
      <c r="J2492">
        <v>-107.706</v>
      </c>
      <c r="K2492" t="s">
        <v>628</v>
      </c>
      <c r="L2492" t="s">
        <v>742</v>
      </c>
    </row>
    <row r="2493" spans="2:12" x14ac:dyDescent="0.25">
      <c r="B2493" t="s">
        <v>654</v>
      </c>
      <c r="C2493" t="s">
        <v>3845</v>
      </c>
      <c r="D2493" t="s">
        <v>3846</v>
      </c>
      <c r="E2493" t="s">
        <v>2459</v>
      </c>
      <c r="F2493" t="s">
        <v>2292</v>
      </c>
      <c r="G2493">
        <v>4</v>
      </c>
      <c r="H2493">
        <v>40</v>
      </c>
      <c r="I2493">
        <v>38.812800000000003</v>
      </c>
      <c r="J2493">
        <v>-107.8031</v>
      </c>
      <c r="K2493" t="s">
        <v>628</v>
      </c>
      <c r="L2493" t="s">
        <v>742</v>
      </c>
    </row>
    <row r="2494" spans="2:12" x14ac:dyDescent="0.25">
      <c r="B2494" t="s">
        <v>654</v>
      </c>
      <c r="C2494" t="s">
        <v>3884</v>
      </c>
      <c r="D2494" t="s">
        <v>3885</v>
      </c>
      <c r="E2494" t="s">
        <v>2504</v>
      </c>
      <c r="F2494" t="s">
        <v>2292</v>
      </c>
      <c r="G2494">
        <v>4</v>
      </c>
      <c r="H2494">
        <v>40</v>
      </c>
      <c r="I2494">
        <v>38.839399999999998</v>
      </c>
      <c r="J2494">
        <v>-107.7985</v>
      </c>
      <c r="K2494" t="s">
        <v>628</v>
      </c>
      <c r="L2494" t="s">
        <v>742</v>
      </c>
    </row>
    <row r="2495" spans="2:12" x14ac:dyDescent="0.25">
      <c r="B2495" t="s">
        <v>628</v>
      </c>
      <c r="C2495" t="s">
        <v>8977</v>
      </c>
      <c r="D2495" t="s">
        <v>8978</v>
      </c>
      <c r="E2495" t="s">
        <v>2835</v>
      </c>
      <c r="F2495" t="s">
        <v>2484</v>
      </c>
      <c r="G2495">
        <v>0</v>
      </c>
      <c r="H2495">
        <v>40</v>
      </c>
      <c r="I2495">
        <v>38.861699999999999</v>
      </c>
      <c r="J2495">
        <v>-107.6546</v>
      </c>
      <c r="K2495" t="s">
        <v>628</v>
      </c>
      <c r="L2495" t="s">
        <v>742</v>
      </c>
    </row>
    <row r="2496" spans="2:12" x14ac:dyDescent="0.25">
      <c r="B2496" t="s">
        <v>654</v>
      </c>
      <c r="C2496" t="s">
        <v>3911</v>
      </c>
      <c r="D2496" t="s">
        <v>3912</v>
      </c>
      <c r="E2496" t="s">
        <v>961</v>
      </c>
      <c r="F2496" t="s">
        <v>2292</v>
      </c>
      <c r="G2496">
        <v>4</v>
      </c>
      <c r="H2496">
        <v>40</v>
      </c>
      <c r="I2496">
        <v>38.857799999999997</v>
      </c>
      <c r="J2496">
        <v>-107.8283</v>
      </c>
      <c r="K2496" t="s">
        <v>628</v>
      </c>
      <c r="L2496" t="s">
        <v>742</v>
      </c>
    </row>
    <row r="2497" spans="2:12" x14ac:dyDescent="0.25">
      <c r="B2497" t="s">
        <v>654</v>
      </c>
      <c r="C2497" t="s">
        <v>3904</v>
      </c>
      <c r="D2497" t="s">
        <v>3905</v>
      </c>
      <c r="E2497" t="s">
        <v>1712</v>
      </c>
      <c r="F2497" t="s">
        <v>2292</v>
      </c>
      <c r="G2497">
        <v>4</v>
      </c>
      <c r="H2497">
        <v>40</v>
      </c>
      <c r="I2497">
        <v>38.851100000000002</v>
      </c>
      <c r="J2497">
        <v>-107.8753</v>
      </c>
      <c r="K2497" t="s">
        <v>628</v>
      </c>
      <c r="L2497" t="s">
        <v>742</v>
      </c>
    </row>
    <row r="2498" spans="2:12" x14ac:dyDescent="0.25">
      <c r="B2498" t="s">
        <v>628</v>
      </c>
      <c r="C2498" t="s">
        <v>2693</v>
      </c>
      <c r="D2498" t="s">
        <v>2694</v>
      </c>
      <c r="E2498" t="s">
        <v>628</v>
      </c>
      <c r="F2498" t="s">
        <v>2484</v>
      </c>
      <c r="G2498">
        <v>1</v>
      </c>
      <c r="H2498">
        <v>3</v>
      </c>
      <c r="I2498">
        <v>40.566665999999998</v>
      </c>
      <c r="J2498">
        <v>-105.616669</v>
      </c>
      <c r="K2498" t="s">
        <v>628</v>
      </c>
      <c r="L2498" t="s">
        <v>742</v>
      </c>
    </row>
    <row r="2499" spans="2:12" x14ac:dyDescent="0.25">
      <c r="B2499" t="s">
        <v>628</v>
      </c>
      <c r="C2499" t="s">
        <v>7968</v>
      </c>
      <c r="D2499" t="s">
        <v>2694</v>
      </c>
      <c r="E2499" t="s">
        <v>628</v>
      </c>
      <c r="F2499" t="s">
        <v>2484</v>
      </c>
      <c r="G2499">
        <v>1</v>
      </c>
      <c r="H2499">
        <v>3</v>
      </c>
      <c r="I2499">
        <v>40.580002</v>
      </c>
      <c r="J2499">
        <v>-105.629997</v>
      </c>
      <c r="K2499" t="s">
        <v>628</v>
      </c>
      <c r="L2499" t="s">
        <v>742</v>
      </c>
    </row>
    <row r="2500" spans="2:12" x14ac:dyDescent="0.25">
      <c r="B2500" t="s">
        <v>674</v>
      </c>
      <c r="C2500" t="s">
        <v>1235</v>
      </c>
      <c r="D2500" t="s">
        <v>1236</v>
      </c>
      <c r="E2500" t="s">
        <v>752</v>
      </c>
      <c r="F2500" t="s">
        <v>745</v>
      </c>
      <c r="G2500">
        <v>1</v>
      </c>
      <c r="H2500">
        <v>3</v>
      </c>
      <c r="I2500">
        <v>40.582999999999998</v>
      </c>
      <c r="J2500">
        <v>-105.63200000000001</v>
      </c>
      <c r="K2500" t="s">
        <v>752</v>
      </c>
      <c r="L2500" t="s">
        <v>742</v>
      </c>
    </row>
    <row r="2501" spans="2:12" x14ac:dyDescent="0.25">
      <c r="B2501" t="s">
        <v>628</v>
      </c>
      <c r="C2501" t="s">
        <v>2633</v>
      </c>
      <c r="D2501" t="s">
        <v>2634</v>
      </c>
      <c r="E2501" t="s">
        <v>2028</v>
      </c>
      <c r="F2501" t="s">
        <v>745</v>
      </c>
      <c r="G2501">
        <v>0</v>
      </c>
      <c r="H2501">
        <v>0</v>
      </c>
      <c r="I2501">
        <v>0</v>
      </c>
      <c r="J2501">
        <v>0</v>
      </c>
      <c r="K2501" t="s">
        <v>2028</v>
      </c>
      <c r="L2501" t="s">
        <v>742</v>
      </c>
    </row>
    <row r="2502" spans="2:12" x14ac:dyDescent="0.25">
      <c r="B2502" t="s">
        <v>661</v>
      </c>
      <c r="C2502" t="s">
        <v>3613</v>
      </c>
      <c r="D2502" t="s">
        <v>3614</v>
      </c>
      <c r="E2502" t="s">
        <v>2428</v>
      </c>
      <c r="F2502" t="s">
        <v>2292</v>
      </c>
      <c r="G2502">
        <v>2</v>
      </c>
      <c r="H2502">
        <v>12</v>
      </c>
      <c r="I2502">
        <v>38.424199999999999</v>
      </c>
      <c r="J2502">
        <v>-105.8344</v>
      </c>
      <c r="K2502" t="s">
        <v>628</v>
      </c>
      <c r="L2502" t="s">
        <v>742</v>
      </c>
    </row>
    <row r="2503" spans="2:12" x14ac:dyDescent="0.25">
      <c r="B2503" t="s">
        <v>661</v>
      </c>
      <c r="C2503" t="s">
        <v>3615</v>
      </c>
      <c r="D2503" t="s">
        <v>3616</v>
      </c>
      <c r="E2503" t="s">
        <v>2425</v>
      </c>
      <c r="F2503" t="s">
        <v>2292</v>
      </c>
      <c r="G2503">
        <v>2</v>
      </c>
      <c r="H2503">
        <v>12</v>
      </c>
      <c r="I2503">
        <v>38.424799999999998</v>
      </c>
      <c r="J2503">
        <v>-105.8193</v>
      </c>
      <c r="K2503" t="s">
        <v>628</v>
      </c>
      <c r="L2503" t="s">
        <v>742</v>
      </c>
    </row>
    <row r="2504" spans="2:12" x14ac:dyDescent="0.25">
      <c r="B2504" t="s">
        <v>639</v>
      </c>
      <c r="C2504" t="s">
        <v>1237</v>
      </c>
      <c r="D2504" t="s">
        <v>1238</v>
      </c>
      <c r="E2504" t="s">
        <v>765</v>
      </c>
      <c r="F2504" t="s">
        <v>745</v>
      </c>
      <c r="G2504">
        <v>1</v>
      </c>
      <c r="H2504">
        <v>1</v>
      </c>
      <c r="I2504">
        <v>39.987499999999997</v>
      </c>
      <c r="J2504">
        <v>-104.0847</v>
      </c>
      <c r="K2504" t="s">
        <v>628</v>
      </c>
      <c r="L2504" t="s">
        <v>742</v>
      </c>
    </row>
    <row r="2505" spans="2:12" x14ac:dyDescent="0.25">
      <c r="B2505" t="s">
        <v>683</v>
      </c>
      <c r="C2505" t="s">
        <v>5739</v>
      </c>
      <c r="D2505" t="s">
        <v>5740</v>
      </c>
      <c r="E2505" t="s">
        <v>3214</v>
      </c>
      <c r="F2505" t="s">
        <v>2292</v>
      </c>
      <c r="G2505">
        <v>1</v>
      </c>
      <c r="H2505">
        <v>1</v>
      </c>
      <c r="I2505">
        <v>40.073300000000003</v>
      </c>
      <c r="J2505">
        <v>-103.98260000000001</v>
      </c>
      <c r="K2505" t="s">
        <v>628</v>
      </c>
      <c r="L2505" t="s">
        <v>742</v>
      </c>
    </row>
    <row r="2506" spans="2:12" x14ac:dyDescent="0.25">
      <c r="B2506" t="s">
        <v>639</v>
      </c>
      <c r="C2506" t="s">
        <v>2801</v>
      </c>
      <c r="D2506" t="s">
        <v>2802</v>
      </c>
      <c r="E2506" t="s">
        <v>2803</v>
      </c>
      <c r="F2506" t="s">
        <v>745</v>
      </c>
      <c r="G2506">
        <v>1</v>
      </c>
      <c r="H2506">
        <v>1</v>
      </c>
      <c r="I2506">
        <v>39.9</v>
      </c>
      <c r="J2506">
        <v>-104.083333</v>
      </c>
      <c r="K2506" t="s">
        <v>628</v>
      </c>
      <c r="L2506" t="s">
        <v>742</v>
      </c>
    </row>
    <row r="2507" spans="2:12" x14ac:dyDescent="0.25">
      <c r="B2507" t="s">
        <v>628</v>
      </c>
      <c r="C2507" t="s">
        <v>8759</v>
      </c>
      <c r="D2507" t="s">
        <v>8760</v>
      </c>
      <c r="E2507" t="s">
        <v>628</v>
      </c>
      <c r="F2507" t="s">
        <v>2484</v>
      </c>
      <c r="G2507">
        <v>0</v>
      </c>
      <c r="H2507">
        <v>2</v>
      </c>
      <c r="I2507">
        <v>40.136000000000003</v>
      </c>
      <c r="J2507">
        <v>-104.6797</v>
      </c>
      <c r="K2507" t="s">
        <v>628</v>
      </c>
      <c r="L2507" t="s">
        <v>742</v>
      </c>
    </row>
    <row r="2508" spans="2:12" x14ac:dyDescent="0.25">
      <c r="B2508" t="s">
        <v>628</v>
      </c>
      <c r="C2508" t="s">
        <v>8785</v>
      </c>
      <c r="D2508" t="s">
        <v>8786</v>
      </c>
      <c r="E2508" t="s">
        <v>628</v>
      </c>
      <c r="F2508" t="s">
        <v>2484</v>
      </c>
      <c r="G2508">
        <v>0</v>
      </c>
      <c r="H2508">
        <v>2</v>
      </c>
      <c r="I2508">
        <v>40.202300000000001</v>
      </c>
      <c r="J2508">
        <v>-104.6195</v>
      </c>
      <c r="K2508" t="s">
        <v>628</v>
      </c>
      <c r="L2508" t="s">
        <v>742</v>
      </c>
    </row>
    <row r="2509" spans="2:12" x14ac:dyDescent="0.25">
      <c r="B2509" t="s">
        <v>676</v>
      </c>
      <c r="C2509" t="s">
        <v>4190</v>
      </c>
      <c r="D2509" t="s">
        <v>4191</v>
      </c>
      <c r="E2509" t="s">
        <v>2903</v>
      </c>
      <c r="F2509" t="s">
        <v>2292</v>
      </c>
      <c r="G2509">
        <v>2</v>
      </c>
      <c r="H2509">
        <v>67</v>
      </c>
      <c r="I2509">
        <v>39.130499999999998</v>
      </c>
      <c r="J2509">
        <v>-103.4726</v>
      </c>
      <c r="K2509" t="s">
        <v>628</v>
      </c>
      <c r="L2509" t="s">
        <v>742</v>
      </c>
    </row>
    <row r="2510" spans="2:12" x14ac:dyDescent="0.25">
      <c r="B2510" t="s">
        <v>676</v>
      </c>
      <c r="C2510" t="s">
        <v>4192</v>
      </c>
      <c r="D2510" t="s">
        <v>4193</v>
      </c>
      <c r="E2510" t="s">
        <v>2751</v>
      </c>
      <c r="F2510" t="s">
        <v>2292</v>
      </c>
      <c r="G2510">
        <v>2</v>
      </c>
      <c r="H2510">
        <v>67</v>
      </c>
      <c r="I2510">
        <v>39.1327</v>
      </c>
      <c r="J2510">
        <v>-103.4701</v>
      </c>
      <c r="K2510" t="s">
        <v>628</v>
      </c>
      <c r="L2510" t="s">
        <v>742</v>
      </c>
    </row>
    <row r="2511" spans="2:12" x14ac:dyDescent="0.25">
      <c r="B2511" t="s">
        <v>676</v>
      </c>
      <c r="C2511" t="s">
        <v>4214</v>
      </c>
      <c r="D2511" t="s">
        <v>4215</v>
      </c>
      <c r="E2511" t="s">
        <v>2945</v>
      </c>
      <c r="F2511" t="s">
        <v>2292</v>
      </c>
      <c r="G2511">
        <v>2</v>
      </c>
      <c r="H2511">
        <v>67</v>
      </c>
      <c r="I2511">
        <v>39.164999999999999</v>
      </c>
      <c r="J2511">
        <v>-103.4597</v>
      </c>
      <c r="K2511" t="s">
        <v>628</v>
      </c>
      <c r="L2511" t="s">
        <v>742</v>
      </c>
    </row>
    <row r="2512" spans="2:12" x14ac:dyDescent="0.25">
      <c r="B2512" t="s">
        <v>676</v>
      </c>
      <c r="C2512" t="s">
        <v>4198</v>
      </c>
      <c r="D2512" t="s">
        <v>4199</v>
      </c>
      <c r="E2512" t="s">
        <v>3006</v>
      </c>
      <c r="F2512" t="s">
        <v>2292</v>
      </c>
      <c r="G2512">
        <v>2</v>
      </c>
      <c r="H2512">
        <v>67</v>
      </c>
      <c r="I2512">
        <v>39.148400000000002</v>
      </c>
      <c r="J2512">
        <v>-103.4615</v>
      </c>
      <c r="K2512" t="s">
        <v>628</v>
      </c>
      <c r="L2512" t="s">
        <v>742</v>
      </c>
    </row>
    <row r="2513" spans="2:12" x14ac:dyDescent="0.25">
      <c r="B2513" t="s">
        <v>676</v>
      </c>
      <c r="C2513" t="s">
        <v>1239</v>
      </c>
      <c r="D2513" t="s">
        <v>1240</v>
      </c>
      <c r="E2513" t="s">
        <v>759</v>
      </c>
      <c r="F2513" t="s">
        <v>745</v>
      </c>
      <c r="G2513">
        <v>2</v>
      </c>
      <c r="H2513">
        <v>67</v>
      </c>
      <c r="I2513">
        <v>39.143799999999999</v>
      </c>
      <c r="J2513">
        <v>-103.4897</v>
      </c>
      <c r="K2513" t="s">
        <v>819</v>
      </c>
      <c r="L2513" t="s">
        <v>742</v>
      </c>
    </row>
    <row r="2514" spans="2:12" x14ac:dyDescent="0.25">
      <c r="B2514" t="s">
        <v>676</v>
      </c>
      <c r="C2514" t="s">
        <v>4196</v>
      </c>
      <c r="D2514" t="s">
        <v>1240</v>
      </c>
      <c r="E2514" t="s">
        <v>4197</v>
      </c>
      <c r="F2514" t="s">
        <v>2292</v>
      </c>
      <c r="G2514">
        <v>2</v>
      </c>
      <c r="H2514">
        <v>67</v>
      </c>
      <c r="I2514">
        <v>39.143500000000003</v>
      </c>
      <c r="J2514">
        <v>-103.49209999999999</v>
      </c>
      <c r="K2514" t="s">
        <v>628</v>
      </c>
      <c r="L2514" t="s">
        <v>742</v>
      </c>
    </row>
    <row r="2515" spans="2:12" x14ac:dyDescent="0.25">
      <c r="B2515" t="s">
        <v>676</v>
      </c>
      <c r="C2515" t="s">
        <v>4122</v>
      </c>
      <c r="D2515" t="s">
        <v>4123</v>
      </c>
      <c r="E2515" t="s">
        <v>2945</v>
      </c>
      <c r="F2515" t="s">
        <v>2292</v>
      </c>
      <c r="G2515">
        <v>2</v>
      </c>
      <c r="H2515">
        <v>67</v>
      </c>
      <c r="I2515">
        <v>39.068399999999997</v>
      </c>
      <c r="J2515">
        <v>-103.63</v>
      </c>
      <c r="K2515" t="s">
        <v>628</v>
      </c>
      <c r="L2515" t="s">
        <v>742</v>
      </c>
    </row>
    <row r="2516" spans="2:12" x14ac:dyDescent="0.25">
      <c r="B2516" t="s">
        <v>691</v>
      </c>
      <c r="C2516" t="s">
        <v>5281</v>
      </c>
      <c r="D2516" t="s">
        <v>5282</v>
      </c>
      <c r="E2516" t="s">
        <v>628</v>
      </c>
      <c r="F2516" t="s">
        <v>745</v>
      </c>
      <c r="G2516">
        <v>6</v>
      </c>
      <c r="H2516">
        <v>43</v>
      </c>
      <c r="I2516">
        <v>39.7667</v>
      </c>
      <c r="J2516">
        <v>-108.3167</v>
      </c>
      <c r="K2516" t="s">
        <v>1480</v>
      </c>
      <c r="L2516" t="s">
        <v>742</v>
      </c>
    </row>
    <row r="2517" spans="2:12" x14ac:dyDescent="0.25">
      <c r="B2517" t="s">
        <v>665</v>
      </c>
      <c r="C2517" t="s">
        <v>3557</v>
      </c>
      <c r="D2517" t="s">
        <v>3558</v>
      </c>
      <c r="E2517" t="s">
        <v>628</v>
      </c>
      <c r="F2517" t="s">
        <v>745</v>
      </c>
      <c r="G2517">
        <v>4</v>
      </c>
      <c r="H2517">
        <v>62</v>
      </c>
      <c r="I2517">
        <v>38.331899999999997</v>
      </c>
      <c r="J2517">
        <v>-107.0889</v>
      </c>
      <c r="K2517" t="s">
        <v>952</v>
      </c>
      <c r="L2517" t="s">
        <v>742</v>
      </c>
    </row>
    <row r="2518" spans="2:12" x14ac:dyDescent="0.25">
      <c r="B2518" t="s">
        <v>646</v>
      </c>
      <c r="C2518" t="s">
        <v>5855</v>
      </c>
      <c r="D2518" t="s">
        <v>5856</v>
      </c>
      <c r="E2518" t="s">
        <v>2327</v>
      </c>
      <c r="F2518" t="s">
        <v>2292</v>
      </c>
      <c r="G2518">
        <v>1</v>
      </c>
      <c r="H2518">
        <v>5</v>
      </c>
      <c r="I2518">
        <v>40.199800000000003</v>
      </c>
      <c r="J2518">
        <v>-105.1785</v>
      </c>
      <c r="K2518" t="s">
        <v>628</v>
      </c>
      <c r="L2518" t="s">
        <v>742</v>
      </c>
    </row>
    <row r="2519" spans="2:12" x14ac:dyDescent="0.25">
      <c r="B2519" t="s">
        <v>639</v>
      </c>
      <c r="C2519" t="s">
        <v>5433</v>
      </c>
      <c r="D2519" t="s">
        <v>5434</v>
      </c>
      <c r="E2519" t="s">
        <v>2404</v>
      </c>
      <c r="F2519" t="s">
        <v>2292</v>
      </c>
      <c r="G2519">
        <v>1</v>
      </c>
      <c r="H2519">
        <v>1</v>
      </c>
      <c r="I2519">
        <v>39.8994</v>
      </c>
      <c r="J2519">
        <v>-104.0558</v>
      </c>
      <c r="K2519" t="s">
        <v>628</v>
      </c>
      <c r="L2519" t="s">
        <v>742</v>
      </c>
    </row>
    <row r="2520" spans="2:12" x14ac:dyDescent="0.25">
      <c r="B2520" t="s">
        <v>649</v>
      </c>
      <c r="C2520" t="s">
        <v>1241</v>
      </c>
      <c r="D2520" t="s">
        <v>1242</v>
      </c>
      <c r="E2520" t="s">
        <v>1243</v>
      </c>
      <c r="F2520" t="s">
        <v>745</v>
      </c>
      <c r="G2520">
        <v>1</v>
      </c>
      <c r="H2520">
        <v>7</v>
      </c>
      <c r="I2520">
        <v>39.75</v>
      </c>
      <c r="J2520">
        <v>-105.51667</v>
      </c>
      <c r="K2520" t="s">
        <v>1243</v>
      </c>
      <c r="L2520" t="s">
        <v>742</v>
      </c>
    </row>
    <row r="2521" spans="2:12" x14ac:dyDescent="0.25">
      <c r="B2521" t="s">
        <v>649</v>
      </c>
      <c r="C2521" t="s">
        <v>5255</v>
      </c>
      <c r="D2521" t="s">
        <v>5256</v>
      </c>
      <c r="E2521" t="s">
        <v>2475</v>
      </c>
      <c r="F2521" t="s">
        <v>2292</v>
      </c>
      <c r="G2521">
        <v>1</v>
      </c>
      <c r="H2521">
        <v>7</v>
      </c>
      <c r="I2521">
        <v>39.759599999999999</v>
      </c>
      <c r="J2521">
        <v>-105.50320000000001</v>
      </c>
      <c r="K2521" t="s">
        <v>628</v>
      </c>
      <c r="L2521" t="s">
        <v>742</v>
      </c>
    </row>
    <row r="2522" spans="2:12" x14ac:dyDescent="0.25">
      <c r="B2522" t="s">
        <v>649</v>
      </c>
      <c r="C2522" t="s">
        <v>5201</v>
      </c>
      <c r="D2522" t="s">
        <v>5202</v>
      </c>
      <c r="E2522" t="s">
        <v>2443</v>
      </c>
      <c r="F2522" t="s">
        <v>2292</v>
      </c>
      <c r="G2522">
        <v>1</v>
      </c>
      <c r="H2522">
        <v>7</v>
      </c>
      <c r="I2522">
        <v>39.729700000000001</v>
      </c>
      <c r="J2522">
        <v>-105.5406</v>
      </c>
      <c r="K2522" t="s">
        <v>628</v>
      </c>
      <c r="L2522" t="s">
        <v>742</v>
      </c>
    </row>
    <row r="2523" spans="2:12" x14ac:dyDescent="0.25">
      <c r="B2523" t="s">
        <v>649</v>
      </c>
      <c r="C2523" t="s">
        <v>5067</v>
      </c>
      <c r="D2523" t="s">
        <v>5068</v>
      </c>
      <c r="E2523" t="s">
        <v>1712</v>
      </c>
      <c r="F2523" t="s">
        <v>2292</v>
      </c>
      <c r="G2523">
        <v>1</v>
      </c>
      <c r="H2523">
        <v>7</v>
      </c>
      <c r="I2523">
        <v>39.678199999999997</v>
      </c>
      <c r="J2523">
        <v>-105.4735</v>
      </c>
      <c r="K2523" t="s">
        <v>628</v>
      </c>
      <c r="L2523" t="s">
        <v>742</v>
      </c>
    </row>
    <row r="2524" spans="2:12" x14ac:dyDescent="0.25">
      <c r="B2524" t="s">
        <v>649</v>
      </c>
      <c r="C2524" t="s">
        <v>5317</v>
      </c>
      <c r="D2524" t="s">
        <v>5318</v>
      </c>
      <c r="E2524" t="s">
        <v>2663</v>
      </c>
      <c r="F2524" t="s">
        <v>2292</v>
      </c>
      <c r="G2524">
        <v>1</v>
      </c>
      <c r="H2524">
        <v>7</v>
      </c>
      <c r="I2524">
        <v>39.794800000000002</v>
      </c>
      <c r="J2524">
        <v>-105.57299999999999</v>
      </c>
      <c r="K2524" t="s">
        <v>628</v>
      </c>
      <c r="L2524" t="s">
        <v>742</v>
      </c>
    </row>
    <row r="2525" spans="2:12" x14ac:dyDescent="0.25">
      <c r="B2525" t="s">
        <v>702</v>
      </c>
      <c r="C2525" t="s">
        <v>1244</v>
      </c>
      <c r="D2525" t="s">
        <v>1245</v>
      </c>
      <c r="E2525" t="s">
        <v>807</v>
      </c>
      <c r="F2525" t="s">
        <v>745</v>
      </c>
      <c r="G2525">
        <v>1</v>
      </c>
      <c r="H2525">
        <v>49</v>
      </c>
      <c r="I2525">
        <v>39.703299999999999</v>
      </c>
      <c r="J2525">
        <v>-102.29389999999999</v>
      </c>
      <c r="K2525" t="s">
        <v>807</v>
      </c>
      <c r="L2525" t="s">
        <v>742</v>
      </c>
    </row>
    <row r="2526" spans="2:12" x14ac:dyDescent="0.25">
      <c r="B2526" t="s">
        <v>702</v>
      </c>
      <c r="C2526" t="s">
        <v>5137</v>
      </c>
      <c r="D2526" t="s">
        <v>1245</v>
      </c>
      <c r="E2526" t="s">
        <v>3812</v>
      </c>
      <c r="F2526" t="s">
        <v>2292</v>
      </c>
      <c r="G2526">
        <v>1</v>
      </c>
      <c r="H2526">
        <v>49</v>
      </c>
      <c r="I2526">
        <v>39.704099999999997</v>
      </c>
      <c r="J2526">
        <v>-102.2929</v>
      </c>
      <c r="K2526" t="s">
        <v>628</v>
      </c>
      <c r="L2526" t="s">
        <v>742</v>
      </c>
    </row>
    <row r="2527" spans="2:12" x14ac:dyDescent="0.25">
      <c r="B2527" t="s">
        <v>702</v>
      </c>
      <c r="C2527" t="s">
        <v>5158</v>
      </c>
      <c r="D2527" t="s">
        <v>5159</v>
      </c>
      <c r="E2527" t="s">
        <v>2302</v>
      </c>
      <c r="F2527" t="s">
        <v>2292</v>
      </c>
      <c r="G2527">
        <v>1</v>
      </c>
      <c r="H2527">
        <v>49</v>
      </c>
      <c r="I2527">
        <v>39.710599999999999</v>
      </c>
      <c r="J2527">
        <v>-102.25320000000001</v>
      </c>
      <c r="K2527" t="s">
        <v>628</v>
      </c>
      <c r="L2527" t="s">
        <v>742</v>
      </c>
    </row>
    <row r="2528" spans="2:12" x14ac:dyDescent="0.25">
      <c r="B2528" t="s">
        <v>628</v>
      </c>
      <c r="C2528" t="s">
        <v>2384</v>
      </c>
      <c r="D2528" t="s">
        <v>2385</v>
      </c>
      <c r="E2528" t="s">
        <v>2214</v>
      </c>
      <c r="F2528" t="s">
        <v>2211</v>
      </c>
      <c r="G2528">
        <v>1</v>
      </c>
      <c r="H2528">
        <v>65</v>
      </c>
      <c r="I2528">
        <v>39.731200999999999</v>
      </c>
      <c r="J2528">
        <v>-102.302002</v>
      </c>
      <c r="K2528" t="s">
        <v>2214</v>
      </c>
      <c r="L2528" t="s">
        <v>742</v>
      </c>
    </row>
    <row r="2529" spans="2:12" x14ac:dyDescent="0.25">
      <c r="B2529" t="s">
        <v>685</v>
      </c>
      <c r="C2529" t="s">
        <v>2179</v>
      </c>
      <c r="D2529" t="s">
        <v>2180</v>
      </c>
      <c r="E2529" t="s">
        <v>628</v>
      </c>
      <c r="F2529" t="s">
        <v>1979</v>
      </c>
      <c r="G2529">
        <v>4</v>
      </c>
      <c r="H2529">
        <v>68</v>
      </c>
      <c r="I2529">
        <v>37.933329000000001</v>
      </c>
      <c r="J2529">
        <v>-107.667286</v>
      </c>
      <c r="K2529" t="s">
        <v>628</v>
      </c>
      <c r="L2529" t="s">
        <v>742</v>
      </c>
    </row>
    <row r="2530" spans="2:12" x14ac:dyDescent="0.25">
      <c r="B2530" t="s">
        <v>58</v>
      </c>
      <c r="C2530" t="s">
        <v>2181</v>
      </c>
      <c r="D2530" t="s">
        <v>2180</v>
      </c>
      <c r="E2530" t="s">
        <v>1990</v>
      </c>
      <c r="F2530" t="s">
        <v>1979</v>
      </c>
      <c r="G2530">
        <v>4</v>
      </c>
      <c r="H2530">
        <v>68</v>
      </c>
      <c r="I2530">
        <v>37.933300000000003</v>
      </c>
      <c r="J2530">
        <v>-107.66670000000001</v>
      </c>
      <c r="K2530" t="s">
        <v>1990</v>
      </c>
      <c r="L2530" t="s">
        <v>742</v>
      </c>
    </row>
    <row r="2531" spans="2:12" x14ac:dyDescent="0.25">
      <c r="B2531" t="s">
        <v>672</v>
      </c>
      <c r="C2531" t="s">
        <v>1246</v>
      </c>
      <c r="D2531" t="s">
        <v>1247</v>
      </c>
      <c r="E2531" t="s">
        <v>1249</v>
      </c>
      <c r="F2531" t="s">
        <v>745</v>
      </c>
      <c r="G2531">
        <v>7</v>
      </c>
      <c r="H2531">
        <v>31</v>
      </c>
      <c r="I2531">
        <v>37.136389999999999</v>
      </c>
      <c r="J2531">
        <v>-107.62639</v>
      </c>
      <c r="K2531" t="s">
        <v>1248</v>
      </c>
      <c r="L2531" t="s">
        <v>742</v>
      </c>
    </row>
    <row r="2532" spans="2:12" x14ac:dyDescent="0.25">
      <c r="B2532" t="s">
        <v>672</v>
      </c>
      <c r="C2532" t="s">
        <v>2941</v>
      </c>
      <c r="D2532" t="s">
        <v>2942</v>
      </c>
      <c r="E2532" t="s">
        <v>2933</v>
      </c>
      <c r="F2532" t="s">
        <v>2292</v>
      </c>
      <c r="G2532">
        <v>7</v>
      </c>
      <c r="H2532">
        <v>31</v>
      </c>
      <c r="I2532">
        <v>37.143900000000002</v>
      </c>
      <c r="J2532">
        <v>-107.6211</v>
      </c>
      <c r="K2532" t="s">
        <v>628</v>
      </c>
      <c r="L2532" t="s">
        <v>742</v>
      </c>
    </row>
    <row r="2533" spans="2:12" x14ac:dyDescent="0.25">
      <c r="B2533" t="s">
        <v>672</v>
      </c>
      <c r="C2533" t="s">
        <v>6605</v>
      </c>
      <c r="D2533" t="s">
        <v>6606</v>
      </c>
      <c r="E2533" t="s">
        <v>2733</v>
      </c>
      <c r="F2533" t="s">
        <v>6505</v>
      </c>
      <c r="G2533">
        <v>7</v>
      </c>
      <c r="H2533">
        <v>31</v>
      </c>
      <c r="I2533">
        <v>37.158499999999997</v>
      </c>
      <c r="J2533">
        <v>-107.6264</v>
      </c>
      <c r="K2533" t="s">
        <v>628</v>
      </c>
      <c r="L2533" t="s">
        <v>742</v>
      </c>
    </row>
    <row r="2534" spans="2:12" x14ac:dyDescent="0.25">
      <c r="B2534" t="s">
        <v>672</v>
      </c>
      <c r="C2534" t="s">
        <v>2967</v>
      </c>
      <c r="D2534" t="s">
        <v>2968</v>
      </c>
      <c r="E2534" t="s">
        <v>2504</v>
      </c>
      <c r="F2534" t="s">
        <v>2292</v>
      </c>
      <c r="G2534">
        <v>7</v>
      </c>
      <c r="H2534">
        <v>30</v>
      </c>
      <c r="I2534">
        <v>37.189599999999999</v>
      </c>
      <c r="J2534">
        <v>-107.7204</v>
      </c>
      <c r="K2534" t="s">
        <v>628</v>
      </c>
      <c r="L2534" t="s">
        <v>742</v>
      </c>
    </row>
    <row r="2535" spans="2:12" x14ac:dyDescent="0.25">
      <c r="B2535" t="s">
        <v>672</v>
      </c>
      <c r="C2535" t="s">
        <v>2907</v>
      </c>
      <c r="D2535" t="s">
        <v>2908</v>
      </c>
      <c r="E2535" t="s">
        <v>2824</v>
      </c>
      <c r="F2535" t="s">
        <v>2292</v>
      </c>
      <c r="G2535">
        <v>7</v>
      </c>
      <c r="H2535">
        <v>31</v>
      </c>
      <c r="I2535">
        <v>37.004800000000003</v>
      </c>
      <c r="J2535">
        <v>-107.6046</v>
      </c>
      <c r="K2535" t="s">
        <v>628</v>
      </c>
      <c r="L2535" t="s">
        <v>742</v>
      </c>
    </row>
    <row r="2536" spans="2:12" x14ac:dyDescent="0.25">
      <c r="B2536" t="s">
        <v>672</v>
      </c>
      <c r="C2536" t="s">
        <v>2313</v>
      </c>
      <c r="D2536" t="s">
        <v>2314</v>
      </c>
      <c r="E2536" t="s">
        <v>2312</v>
      </c>
      <c r="F2536" t="s">
        <v>745</v>
      </c>
      <c r="G2536">
        <v>7</v>
      </c>
      <c r="H2536">
        <v>31</v>
      </c>
      <c r="I2536">
        <v>37.085500000000003</v>
      </c>
      <c r="J2536">
        <v>-107.5333</v>
      </c>
      <c r="K2536" t="s">
        <v>2312</v>
      </c>
      <c r="L2536" t="s">
        <v>742</v>
      </c>
    </row>
    <row r="2537" spans="2:12" x14ac:dyDescent="0.25">
      <c r="B2537" t="s">
        <v>628</v>
      </c>
      <c r="C2537" t="s">
        <v>9019</v>
      </c>
      <c r="D2537" t="s">
        <v>9020</v>
      </c>
      <c r="E2537" t="s">
        <v>2835</v>
      </c>
      <c r="F2537" t="s">
        <v>2484</v>
      </c>
      <c r="G2537">
        <v>0</v>
      </c>
      <c r="H2537">
        <v>64</v>
      </c>
      <c r="I2537">
        <v>40.738500000000002</v>
      </c>
      <c r="J2537">
        <v>-103.05670000000001</v>
      </c>
      <c r="K2537" t="s">
        <v>628</v>
      </c>
      <c r="L2537" t="s">
        <v>742</v>
      </c>
    </row>
    <row r="2538" spans="2:12" x14ac:dyDescent="0.25">
      <c r="B2538" t="s">
        <v>677</v>
      </c>
      <c r="C2538" t="s">
        <v>6429</v>
      </c>
      <c r="D2538" t="s">
        <v>6430</v>
      </c>
      <c r="E2538" t="s">
        <v>2448</v>
      </c>
      <c r="F2538" t="s">
        <v>2292</v>
      </c>
      <c r="G2538">
        <v>1</v>
      </c>
      <c r="H2538">
        <v>64</v>
      </c>
      <c r="I2538">
        <v>40.834800000000001</v>
      </c>
      <c r="J2538">
        <v>-103.0177</v>
      </c>
      <c r="K2538" t="s">
        <v>628</v>
      </c>
      <c r="L2538" t="s">
        <v>742</v>
      </c>
    </row>
    <row r="2539" spans="2:12" x14ac:dyDescent="0.25">
      <c r="B2539" t="s">
        <v>677</v>
      </c>
      <c r="C2539" t="s">
        <v>6440</v>
      </c>
      <c r="D2539" t="s">
        <v>6441</v>
      </c>
      <c r="E2539" t="s">
        <v>2751</v>
      </c>
      <c r="F2539" t="s">
        <v>2292</v>
      </c>
      <c r="G2539">
        <v>1</v>
      </c>
      <c r="H2539">
        <v>64</v>
      </c>
      <c r="I2539">
        <v>40.873600000000003</v>
      </c>
      <c r="J2539">
        <v>-103.05710000000001</v>
      </c>
      <c r="K2539" t="s">
        <v>628</v>
      </c>
      <c r="L2539" t="s">
        <v>742</v>
      </c>
    </row>
    <row r="2540" spans="2:12" x14ac:dyDescent="0.25">
      <c r="B2540" t="s">
        <v>677</v>
      </c>
      <c r="C2540" t="s">
        <v>2666</v>
      </c>
      <c r="D2540" t="s">
        <v>2667</v>
      </c>
      <c r="E2540" t="s">
        <v>2663</v>
      </c>
      <c r="F2540" t="s">
        <v>2211</v>
      </c>
      <c r="G2540">
        <v>1</v>
      </c>
      <c r="H2540">
        <v>64</v>
      </c>
      <c r="I2540">
        <v>40.767798999999997</v>
      </c>
      <c r="J2540">
        <v>-103.04499800000001</v>
      </c>
      <c r="K2540" t="s">
        <v>2663</v>
      </c>
      <c r="L2540" t="s">
        <v>742</v>
      </c>
    </row>
    <row r="2541" spans="2:12" x14ac:dyDescent="0.25">
      <c r="B2541" t="s">
        <v>688</v>
      </c>
      <c r="C2541" t="s">
        <v>1250</v>
      </c>
      <c r="D2541" t="s">
        <v>1251</v>
      </c>
      <c r="E2541" t="s">
        <v>1252</v>
      </c>
      <c r="F2541" t="s">
        <v>745</v>
      </c>
      <c r="G2541">
        <v>5</v>
      </c>
      <c r="H2541">
        <v>38</v>
      </c>
      <c r="I2541">
        <v>39.083329999999997</v>
      </c>
      <c r="J2541">
        <v>-106.61667</v>
      </c>
      <c r="K2541" t="s">
        <v>1252</v>
      </c>
      <c r="L2541" t="s">
        <v>742</v>
      </c>
    </row>
    <row r="2542" spans="2:12" x14ac:dyDescent="0.25">
      <c r="B2542" t="s">
        <v>688</v>
      </c>
      <c r="C2542" t="s">
        <v>2049</v>
      </c>
      <c r="D2542" t="s">
        <v>1251</v>
      </c>
      <c r="E2542" t="s">
        <v>628</v>
      </c>
      <c r="F2542" t="s">
        <v>1979</v>
      </c>
      <c r="G2542">
        <v>5</v>
      </c>
      <c r="H2542">
        <v>38</v>
      </c>
      <c r="I2542">
        <v>39.066654</v>
      </c>
      <c r="J2542">
        <v>-106.617265</v>
      </c>
      <c r="K2542" t="s">
        <v>628</v>
      </c>
      <c r="L2542" t="s">
        <v>742</v>
      </c>
    </row>
    <row r="2543" spans="2:12" x14ac:dyDescent="0.25">
      <c r="B2543" t="s">
        <v>61</v>
      </c>
      <c r="C2543" t="s">
        <v>2050</v>
      </c>
      <c r="D2543" t="s">
        <v>1251</v>
      </c>
      <c r="E2543" t="s">
        <v>1990</v>
      </c>
      <c r="F2543" t="s">
        <v>1979</v>
      </c>
      <c r="G2543">
        <v>5</v>
      </c>
      <c r="H2543">
        <v>38</v>
      </c>
      <c r="I2543">
        <v>39.066699999999997</v>
      </c>
      <c r="J2543">
        <v>-106.61669999999999</v>
      </c>
      <c r="K2543" t="s">
        <v>1990</v>
      </c>
      <c r="L2543" t="s">
        <v>742</v>
      </c>
    </row>
    <row r="2544" spans="2:12" x14ac:dyDescent="0.25">
      <c r="B2544" t="s">
        <v>669</v>
      </c>
      <c r="C2544" t="s">
        <v>1253</v>
      </c>
      <c r="D2544" t="s">
        <v>1254</v>
      </c>
      <c r="E2544" t="s">
        <v>1167</v>
      </c>
      <c r="F2544" t="s">
        <v>745</v>
      </c>
      <c r="G2544">
        <v>1</v>
      </c>
      <c r="H2544">
        <v>9</v>
      </c>
      <c r="I2544">
        <v>39.572800000000001</v>
      </c>
      <c r="J2544">
        <v>-105.2193</v>
      </c>
      <c r="K2544" t="s">
        <v>628</v>
      </c>
      <c r="L2544" t="s">
        <v>742</v>
      </c>
    </row>
    <row r="2545" spans="2:12" x14ac:dyDescent="0.25">
      <c r="B2545" t="s">
        <v>685</v>
      </c>
      <c r="C2545" t="s">
        <v>2182</v>
      </c>
      <c r="D2545" t="s">
        <v>2183</v>
      </c>
      <c r="E2545" t="s">
        <v>628</v>
      </c>
      <c r="F2545" t="s">
        <v>1979</v>
      </c>
      <c r="G2545">
        <v>4</v>
      </c>
      <c r="H2545">
        <v>68</v>
      </c>
      <c r="I2545">
        <v>37.966659</v>
      </c>
      <c r="J2545">
        <v>-107.66728500000001</v>
      </c>
      <c r="K2545" t="s">
        <v>628</v>
      </c>
      <c r="L2545" t="s">
        <v>742</v>
      </c>
    </row>
    <row r="2546" spans="2:12" x14ac:dyDescent="0.25">
      <c r="B2546" t="s">
        <v>688</v>
      </c>
      <c r="C2546" t="s">
        <v>2051</v>
      </c>
      <c r="D2546" t="s">
        <v>2052</v>
      </c>
      <c r="E2546" t="s">
        <v>628</v>
      </c>
      <c r="F2546" t="s">
        <v>1979</v>
      </c>
      <c r="G2546">
        <v>5</v>
      </c>
      <c r="H2546">
        <v>38</v>
      </c>
      <c r="I2546">
        <v>39.283313999999997</v>
      </c>
      <c r="J2546">
        <v>-106.550597</v>
      </c>
      <c r="K2546" t="s">
        <v>628</v>
      </c>
      <c r="L2546" t="s">
        <v>742</v>
      </c>
    </row>
    <row r="2547" spans="2:12" x14ac:dyDescent="0.25">
      <c r="B2547" t="s">
        <v>61</v>
      </c>
      <c r="C2547" t="s">
        <v>2524</v>
      </c>
      <c r="D2547" t="s">
        <v>2052</v>
      </c>
      <c r="E2547" t="s">
        <v>1990</v>
      </c>
      <c r="F2547" t="s">
        <v>2484</v>
      </c>
      <c r="G2547">
        <v>5</v>
      </c>
      <c r="H2547">
        <v>38</v>
      </c>
      <c r="I2547">
        <v>39.283299999999997</v>
      </c>
      <c r="J2547">
        <v>-106.55</v>
      </c>
      <c r="K2547" t="s">
        <v>1990</v>
      </c>
      <c r="L2547" t="s">
        <v>742</v>
      </c>
    </row>
    <row r="2548" spans="2:12" x14ac:dyDescent="0.25">
      <c r="B2548" t="s">
        <v>628</v>
      </c>
      <c r="C2548" t="s">
        <v>8277</v>
      </c>
      <c r="D2548" t="s">
        <v>8278</v>
      </c>
      <c r="E2548" t="s">
        <v>628</v>
      </c>
      <c r="F2548" t="s">
        <v>2484</v>
      </c>
      <c r="G2548">
        <v>0</v>
      </c>
      <c r="H2548">
        <v>10</v>
      </c>
      <c r="I2548">
        <v>38.790799999999997</v>
      </c>
      <c r="J2548">
        <v>-104.83159999999999</v>
      </c>
      <c r="K2548" t="s">
        <v>628</v>
      </c>
      <c r="L2548" t="s">
        <v>742</v>
      </c>
    </row>
    <row r="2549" spans="2:12" x14ac:dyDescent="0.25">
      <c r="B2549" t="s">
        <v>678</v>
      </c>
      <c r="C2549" t="s">
        <v>3802</v>
      </c>
      <c r="D2549" t="s">
        <v>3803</v>
      </c>
      <c r="E2549" t="s">
        <v>628</v>
      </c>
      <c r="F2549" t="s">
        <v>745</v>
      </c>
      <c r="G2549">
        <v>4</v>
      </c>
      <c r="H2549">
        <v>42</v>
      </c>
      <c r="I2549">
        <v>38.753300000000003</v>
      </c>
      <c r="J2549">
        <v>-108.5797</v>
      </c>
      <c r="K2549" t="s">
        <v>952</v>
      </c>
      <c r="L2549" t="s">
        <v>742</v>
      </c>
    </row>
    <row r="2550" spans="2:12" x14ac:dyDescent="0.25">
      <c r="B2550" t="s">
        <v>22</v>
      </c>
      <c r="C2550" t="s">
        <v>2525</v>
      </c>
      <c r="D2550" t="s">
        <v>2526</v>
      </c>
      <c r="E2550" t="s">
        <v>1990</v>
      </c>
      <c r="F2550" t="s">
        <v>2484</v>
      </c>
      <c r="G2550">
        <v>1</v>
      </c>
      <c r="H2550">
        <v>80</v>
      </c>
      <c r="I2550">
        <v>39.566699999999997</v>
      </c>
      <c r="J2550">
        <v>-105.8</v>
      </c>
      <c r="K2550" t="s">
        <v>1990</v>
      </c>
      <c r="L2550" t="s">
        <v>742</v>
      </c>
    </row>
    <row r="2551" spans="2:12" x14ac:dyDescent="0.25">
      <c r="B2551" t="s">
        <v>651</v>
      </c>
      <c r="C2551" t="s">
        <v>1255</v>
      </c>
      <c r="D2551" t="s">
        <v>1256</v>
      </c>
      <c r="E2551" t="s">
        <v>1258</v>
      </c>
      <c r="F2551" t="s">
        <v>745</v>
      </c>
      <c r="G2551">
        <v>3</v>
      </c>
      <c r="H2551">
        <v>24</v>
      </c>
      <c r="I2551">
        <v>37</v>
      </c>
      <c r="J2551">
        <v>-105.63333</v>
      </c>
      <c r="K2551" t="s">
        <v>1257</v>
      </c>
      <c r="L2551" t="s">
        <v>742</v>
      </c>
    </row>
    <row r="2552" spans="2:12" x14ac:dyDescent="0.25">
      <c r="B2552" t="s">
        <v>651</v>
      </c>
      <c r="C2552" t="s">
        <v>2901</v>
      </c>
      <c r="D2552" t="s">
        <v>2902</v>
      </c>
      <c r="E2552" t="s">
        <v>2903</v>
      </c>
      <c r="F2552" t="s">
        <v>2292</v>
      </c>
      <c r="G2552">
        <v>3</v>
      </c>
      <c r="H2552">
        <v>24</v>
      </c>
      <c r="I2552">
        <v>36.9998</v>
      </c>
      <c r="J2552">
        <v>-105.6181</v>
      </c>
      <c r="K2552" t="s">
        <v>628</v>
      </c>
      <c r="L2552" t="s">
        <v>742</v>
      </c>
    </row>
    <row r="2553" spans="2:12" x14ac:dyDescent="0.25">
      <c r="B2553" t="s">
        <v>654</v>
      </c>
      <c r="C2553" t="s">
        <v>3886</v>
      </c>
      <c r="D2553" t="s">
        <v>3887</v>
      </c>
      <c r="E2553" t="s">
        <v>628</v>
      </c>
      <c r="F2553" t="s">
        <v>745</v>
      </c>
      <c r="G2553">
        <v>4</v>
      </c>
      <c r="H2553">
        <v>40</v>
      </c>
      <c r="I2553">
        <v>38.841700000000003</v>
      </c>
      <c r="J2553">
        <v>-107.73609999999999</v>
      </c>
      <c r="K2553" t="s">
        <v>1480</v>
      </c>
      <c r="L2553" t="s">
        <v>742</v>
      </c>
    </row>
    <row r="2554" spans="2:12" x14ac:dyDescent="0.25">
      <c r="B2554" t="s">
        <v>686</v>
      </c>
      <c r="C2554" t="s">
        <v>4336</v>
      </c>
      <c r="D2554" t="s">
        <v>4337</v>
      </c>
      <c r="E2554" t="s">
        <v>3075</v>
      </c>
      <c r="F2554" t="s">
        <v>2292</v>
      </c>
      <c r="G2554">
        <v>1</v>
      </c>
      <c r="H2554">
        <v>23</v>
      </c>
      <c r="I2554">
        <v>39.270000000000003</v>
      </c>
      <c r="J2554">
        <v>-105.62</v>
      </c>
      <c r="K2554" t="s">
        <v>628</v>
      </c>
      <c r="L2554" t="s">
        <v>742</v>
      </c>
    </row>
    <row r="2555" spans="2:12" x14ac:dyDescent="0.25">
      <c r="B2555" t="s">
        <v>686</v>
      </c>
      <c r="C2555" t="s">
        <v>4444</v>
      </c>
      <c r="D2555" t="s">
        <v>4445</v>
      </c>
      <c r="E2555" t="s">
        <v>3396</v>
      </c>
      <c r="F2555" t="s">
        <v>2292</v>
      </c>
      <c r="G2555">
        <v>1</v>
      </c>
      <c r="H2555">
        <v>23</v>
      </c>
      <c r="I2555">
        <v>39.386200000000002</v>
      </c>
      <c r="J2555">
        <v>-105.8391</v>
      </c>
      <c r="K2555" t="s">
        <v>628</v>
      </c>
      <c r="L2555" t="s">
        <v>742</v>
      </c>
    </row>
    <row r="2556" spans="2:12" x14ac:dyDescent="0.25">
      <c r="B2556" t="s">
        <v>686</v>
      </c>
      <c r="C2556" t="s">
        <v>4458</v>
      </c>
      <c r="D2556" t="s">
        <v>4459</v>
      </c>
      <c r="E2556" t="s">
        <v>2933</v>
      </c>
      <c r="F2556" t="s">
        <v>2292</v>
      </c>
      <c r="G2556">
        <v>1</v>
      </c>
      <c r="H2556">
        <v>23</v>
      </c>
      <c r="I2556">
        <v>39.390599999999999</v>
      </c>
      <c r="J2556">
        <v>-105.84739999999999</v>
      </c>
      <c r="K2556" t="s">
        <v>628</v>
      </c>
      <c r="L2556" t="s">
        <v>742</v>
      </c>
    </row>
    <row r="2557" spans="2:12" x14ac:dyDescent="0.25">
      <c r="B2557" t="s">
        <v>628</v>
      </c>
      <c r="C2557" t="s">
        <v>6468</v>
      </c>
      <c r="D2557" t="s">
        <v>6469</v>
      </c>
      <c r="E2557" t="s">
        <v>2733</v>
      </c>
      <c r="F2557" t="s">
        <v>2211</v>
      </c>
      <c r="G2557">
        <v>1</v>
      </c>
      <c r="H2557">
        <v>23</v>
      </c>
      <c r="I2557">
        <v>0</v>
      </c>
      <c r="J2557">
        <v>0</v>
      </c>
      <c r="K2557" t="s">
        <v>2733</v>
      </c>
      <c r="L2557" t="s">
        <v>742</v>
      </c>
    </row>
    <row r="2558" spans="2:12" x14ac:dyDescent="0.25">
      <c r="B2558" t="s">
        <v>47</v>
      </c>
      <c r="C2558" t="s">
        <v>2527</v>
      </c>
      <c r="D2558" t="s">
        <v>2528</v>
      </c>
      <c r="E2558" t="s">
        <v>1990</v>
      </c>
      <c r="F2558" t="s">
        <v>2484</v>
      </c>
      <c r="G2558">
        <v>1</v>
      </c>
      <c r="H2558">
        <v>48</v>
      </c>
      <c r="I2558">
        <v>40.533299999999997</v>
      </c>
      <c r="J2558">
        <v>-105.88330000000001</v>
      </c>
      <c r="K2558" t="s">
        <v>1990</v>
      </c>
      <c r="L2558" t="s">
        <v>742</v>
      </c>
    </row>
    <row r="2559" spans="2:12" x14ac:dyDescent="0.25">
      <c r="B2559" t="s">
        <v>702</v>
      </c>
      <c r="C2559" t="s">
        <v>1262</v>
      </c>
      <c r="D2559" t="s">
        <v>1263</v>
      </c>
      <c r="E2559" t="s">
        <v>792</v>
      </c>
      <c r="F2559" t="s">
        <v>745</v>
      </c>
      <c r="G2559">
        <v>1</v>
      </c>
      <c r="H2559">
        <v>65</v>
      </c>
      <c r="I2559">
        <v>39.655200000000001</v>
      </c>
      <c r="J2559">
        <v>-102.6802</v>
      </c>
      <c r="K2559" t="s">
        <v>1189</v>
      </c>
      <c r="L2559" t="s">
        <v>742</v>
      </c>
    </row>
    <row r="2560" spans="2:12" x14ac:dyDescent="0.25">
      <c r="B2560" t="s">
        <v>702</v>
      </c>
      <c r="C2560" t="s">
        <v>4979</v>
      </c>
      <c r="D2560" t="s">
        <v>1263</v>
      </c>
      <c r="E2560" t="s">
        <v>3812</v>
      </c>
      <c r="F2560" t="s">
        <v>2292</v>
      </c>
      <c r="G2560">
        <v>1</v>
      </c>
      <c r="H2560">
        <v>65</v>
      </c>
      <c r="I2560">
        <v>39.645200000000003</v>
      </c>
      <c r="J2560">
        <v>-102.64660000000001</v>
      </c>
      <c r="K2560" t="s">
        <v>628</v>
      </c>
      <c r="L2560" t="s">
        <v>742</v>
      </c>
    </row>
    <row r="2561" spans="2:12" x14ac:dyDescent="0.25">
      <c r="B2561" t="s">
        <v>702</v>
      </c>
      <c r="C2561" t="s">
        <v>4873</v>
      </c>
      <c r="D2561" t="s">
        <v>4874</v>
      </c>
      <c r="E2561" t="s">
        <v>3432</v>
      </c>
      <c r="F2561" t="s">
        <v>2292</v>
      </c>
      <c r="G2561">
        <v>1</v>
      </c>
      <c r="H2561">
        <v>65</v>
      </c>
      <c r="I2561">
        <v>39.609299999999998</v>
      </c>
      <c r="J2561">
        <v>-102.7089</v>
      </c>
      <c r="K2561" t="s">
        <v>628</v>
      </c>
      <c r="L2561" t="s">
        <v>742</v>
      </c>
    </row>
    <row r="2562" spans="2:12" x14ac:dyDescent="0.25">
      <c r="B2562" t="s">
        <v>645</v>
      </c>
      <c r="C2562" t="s">
        <v>1264</v>
      </c>
      <c r="D2562" t="s">
        <v>1265</v>
      </c>
      <c r="E2562" t="s">
        <v>807</v>
      </c>
      <c r="F2562" t="s">
        <v>745</v>
      </c>
      <c r="G2562">
        <v>2</v>
      </c>
      <c r="H2562">
        <v>67</v>
      </c>
      <c r="I2562">
        <v>38.063400000000001</v>
      </c>
      <c r="J2562">
        <v>-102.9298</v>
      </c>
      <c r="K2562" t="s">
        <v>807</v>
      </c>
      <c r="L2562" t="s">
        <v>742</v>
      </c>
    </row>
    <row r="2563" spans="2:12" x14ac:dyDescent="0.25">
      <c r="B2563" t="s">
        <v>628</v>
      </c>
      <c r="C2563">
        <v>111</v>
      </c>
      <c r="D2563" t="s">
        <v>6493</v>
      </c>
      <c r="E2563" t="s">
        <v>2663</v>
      </c>
      <c r="F2563" t="s">
        <v>6486</v>
      </c>
      <c r="G2563">
        <v>1</v>
      </c>
      <c r="H2563">
        <v>4</v>
      </c>
      <c r="I2563">
        <v>40.348309999999998</v>
      </c>
      <c r="J2563">
        <v>-105.033342</v>
      </c>
      <c r="K2563" t="s">
        <v>2663</v>
      </c>
      <c r="L2563" t="s">
        <v>742</v>
      </c>
    </row>
    <row r="2564" spans="2:12" x14ac:dyDescent="0.25">
      <c r="B2564" t="s">
        <v>628</v>
      </c>
      <c r="C2564" t="s">
        <v>8769</v>
      </c>
      <c r="D2564" t="s">
        <v>8770</v>
      </c>
      <c r="E2564" t="s">
        <v>628</v>
      </c>
      <c r="F2564" t="s">
        <v>2484</v>
      </c>
      <c r="G2564">
        <v>0</v>
      </c>
      <c r="H2564">
        <v>4</v>
      </c>
      <c r="I2564">
        <v>40.333500000000001</v>
      </c>
      <c r="J2564">
        <v>-104.9169</v>
      </c>
      <c r="K2564" t="s">
        <v>628</v>
      </c>
      <c r="L2564" t="s">
        <v>742</v>
      </c>
    </row>
    <row r="2565" spans="2:12" x14ac:dyDescent="0.25">
      <c r="B2565" t="s">
        <v>628</v>
      </c>
      <c r="C2565" t="s">
        <v>8761</v>
      </c>
      <c r="D2565" t="s">
        <v>8762</v>
      </c>
      <c r="E2565" t="s">
        <v>628</v>
      </c>
      <c r="F2565" t="s">
        <v>2484</v>
      </c>
      <c r="G2565">
        <v>0</v>
      </c>
      <c r="H2565">
        <v>4</v>
      </c>
      <c r="I2565">
        <v>40.331899999999997</v>
      </c>
      <c r="J2565">
        <v>-104.9093</v>
      </c>
      <c r="K2565" t="s">
        <v>628</v>
      </c>
      <c r="L2565" t="s">
        <v>742</v>
      </c>
    </row>
    <row r="2566" spans="2:12" x14ac:dyDescent="0.25">
      <c r="B2566" t="s">
        <v>628</v>
      </c>
      <c r="C2566" t="s">
        <v>8765</v>
      </c>
      <c r="D2566" t="s">
        <v>8766</v>
      </c>
      <c r="E2566" t="s">
        <v>628</v>
      </c>
      <c r="F2566" t="s">
        <v>2484</v>
      </c>
      <c r="G2566">
        <v>0</v>
      </c>
      <c r="H2566">
        <v>4</v>
      </c>
      <c r="I2566">
        <v>40.377499999999998</v>
      </c>
      <c r="J2566">
        <v>-104.925</v>
      </c>
      <c r="K2566" t="s">
        <v>628</v>
      </c>
      <c r="L2566" t="s">
        <v>742</v>
      </c>
    </row>
    <row r="2567" spans="2:12" x14ac:dyDescent="0.25">
      <c r="B2567" t="s">
        <v>628</v>
      </c>
      <c r="C2567" t="s">
        <v>8763</v>
      </c>
      <c r="D2567" t="s">
        <v>8764</v>
      </c>
      <c r="E2567" t="s">
        <v>628</v>
      </c>
      <c r="F2567" t="s">
        <v>2484</v>
      </c>
      <c r="G2567">
        <v>0</v>
      </c>
      <c r="H2567">
        <v>4</v>
      </c>
      <c r="I2567">
        <v>40.328800000000001</v>
      </c>
      <c r="J2567">
        <v>-104.855</v>
      </c>
      <c r="K2567" t="s">
        <v>628</v>
      </c>
      <c r="L2567" t="s">
        <v>742</v>
      </c>
    </row>
    <row r="2568" spans="2:12" x14ac:dyDescent="0.25">
      <c r="B2568" t="s">
        <v>664</v>
      </c>
      <c r="C2568" t="s">
        <v>2053</v>
      </c>
      <c r="D2568" t="s">
        <v>2054</v>
      </c>
      <c r="E2568" t="s">
        <v>628</v>
      </c>
      <c r="F2568" t="s">
        <v>1979</v>
      </c>
      <c r="G2568">
        <v>5</v>
      </c>
      <c r="H2568">
        <v>51</v>
      </c>
      <c r="I2568">
        <v>39.766646000000001</v>
      </c>
      <c r="J2568">
        <v>-105.900577</v>
      </c>
      <c r="K2568" t="s">
        <v>628</v>
      </c>
      <c r="L2568" t="s">
        <v>742</v>
      </c>
    </row>
    <row r="2569" spans="2:12" x14ac:dyDescent="0.25">
      <c r="B2569" t="s">
        <v>37</v>
      </c>
      <c r="C2569" t="s">
        <v>2529</v>
      </c>
      <c r="D2569" t="s">
        <v>2054</v>
      </c>
      <c r="E2569" t="s">
        <v>1990</v>
      </c>
      <c r="F2569" t="s">
        <v>2484</v>
      </c>
      <c r="G2569">
        <v>5</v>
      </c>
      <c r="H2569">
        <v>51</v>
      </c>
      <c r="I2569">
        <v>39.7667</v>
      </c>
      <c r="J2569">
        <v>-105.9</v>
      </c>
      <c r="K2569" t="s">
        <v>1990</v>
      </c>
      <c r="L2569" t="s">
        <v>742</v>
      </c>
    </row>
    <row r="2570" spans="2:12" x14ac:dyDescent="0.25">
      <c r="B2570" t="s">
        <v>649</v>
      </c>
      <c r="C2570" t="s">
        <v>1266</v>
      </c>
      <c r="D2570" t="s">
        <v>1267</v>
      </c>
      <c r="E2570" t="s">
        <v>1268</v>
      </c>
      <c r="F2570" t="s">
        <v>745</v>
      </c>
      <c r="G2570">
        <v>1</v>
      </c>
      <c r="H2570">
        <v>7</v>
      </c>
      <c r="I2570">
        <v>39.766669999999998</v>
      </c>
      <c r="J2570">
        <v>-105.85</v>
      </c>
      <c r="K2570" t="s">
        <v>1268</v>
      </c>
      <c r="L2570" t="s">
        <v>742</v>
      </c>
    </row>
    <row r="2571" spans="2:12" x14ac:dyDescent="0.25">
      <c r="B2571" t="s">
        <v>628</v>
      </c>
      <c r="C2571" t="s">
        <v>1269</v>
      </c>
      <c r="D2571" t="s">
        <v>1270</v>
      </c>
      <c r="E2571" t="s">
        <v>759</v>
      </c>
      <c r="F2571" t="s">
        <v>745</v>
      </c>
      <c r="G2571">
        <v>1</v>
      </c>
      <c r="H2571">
        <v>64</v>
      </c>
      <c r="I2571">
        <v>40.993099999999998</v>
      </c>
      <c r="J2571">
        <v>-102.2625</v>
      </c>
      <c r="K2571" t="s">
        <v>759</v>
      </c>
      <c r="L2571" t="s">
        <v>742</v>
      </c>
    </row>
    <row r="2572" spans="2:12" x14ac:dyDescent="0.25">
      <c r="B2572" t="s">
        <v>697</v>
      </c>
      <c r="C2572" t="s">
        <v>6461</v>
      </c>
      <c r="D2572" t="s">
        <v>1270</v>
      </c>
      <c r="E2572" t="s">
        <v>4018</v>
      </c>
      <c r="F2572" t="s">
        <v>2292</v>
      </c>
      <c r="G2572">
        <v>1</v>
      </c>
      <c r="H2572">
        <v>64</v>
      </c>
      <c r="I2572">
        <v>40.987099999999998</v>
      </c>
      <c r="J2572">
        <v>-102.2701</v>
      </c>
      <c r="K2572" t="s">
        <v>628</v>
      </c>
      <c r="L2572" t="s">
        <v>742</v>
      </c>
    </row>
    <row r="2573" spans="2:12" x14ac:dyDescent="0.25">
      <c r="B2573" t="s">
        <v>697</v>
      </c>
      <c r="C2573" t="s">
        <v>6466</v>
      </c>
      <c r="D2573" t="s">
        <v>6467</v>
      </c>
      <c r="E2573" t="s">
        <v>2330</v>
      </c>
      <c r="F2573" t="s">
        <v>2292</v>
      </c>
      <c r="G2573">
        <v>1</v>
      </c>
      <c r="H2573">
        <v>64</v>
      </c>
      <c r="I2573">
        <v>40.9895</v>
      </c>
      <c r="J2573">
        <v>-102.265</v>
      </c>
      <c r="K2573" t="s">
        <v>628</v>
      </c>
      <c r="L2573" t="s">
        <v>742</v>
      </c>
    </row>
    <row r="2574" spans="2:12" x14ac:dyDescent="0.25">
      <c r="B2574" t="s">
        <v>697</v>
      </c>
      <c r="C2574" t="s">
        <v>6464</v>
      </c>
      <c r="D2574" t="s">
        <v>6465</v>
      </c>
      <c r="E2574" t="s">
        <v>2312</v>
      </c>
      <c r="F2574" t="s">
        <v>2292</v>
      </c>
      <c r="G2574">
        <v>1</v>
      </c>
      <c r="H2574">
        <v>64</v>
      </c>
      <c r="I2574">
        <v>40.988900000000001</v>
      </c>
      <c r="J2574">
        <v>-102.2667</v>
      </c>
      <c r="K2574" t="s">
        <v>628</v>
      </c>
      <c r="L2574" t="s">
        <v>742</v>
      </c>
    </row>
    <row r="2575" spans="2:12" x14ac:dyDescent="0.25">
      <c r="B2575" t="s">
        <v>697</v>
      </c>
      <c r="C2575" t="s">
        <v>6444</v>
      </c>
      <c r="D2575" t="s">
        <v>6445</v>
      </c>
      <c r="E2575" t="s">
        <v>2590</v>
      </c>
      <c r="F2575" t="s">
        <v>2292</v>
      </c>
      <c r="G2575">
        <v>1</v>
      </c>
      <c r="H2575">
        <v>65</v>
      </c>
      <c r="I2575">
        <v>40.895099999999999</v>
      </c>
      <c r="J2575">
        <v>-102.1503</v>
      </c>
      <c r="K2575" t="s">
        <v>628</v>
      </c>
      <c r="L2575" t="s">
        <v>742</v>
      </c>
    </row>
    <row r="2576" spans="2:12" x14ac:dyDescent="0.25">
      <c r="B2576" t="s">
        <v>676</v>
      </c>
      <c r="C2576" t="s">
        <v>1271</v>
      </c>
      <c r="D2576" t="s">
        <v>1272</v>
      </c>
      <c r="E2576" t="s">
        <v>807</v>
      </c>
      <c r="F2576" t="s">
        <v>745</v>
      </c>
      <c r="G2576">
        <v>2</v>
      </c>
      <c r="H2576">
        <v>17</v>
      </c>
      <c r="I2576">
        <v>38.741100000000003</v>
      </c>
      <c r="J2576">
        <v>-103.5427</v>
      </c>
      <c r="K2576" t="s">
        <v>1189</v>
      </c>
      <c r="L2576" t="s">
        <v>742</v>
      </c>
    </row>
    <row r="2577" spans="2:12" x14ac:dyDescent="0.25">
      <c r="B2577" t="s">
        <v>676</v>
      </c>
      <c r="C2577" t="s">
        <v>3792</v>
      </c>
      <c r="D2577" t="s">
        <v>3793</v>
      </c>
      <c r="E2577" t="s">
        <v>1712</v>
      </c>
      <c r="F2577" t="s">
        <v>2292</v>
      </c>
      <c r="G2577">
        <v>2</v>
      </c>
      <c r="H2577">
        <v>17</v>
      </c>
      <c r="I2577">
        <v>38.735700000000001</v>
      </c>
      <c r="J2577">
        <v>-103.53449999999999</v>
      </c>
      <c r="K2577" t="s">
        <v>628</v>
      </c>
      <c r="L2577" t="s">
        <v>742</v>
      </c>
    </row>
    <row r="2578" spans="2:12" x14ac:dyDescent="0.25">
      <c r="B2578" t="s">
        <v>676</v>
      </c>
      <c r="C2578" t="s">
        <v>3782</v>
      </c>
      <c r="D2578" t="s">
        <v>3783</v>
      </c>
      <c r="E2578" t="s">
        <v>3137</v>
      </c>
      <c r="F2578" t="s">
        <v>2292</v>
      </c>
      <c r="G2578">
        <v>2</v>
      </c>
      <c r="H2578">
        <v>17</v>
      </c>
      <c r="I2578">
        <v>38.723799999999997</v>
      </c>
      <c r="J2578">
        <v>-103.7743</v>
      </c>
      <c r="K2578" t="s">
        <v>628</v>
      </c>
      <c r="L2578" t="s">
        <v>742</v>
      </c>
    </row>
    <row r="2579" spans="2:12" x14ac:dyDescent="0.25">
      <c r="B2579" t="s">
        <v>676</v>
      </c>
      <c r="C2579" t="s">
        <v>3784</v>
      </c>
      <c r="D2579" t="s">
        <v>3785</v>
      </c>
      <c r="E2579" t="s">
        <v>2443</v>
      </c>
      <c r="F2579" t="s">
        <v>2292</v>
      </c>
      <c r="G2579">
        <v>2</v>
      </c>
      <c r="H2579">
        <v>17</v>
      </c>
      <c r="I2579">
        <v>38.724499999999999</v>
      </c>
      <c r="J2579">
        <v>-103.6262</v>
      </c>
      <c r="K2579" t="s">
        <v>628</v>
      </c>
      <c r="L2579" t="s">
        <v>742</v>
      </c>
    </row>
    <row r="2580" spans="2:12" x14ac:dyDescent="0.25">
      <c r="B2580" t="s">
        <v>676</v>
      </c>
      <c r="C2580" t="s">
        <v>3776</v>
      </c>
      <c r="D2580" t="s">
        <v>3777</v>
      </c>
      <c r="E2580" t="s">
        <v>2751</v>
      </c>
      <c r="F2580" t="s">
        <v>2292</v>
      </c>
      <c r="G2580">
        <v>2</v>
      </c>
      <c r="H2580">
        <v>17</v>
      </c>
      <c r="I2580">
        <v>38.693899999999999</v>
      </c>
      <c r="J2580">
        <v>-103.608</v>
      </c>
      <c r="K2580" t="s">
        <v>628</v>
      </c>
      <c r="L2580" t="s">
        <v>742</v>
      </c>
    </row>
    <row r="2581" spans="2:12" x14ac:dyDescent="0.25">
      <c r="B2581" t="s">
        <v>676</v>
      </c>
      <c r="C2581" t="s">
        <v>3817</v>
      </c>
      <c r="D2581" t="s">
        <v>3818</v>
      </c>
      <c r="E2581" t="s">
        <v>2459</v>
      </c>
      <c r="F2581" t="s">
        <v>2292</v>
      </c>
      <c r="G2581">
        <v>2</v>
      </c>
      <c r="H2581">
        <v>17</v>
      </c>
      <c r="I2581">
        <v>38.777799999999999</v>
      </c>
      <c r="J2581">
        <v>-103.60429999999999</v>
      </c>
      <c r="K2581" t="s">
        <v>628</v>
      </c>
      <c r="L2581" t="s">
        <v>742</v>
      </c>
    </row>
    <row r="2582" spans="2:12" x14ac:dyDescent="0.25">
      <c r="B2582" t="s">
        <v>676</v>
      </c>
      <c r="C2582" t="s">
        <v>3876</v>
      </c>
      <c r="D2582" t="s">
        <v>3877</v>
      </c>
      <c r="E2582" t="s">
        <v>2950</v>
      </c>
      <c r="F2582" t="s">
        <v>2292</v>
      </c>
      <c r="G2582">
        <v>2</v>
      </c>
      <c r="H2582">
        <v>67</v>
      </c>
      <c r="I2582">
        <v>38.831299999999999</v>
      </c>
      <c r="J2582">
        <v>-103.477</v>
      </c>
      <c r="K2582" t="s">
        <v>628</v>
      </c>
      <c r="L2582" t="s">
        <v>742</v>
      </c>
    </row>
    <row r="2583" spans="2:12" x14ac:dyDescent="0.25">
      <c r="B2583" t="s">
        <v>676</v>
      </c>
      <c r="C2583" t="s">
        <v>3772</v>
      </c>
      <c r="D2583" t="s">
        <v>3773</v>
      </c>
      <c r="E2583" t="s">
        <v>2327</v>
      </c>
      <c r="F2583" t="s">
        <v>2292</v>
      </c>
      <c r="G2583">
        <v>2</v>
      </c>
      <c r="H2583">
        <v>17</v>
      </c>
      <c r="I2583">
        <v>38.677900000000001</v>
      </c>
      <c r="J2583">
        <v>-103.70489999999999</v>
      </c>
      <c r="K2583" t="s">
        <v>628</v>
      </c>
      <c r="L2583" t="s">
        <v>742</v>
      </c>
    </row>
    <row r="2584" spans="2:12" x14ac:dyDescent="0.25">
      <c r="B2584" t="s">
        <v>669</v>
      </c>
      <c r="C2584" t="s">
        <v>1273</v>
      </c>
      <c r="D2584" t="s">
        <v>1274</v>
      </c>
      <c r="E2584" t="s">
        <v>1275</v>
      </c>
      <c r="F2584" t="s">
        <v>745</v>
      </c>
      <c r="G2584">
        <v>1</v>
      </c>
      <c r="H2584">
        <v>8</v>
      </c>
      <c r="I2584">
        <v>39.49</v>
      </c>
      <c r="J2584">
        <v>-105.09520000000001</v>
      </c>
      <c r="K2584" t="s">
        <v>1275</v>
      </c>
      <c r="L2584" t="s">
        <v>742</v>
      </c>
    </row>
    <row r="2585" spans="2:12" x14ac:dyDescent="0.25">
      <c r="B2585" t="s">
        <v>657</v>
      </c>
      <c r="C2585" t="s">
        <v>4586</v>
      </c>
      <c r="D2585" t="s">
        <v>4587</v>
      </c>
      <c r="E2585" t="s">
        <v>2842</v>
      </c>
      <c r="F2585" t="s">
        <v>2292</v>
      </c>
      <c r="G2585">
        <v>1</v>
      </c>
      <c r="H2585">
        <v>8</v>
      </c>
      <c r="I2585">
        <v>39.482300000000002</v>
      </c>
      <c r="J2585">
        <v>-105.08450000000001</v>
      </c>
      <c r="K2585" t="s">
        <v>628</v>
      </c>
      <c r="L2585" t="s">
        <v>742</v>
      </c>
    </row>
    <row r="2586" spans="2:12" x14ac:dyDescent="0.25">
      <c r="B2586" t="s">
        <v>701</v>
      </c>
      <c r="C2586" t="s">
        <v>1276</v>
      </c>
      <c r="D2586" t="s">
        <v>1277</v>
      </c>
      <c r="E2586" t="s">
        <v>1278</v>
      </c>
      <c r="F2586" t="s">
        <v>745</v>
      </c>
      <c r="G2586">
        <v>1</v>
      </c>
      <c r="H2586">
        <v>64</v>
      </c>
      <c r="I2586">
        <v>40.85</v>
      </c>
      <c r="J2586">
        <v>-103.9</v>
      </c>
      <c r="K2586" t="s">
        <v>1278</v>
      </c>
      <c r="L2586" t="s">
        <v>742</v>
      </c>
    </row>
    <row r="2587" spans="2:12" x14ac:dyDescent="0.25">
      <c r="B2587" t="s">
        <v>628</v>
      </c>
      <c r="C2587" t="s">
        <v>8767</v>
      </c>
      <c r="D2587" t="s">
        <v>8768</v>
      </c>
      <c r="E2587" t="s">
        <v>628</v>
      </c>
      <c r="F2587" t="s">
        <v>2484</v>
      </c>
      <c r="G2587">
        <v>0</v>
      </c>
      <c r="H2587">
        <v>1</v>
      </c>
      <c r="I2587">
        <v>40.0518</v>
      </c>
      <c r="J2587">
        <v>-104.49079999999999</v>
      </c>
      <c r="K2587" t="s">
        <v>628</v>
      </c>
      <c r="L2587" t="s">
        <v>742</v>
      </c>
    </row>
    <row r="2588" spans="2:12" x14ac:dyDescent="0.25">
      <c r="B2588" t="s">
        <v>628</v>
      </c>
      <c r="C2588" t="s">
        <v>8783</v>
      </c>
      <c r="D2588" t="s">
        <v>8784</v>
      </c>
      <c r="E2588" t="s">
        <v>628</v>
      </c>
      <c r="F2588" t="s">
        <v>2484</v>
      </c>
      <c r="G2588">
        <v>0</v>
      </c>
      <c r="H2588">
        <v>1</v>
      </c>
      <c r="I2588">
        <v>40.1023</v>
      </c>
      <c r="J2588">
        <v>-104.4331</v>
      </c>
      <c r="K2588" t="s">
        <v>628</v>
      </c>
      <c r="L2588" t="s">
        <v>742</v>
      </c>
    </row>
    <row r="2589" spans="2:12" x14ac:dyDescent="0.25">
      <c r="B2589" t="s">
        <v>628</v>
      </c>
      <c r="C2589" t="s">
        <v>8747</v>
      </c>
      <c r="D2589" t="s">
        <v>8748</v>
      </c>
      <c r="E2589" t="s">
        <v>628</v>
      </c>
      <c r="F2589" t="s">
        <v>2484</v>
      </c>
      <c r="G2589">
        <v>0</v>
      </c>
      <c r="H2589">
        <v>1</v>
      </c>
      <c r="I2589">
        <v>40.1023</v>
      </c>
      <c r="J2589">
        <v>-104.4143</v>
      </c>
      <c r="K2589" t="s">
        <v>628</v>
      </c>
      <c r="L2589" t="s">
        <v>742</v>
      </c>
    </row>
    <row r="2590" spans="2:12" x14ac:dyDescent="0.25">
      <c r="B2590" t="s">
        <v>628</v>
      </c>
      <c r="C2590" t="s">
        <v>8157</v>
      </c>
      <c r="D2590" t="s">
        <v>8158</v>
      </c>
      <c r="E2590" t="s">
        <v>6688</v>
      </c>
      <c r="F2590" t="s">
        <v>2292</v>
      </c>
      <c r="G2590">
        <v>1</v>
      </c>
      <c r="H2590">
        <v>1</v>
      </c>
      <c r="I2590">
        <v>40.022199999999998</v>
      </c>
      <c r="J2590">
        <v>-104.4697</v>
      </c>
      <c r="K2590" t="s">
        <v>628</v>
      </c>
      <c r="L2590" t="s">
        <v>742</v>
      </c>
    </row>
    <row r="2591" spans="2:12" x14ac:dyDescent="0.25">
      <c r="B2591" t="s">
        <v>628</v>
      </c>
      <c r="C2591" t="s">
        <v>8291</v>
      </c>
      <c r="D2591" t="s">
        <v>8292</v>
      </c>
      <c r="E2591" t="s">
        <v>628</v>
      </c>
      <c r="F2591" t="s">
        <v>2484</v>
      </c>
      <c r="G2591">
        <v>0</v>
      </c>
      <c r="H2591">
        <v>10</v>
      </c>
      <c r="I2591">
        <v>38.760899999999999</v>
      </c>
      <c r="J2591">
        <v>-104.73609999999999</v>
      </c>
      <c r="K2591" t="s">
        <v>628</v>
      </c>
      <c r="L2591" t="s">
        <v>742</v>
      </c>
    </row>
    <row r="2592" spans="2:12" x14ac:dyDescent="0.25">
      <c r="B2592" t="s">
        <v>628</v>
      </c>
      <c r="C2592" t="s">
        <v>8867</v>
      </c>
      <c r="D2592" t="s">
        <v>8868</v>
      </c>
      <c r="E2592" t="s">
        <v>8049</v>
      </c>
      <c r="F2592" t="s">
        <v>2484</v>
      </c>
      <c r="G2592">
        <v>0</v>
      </c>
      <c r="H2592">
        <v>8</v>
      </c>
      <c r="I2592">
        <v>39.5869</v>
      </c>
      <c r="J2592">
        <v>-105.16549999999999</v>
      </c>
      <c r="K2592" t="s">
        <v>628</v>
      </c>
      <c r="L2592" t="s">
        <v>742</v>
      </c>
    </row>
    <row r="2593" spans="2:12" x14ac:dyDescent="0.25">
      <c r="B2593" t="s">
        <v>628</v>
      </c>
      <c r="C2593" t="s">
        <v>8791</v>
      </c>
      <c r="D2593" t="s">
        <v>8792</v>
      </c>
      <c r="E2593" t="s">
        <v>8049</v>
      </c>
      <c r="F2593" t="s">
        <v>2484</v>
      </c>
      <c r="G2593">
        <v>0</v>
      </c>
      <c r="H2593">
        <v>1</v>
      </c>
      <c r="I2593">
        <v>40.380200000000002</v>
      </c>
      <c r="J2593">
        <v>-104.5842</v>
      </c>
      <c r="K2593" t="s">
        <v>628</v>
      </c>
      <c r="L2593" t="s">
        <v>742</v>
      </c>
    </row>
    <row r="2594" spans="2:12" x14ac:dyDescent="0.25">
      <c r="B2594" t="s">
        <v>628</v>
      </c>
      <c r="C2594" t="s">
        <v>8743</v>
      </c>
      <c r="D2594" t="s">
        <v>8744</v>
      </c>
      <c r="E2594" t="s">
        <v>628</v>
      </c>
      <c r="F2594" t="s">
        <v>2484</v>
      </c>
      <c r="G2594">
        <v>0</v>
      </c>
      <c r="H2594">
        <v>1</v>
      </c>
      <c r="I2594">
        <v>40.441800000000001</v>
      </c>
      <c r="J2594">
        <v>-104.5505</v>
      </c>
      <c r="K2594" t="s">
        <v>628</v>
      </c>
      <c r="L2594" t="s">
        <v>742</v>
      </c>
    </row>
    <row r="2595" spans="2:12" x14ac:dyDescent="0.25">
      <c r="B2595" t="s">
        <v>628</v>
      </c>
      <c r="C2595" t="s">
        <v>9076</v>
      </c>
      <c r="D2595" t="s">
        <v>9077</v>
      </c>
      <c r="E2595" t="s">
        <v>2835</v>
      </c>
      <c r="F2595" t="s">
        <v>2484</v>
      </c>
      <c r="G2595">
        <v>0</v>
      </c>
      <c r="H2595">
        <v>1</v>
      </c>
      <c r="I2595">
        <v>40.348399999999998</v>
      </c>
      <c r="J2595">
        <v>-104.4383</v>
      </c>
      <c r="K2595" t="s">
        <v>628</v>
      </c>
      <c r="L2595" t="s">
        <v>742</v>
      </c>
    </row>
    <row r="2596" spans="2:12" x14ac:dyDescent="0.25">
      <c r="B2596" t="s">
        <v>628</v>
      </c>
      <c r="C2596" t="s">
        <v>2357</v>
      </c>
      <c r="D2596" t="s">
        <v>2358</v>
      </c>
      <c r="E2596" t="s">
        <v>2214</v>
      </c>
      <c r="F2596" t="s">
        <v>2211</v>
      </c>
      <c r="G2596">
        <v>1</v>
      </c>
      <c r="H2596">
        <v>1</v>
      </c>
      <c r="I2596">
        <v>40.376801</v>
      </c>
      <c r="J2596">
        <v>-104.531998</v>
      </c>
      <c r="K2596" t="s">
        <v>2214</v>
      </c>
      <c r="L2596" t="s">
        <v>742</v>
      </c>
    </row>
    <row r="2597" spans="2:12" x14ac:dyDescent="0.25">
      <c r="B2597" t="s">
        <v>628</v>
      </c>
      <c r="C2597" t="s">
        <v>8841</v>
      </c>
      <c r="D2597" t="s">
        <v>8842</v>
      </c>
      <c r="E2597" t="s">
        <v>2835</v>
      </c>
      <c r="F2597" t="s">
        <v>2211</v>
      </c>
      <c r="G2597">
        <v>0</v>
      </c>
      <c r="H2597">
        <v>1</v>
      </c>
      <c r="I2597">
        <v>40.362900000000003</v>
      </c>
      <c r="J2597">
        <v>-104.477997</v>
      </c>
      <c r="K2597" t="s">
        <v>2835</v>
      </c>
      <c r="L2597" t="s">
        <v>742</v>
      </c>
    </row>
    <row r="2598" spans="2:12" x14ac:dyDescent="0.25">
      <c r="B2598" t="s">
        <v>665</v>
      </c>
      <c r="C2598" t="s">
        <v>2184</v>
      </c>
      <c r="D2598" t="s">
        <v>2185</v>
      </c>
      <c r="E2598" t="s">
        <v>628</v>
      </c>
      <c r="F2598" t="s">
        <v>1979</v>
      </c>
      <c r="G2598">
        <v>4</v>
      </c>
      <c r="H2598">
        <v>59</v>
      </c>
      <c r="I2598">
        <v>38.866652000000002</v>
      </c>
      <c r="J2598">
        <v>-107.03394299999999</v>
      </c>
      <c r="K2598" t="s">
        <v>628</v>
      </c>
      <c r="L2598" t="s">
        <v>742</v>
      </c>
    </row>
    <row r="2599" spans="2:12" x14ac:dyDescent="0.25">
      <c r="B2599" t="s">
        <v>698</v>
      </c>
      <c r="C2599" t="s">
        <v>4855</v>
      </c>
      <c r="D2599" t="s">
        <v>4856</v>
      </c>
      <c r="E2599" t="s">
        <v>2945</v>
      </c>
      <c r="F2599" t="s">
        <v>2292</v>
      </c>
      <c r="G2599">
        <v>5</v>
      </c>
      <c r="H2599">
        <v>36</v>
      </c>
      <c r="I2599">
        <v>39.599600000000002</v>
      </c>
      <c r="J2599">
        <v>-105.988</v>
      </c>
      <c r="K2599" t="s">
        <v>628</v>
      </c>
      <c r="L2599" t="s">
        <v>742</v>
      </c>
    </row>
    <row r="2600" spans="2:12" x14ac:dyDescent="0.25">
      <c r="B2600" t="s">
        <v>698</v>
      </c>
      <c r="C2600" t="s">
        <v>6673</v>
      </c>
      <c r="D2600" t="s">
        <v>6674</v>
      </c>
      <c r="E2600" t="s">
        <v>2733</v>
      </c>
      <c r="F2600" t="s">
        <v>6505</v>
      </c>
      <c r="G2600">
        <v>5</v>
      </c>
      <c r="H2600">
        <v>36</v>
      </c>
      <c r="I2600">
        <v>39.601100000000002</v>
      </c>
      <c r="J2600">
        <v>-105.9773</v>
      </c>
      <c r="K2600" t="s">
        <v>628</v>
      </c>
      <c r="L2600" t="s">
        <v>742</v>
      </c>
    </row>
    <row r="2601" spans="2:12" x14ac:dyDescent="0.25">
      <c r="B2601" t="s">
        <v>698</v>
      </c>
      <c r="C2601" t="s">
        <v>4837</v>
      </c>
      <c r="D2601" t="s">
        <v>4838</v>
      </c>
      <c r="E2601" t="s">
        <v>2813</v>
      </c>
      <c r="F2601" t="s">
        <v>2292</v>
      </c>
      <c r="G2601">
        <v>5</v>
      </c>
      <c r="H2601">
        <v>36</v>
      </c>
      <c r="I2601">
        <v>39.590899999999998</v>
      </c>
      <c r="J2601">
        <v>-105.9932</v>
      </c>
      <c r="K2601" t="s">
        <v>628</v>
      </c>
      <c r="L2601" t="s">
        <v>742</v>
      </c>
    </row>
    <row r="2602" spans="2:12" x14ac:dyDescent="0.25">
      <c r="B2602" t="s">
        <v>698</v>
      </c>
      <c r="C2602" t="s">
        <v>1279</v>
      </c>
      <c r="D2602" t="s">
        <v>1280</v>
      </c>
      <c r="E2602" t="s">
        <v>1281</v>
      </c>
      <c r="F2602" t="s">
        <v>745</v>
      </c>
      <c r="G2602">
        <v>5</v>
      </c>
      <c r="H2602">
        <v>36</v>
      </c>
      <c r="I2602">
        <v>39.590829999999997</v>
      </c>
      <c r="J2602">
        <v>-105.8725</v>
      </c>
      <c r="K2602" t="s">
        <v>628</v>
      </c>
      <c r="L2602" t="s">
        <v>742</v>
      </c>
    </row>
    <row r="2603" spans="2:12" x14ac:dyDescent="0.25">
      <c r="B2603" t="s">
        <v>688</v>
      </c>
      <c r="C2603" t="s">
        <v>2055</v>
      </c>
      <c r="D2603" t="s">
        <v>2056</v>
      </c>
      <c r="E2603" t="s">
        <v>628</v>
      </c>
      <c r="F2603" t="s">
        <v>1979</v>
      </c>
      <c r="G2603">
        <v>5</v>
      </c>
      <c r="H2603">
        <v>38</v>
      </c>
      <c r="I2603">
        <v>39.316645999999999</v>
      </c>
      <c r="J2603">
        <v>-106.61726400000001</v>
      </c>
      <c r="K2603" t="s">
        <v>628</v>
      </c>
      <c r="L2603" t="s">
        <v>742</v>
      </c>
    </row>
    <row r="2604" spans="2:12" x14ac:dyDescent="0.25">
      <c r="B2604" t="s">
        <v>61</v>
      </c>
      <c r="C2604" t="s">
        <v>2057</v>
      </c>
      <c r="D2604" t="s">
        <v>2056</v>
      </c>
      <c r="E2604" t="s">
        <v>1990</v>
      </c>
      <c r="F2604" t="s">
        <v>1979</v>
      </c>
      <c r="G2604">
        <v>5</v>
      </c>
      <c r="H2604">
        <v>38</v>
      </c>
      <c r="I2604">
        <v>39.316699999999997</v>
      </c>
      <c r="J2604">
        <v>-106.61669999999999</v>
      </c>
      <c r="K2604" t="s">
        <v>1990</v>
      </c>
      <c r="L2604" t="s">
        <v>742</v>
      </c>
    </row>
    <row r="2605" spans="2:12" x14ac:dyDescent="0.25">
      <c r="B2605" t="s">
        <v>675</v>
      </c>
      <c r="C2605" t="s">
        <v>3009</v>
      </c>
      <c r="D2605" t="s">
        <v>3010</v>
      </c>
      <c r="E2605" t="s">
        <v>2945</v>
      </c>
      <c r="F2605" t="s">
        <v>2292</v>
      </c>
      <c r="G2605">
        <v>2</v>
      </c>
      <c r="H2605">
        <v>66</v>
      </c>
      <c r="I2605">
        <v>37.2425</v>
      </c>
      <c r="J2605">
        <v>-103.35120000000001</v>
      </c>
      <c r="K2605" t="s">
        <v>628</v>
      </c>
      <c r="L2605" t="s">
        <v>742</v>
      </c>
    </row>
    <row r="2606" spans="2:12" x14ac:dyDescent="0.25">
      <c r="B2606" t="s">
        <v>675</v>
      </c>
      <c r="C2606" t="s">
        <v>3011</v>
      </c>
      <c r="D2606" t="s">
        <v>3012</v>
      </c>
      <c r="E2606" t="s">
        <v>2428</v>
      </c>
      <c r="F2606" t="s">
        <v>2292</v>
      </c>
      <c r="G2606">
        <v>2</v>
      </c>
      <c r="H2606">
        <v>66</v>
      </c>
      <c r="I2606">
        <v>37.243699999999997</v>
      </c>
      <c r="J2606">
        <v>-103.35</v>
      </c>
      <c r="K2606" t="s">
        <v>628</v>
      </c>
      <c r="L2606" t="s">
        <v>742</v>
      </c>
    </row>
    <row r="2607" spans="2:12" x14ac:dyDescent="0.25">
      <c r="B2607" t="s">
        <v>675</v>
      </c>
      <c r="C2607" t="s">
        <v>1289</v>
      </c>
      <c r="D2607" t="s">
        <v>1290</v>
      </c>
      <c r="E2607" t="s">
        <v>752</v>
      </c>
      <c r="F2607" t="s">
        <v>745</v>
      </c>
      <c r="G2607">
        <v>2</v>
      </c>
      <c r="H2607">
        <v>66</v>
      </c>
      <c r="I2607">
        <v>37.115000000000002</v>
      </c>
      <c r="J2607">
        <v>-103.29859999999999</v>
      </c>
      <c r="K2607" t="s">
        <v>752</v>
      </c>
      <c r="L2607" t="s">
        <v>742</v>
      </c>
    </row>
    <row r="2608" spans="2:12" x14ac:dyDescent="0.25">
      <c r="B2608" t="s">
        <v>675</v>
      </c>
      <c r="C2608" t="s">
        <v>2931</v>
      </c>
      <c r="D2608" t="s">
        <v>2932</v>
      </c>
      <c r="E2608" t="s">
        <v>2933</v>
      </c>
      <c r="F2608" t="s">
        <v>2292</v>
      </c>
      <c r="G2608">
        <v>2</v>
      </c>
      <c r="H2608">
        <v>66</v>
      </c>
      <c r="I2608">
        <v>37.139200000000002</v>
      </c>
      <c r="J2608">
        <v>-103.4072</v>
      </c>
      <c r="K2608" t="s">
        <v>628</v>
      </c>
      <c r="L2608" t="s">
        <v>742</v>
      </c>
    </row>
    <row r="2609" spans="2:12" x14ac:dyDescent="0.25">
      <c r="B2609" t="s">
        <v>675</v>
      </c>
      <c r="C2609" t="s">
        <v>1282</v>
      </c>
      <c r="D2609" t="s">
        <v>1283</v>
      </c>
      <c r="E2609" t="s">
        <v>792</v>
      </c>
      <c r="F2609" t="s">
        <v>745</v>
      </c>
      <c r="G2609">
        <v>2</v>
      </c>
      <c r="H2609">
        <v>67</v>
      </c>
      <c r="I2609">
        <v>37.453600000000002</v>
      </c>
      <c r="J2609">
        <v>-103.322</v>
      </c>
      <c r="K2609" t="s">
        <v>1189</v>
      </c>
      <c r="L2609" t="s">
        <v>742</v>
      </c>
    </row>
    <row r="2610" spans="2:12" x14ac:dyDescent="0.25">
      <c r="B2610" t="s">
        <v>675</v>
      </c>
      <c r="C2610" t="s">
        <v>3200</v>
      </c>
      <c r="D2610" t="s">
        <v>3201</v>
      </c>
      <c r="E2610" t="s">
        <v>2933</v>
      </c>
      <c r="F2610" t="s">
        <v>2292</v>
      </c>
      <c r="G2610">
        <v>2</v>
      </c>
      <c r="H2610">
        <v>19</v>
      </c>
      <c r="I2610">
        <v>37.5441</v>
      </c>
      <c r="J2610">
        <v>-103.4286</v>
      </c>
      <c r="K2610" t="s">
        <v>628</v>
      </c>
      <c r="L2610" t="s">
        <v>742</v>
      </c>
    </row>
    <row r="2611" spans="2:12" x14ac:dyDescent="0.25">
      <c r="B2611" t="s">
        <v>675</v>
      </c>
      <c r="C2611" t="s">
        <v>1287</v>
      </c>
      <c r="D2611" t="s">
        <v>1288</v>
      </c>
      <c r="E2611" t="s">
        <v>902</v>
      </c>
      <c r="F2611" t="s">
        <v>745</v>
      </c>
      <c r="G2611">
        <v>2</v>
      </c>
      <c r="H2611">
        <v>19</v>
      </c>
      <c r="I2611">
        <v>37.200000000000003</v>
      </c>
      <c r="J2611">
        <v>-103.48333</v>
      </c>
      <c r="K2611" t="s">
        <v>902</v>
      </c>
      <c r="L2611" t="s">
        <v>742</v>
      </c>
    </row>
    <row r="2612" spans="2:12" x14ac:dyDescent="0.25">
      <c r="B2612" t="s">
        <v>675</v>
      </c>
      <c r="C2612" t="s">
        <v>2934</v>
      </c>
      <c r="D2612" t="s">
        <v>2935</v>
      </c>
      <c r="E2612" t="s">
        <v>2936</v>
      </c>
      <c r="F2612" t="s">
        <v>2292</v>
      </c>
      <c r="G2612">
        <v>2</v>
      </c>
      <c r="H2612">
        <v>66</v>
      </c>
      <c r="I2612">
        <v>37.139200000000002</v>
      </c>
      <c r="J2612">
        <v>-103.4066</v>
      </c>
      <c r="K2612" t="s">
        <v>628</v>
      </c>
      <c r="L2612" t="s">
        <v>742</v>
      </c>
    </row>
    <row r="2613" spans="2:12" x14ac:dyDescent="0.25">
      <c r="B2613" t="s">
        <v>675</v>
      </c>
      <c r="C2613" t="s">
        <v>2937</v>
      </c>
      <c r="D2613" t="s">
        <v>2935</v>
      </c>
      <c r="E2613" t="s">
        <v>2938</v>
      </c>
      <c r="F2613" t="s">
        <v>2292</v>
      </c>
      <c r="G2613">
        <v>2</v>
      </c>
      <c r="H2613">
        <v>66</v>
      </c>
      <c r="I2613">
        <v>37.139200000000002</v>
      </c>
      <c r="J2613">
        <v>-103.4066</v>
      </c>
      <c r="K2613" t="s">
        <v>628</v>
      </c>
      <c r="L2613" t="s">
        <v>742</v>
      </c>
    </row>
    <row r="2614" spans="2:12" x14ac:dyDescent="0.25">
      <c r="B2614" t="s">
        <v>628</v>
      </c>
      <c r="C2614" t="s">
        <v>8811</v>
      </c>
      <c r="D2614" t="s">
        <v>8812</v>
      </c>
      <c r="E2614" t="s">
        <v>8049</v>
      </c>
      <c r="F2614" t="s">
        <v>2484</v>
      </c>
      <c r="G2614">
        <v>0</v>
      </c>
      <c r="H2614">
        <v>66</v>
      </c>
      <c r="I2614">
        <v>37.124200000000002</v>
      </c>
      <c r="J2614">
        <v>-103.30200000000001</v>
      </c>
      <c r="K2614" t="s">
        <v>628</v>
      </c>
      <c r="L2614" t="s">
        <v>742</v>
      </c>
    </row>
    <row r="2615" spans="2:12" x14ac:dyDescent="0.25">
      <c r="B2615" t="s">
        <v>675</v>
      </c>
      <c r="C2615" t="s">
        <v>2811</v>
      </c>
      <c r="D2615" t="s">
        <v>2812</v>
      </c>
      <c r="E2615" t="s">
        <v>2813</v>
      </c>
      <c r="F2615" t="s">
        <v>745</v>
      </c>
      <c r="G2615">
        <v>2</v>
      </c>
      <c r="H2615">
        <v>19</v>
      </c>
      <c r="I2615">
        <v>37.216799999999999</v>
      </c>
      <c r="J2615">
        <v>-103.5042</v>
      </c>
      <c r="K2615" t="s">
        <v>2813</v>
      </c>
      <c r="L2615" t="s">
        <v>742</v>
      </c>
    </row>
    <row r="2616" spans="2:12" x14ac:dyDescent="0.25">
      <c r="B2616" t="s">
        <v>660</v>
      </c>
      <c r="C2616" t="s">
        <v>4488</v>
      </c>
      <c r="D2616" t="s">
        <v>4489</v>
      </c>
      <c r="E2616" t="s">
        <v>1398</v>
      </c>
      <c r="F2616" t="s">
        <v>2292</v>
      </c>
      <c r="G2616">
        <v>1</v>
      </c>
      <c r="H2616">
        <v>1</v>
      </c>
      <c r="I2616">
        <v>39.410899999999998</v>
      </c>
      <c r="J2616">
        <v>-104.23909999999999</v>
      </c>
      <c r="K2616" t="s">
        <v>628</v>
      </c>
      <c r="L2616" t="s">
        <v>742</v>
      </c>
    </row>
    <row r="2617" spans="2:12" x14ac:dyDescent="0.25">
      <c r="B2617" t="s">
        <v>660</v>
      </c>
      <c r="C2617" t="s">
        <v>4477</v>
      </c>
      <c r="D2617" t="s">
        <v>4478</v>
      </c>
      <c r="E2617" t="s">
        <v>4479</v>
      </c>
      <c r="F2617" t="s">
        <v>2292</v>
      </c>
      <c r="G2617">
        <v>1</v>
      </c>
      <c r="H2617">
        <v>1</v>
      </c>
      <c r="I2617">
        <v>39.4041</v>
      </c>
      <c r="J2617">
        <v>-104.2086</v>
      </c>
      <c r="K2617" t="s">
        <v>628</v>
      </c>
      <c r="L2617" t="s">
        <v>742</v>
      </c>
    </row>
    <row r="2618" spans="2:12" x14ac:dyDescent="0.25">
      <c r="B2618" t="s">
        <v>660</v>
      </c>
      <c r="C2618" t="s">
        <v>4414</v>
      </c>
      <c r="D2618" t="s">
        <v>4415</v>
      </c>
      <c r="E2618" t="s">
        <v>2327</v>
      </c>
      <c r="F2618" t="s">
        <v>2292</v>
      </c>
      <c r="G2618">
        <v>1</v>
      </c>
      <c r="H2618">
        <v>1</v>
      </c>
      <c r="I2618">
        <v>39.3538</v>
      </c>
      <c r="J2618">
        <v>-104.5051</v>
      </c>
      <c r="K2618" t="s">
        <v>628</v>
      </c>
      <c r="L2618" t="s">
        <v>742</v>
      </c>
    </row>
    <row r="2619" spans="2:12" x14ac:dyDescent="0.25">
      <c r="B2619" t="s">
        <v>660</v>
      </c>
      <c r="C2619" t="s">
        <v>4353</v>
      </c>
      <c r="D2619" t="s">
        <v>4354</v>
      </c>
      <c r="E2619" t="s">
        <v>2443</v>
      </c>
      <c r="F2619" t="s">
        <v>2292</v>
      </c>
      <c r="G2619">
        <v>1</v>
      </c>
      <c r="H2619">
        <v>1</v>
      </c>
      <c r="I2619">
        <v>39.2883</v>
      </c>
      <c r="J2619">
        <v>-104.4521</v>
      </c>
      <c r="K2619" t="s">
        <v>628</v>
      </c>
      <c r="L2619" t="s">
        <v>742</v>
      </c>
    </row>
    <row r="2620" spans="2:12" x14ac:dyDescent="0.25">
      <c r="B2620" t="s">
        <v>660</v>
      </c>
      <c r="C2620" t="s">
        <v>1294</v>
      </c>
      <c r="D2620" t="s">
        <v>1295</v>
      </c>
      <c r="E2620" t="s">
        <v>965</v>
      </c>
      <c r="F2620" t="s">
        <v>745</v>
      </c>
      <c r="G2620">
        <v>1</v>
      </c>
      <c r="H2620">
        <v>1</v>
      </c>
      <c r="I2620">
        <v>39.299999999999997</v>
      </c>
      <c r="J2620">
        <v>-104.51667</v>
      </c>
      <c r="K2620" t="s">
        <v>628</v>
      </c>
      <c r="L2620" t="s">
        <v>742</v>
      </c>
    </row>
    <row r="2621" spans="2:12" x14ac:dyDescent="0.25">
      <c r="B2621" t="s">
        <v>660</v>
      </c>
      <c r="C2621" t="s">
        <v>1291</v>
      </c>
      <c r="D2621" t="s">
        <v>1292</v>
      </c>
      <c r="E2621" t="s">
        <v>1293</v>
      </c>
      <c r="F2621" t="s">
        <v>745</v>
      </c>
      <c r="G2621">
        <v>1</v>
      </c>
      <c r="H2621">
        <v>1</v>
      </c>
      <c r="I2621">
        <v>39.283329999999999</v>
      </c>
      <c r="J2621">
        <v>-104.43333</v>
      </c>
      <c r="K2621" t="s">
        <v>628</v>
      </c>
      <c r="L2621" t="s">
        <v>742</v>
      </c>
    </row>
    <row r="2622" spans="2:12" x14ac:dyDescent="0.25">
      <c r="B2622" t="s">
        <v>628</v>
      </c>
      <c r="C2622" t="s">
        <v>8989</v>
      </c>
      <c r="D2622" t="s">
        <v>8990</v>
      </c>
      <c r="E2622" t="s">
        <v>2835</v>
      </c>
      <c r="F2622" t="s">
        <v>2484</v>
      </c>
      <c r="G2622">
        <v>0</v>
      </c>
      <c r="H2622">
        <v>1</v>
      </c>
      <c r="I2622">
        <v>39.390799999999999</v>
      </c>
      <c r="J2622">
        <v>-104.36279999999999</v>
      </c>
      <c r="K2622" t="s">
        <v>628</v>
      </c>
      <c r="L2622" t="s">
        <v>742</v>
      </c>
    </row>
    <row r="2623" spans="2:12" x14ac:dyDescent="0.25">
      <c r="B2623" t="s">
        <v>702</v>
      </c>
      <c r="C2623" t="s">
        <v>1296</v>
      </c>
      <c r="D2623" t="s">
        <v>1297</v>
      </c>
      <c r="E2623" t="s">
        <v>1298</v>
      </c>
      <c r="F2623" t="s">
        <v>745</v>
      </c>
      <c r="G2623">
        <v>1</v>
      </c>
      <c r="H2623">
        <v>65</v>
      </c>
      <c r="I2623">
        <v>39.616669999999999</v>
      </c>
      <c r="J2623">
        <v>-102.58333</v>
      </c>
      <c r="K2623" t="s">
        <v>628</v>
      </c>
      <c r="L2623" t="s">
        <v>742</v>
      </c>
    </row>
    <row r="2624" spans="2:12" x14ac:dyDescent="0.25">
      <c r="B2624" t="s">
        <v>702</v>
      </c>
      <c r="C2624" t="s">
        <v>4883</v>
      </c>
      <c r="D2624" t="s">
        <v>4884</v>
      </c>
      <c r="E2624" t="s">
        <v>2322</v>
      </c>
      <c r="F2624" t="s">
        <v>2292</v>
      </c>
      <c r="G2624">
        <v>1</v>
      </c>
      <c r="H2624">
        <v>49</v>
      </c>
      <c r="I2624">
        <v>39.614199999999997</v>
      </c>
      <c r="J2624">
        <v>-102.4833</v>
      </c>
      <c r="K2624" t="s">
        <v>628</v>
      </c>
      <c r="L2624" t="s">
        <v>742</v>
      </c>
    </row>
    <row r="2625" spans="2:12" x14ac:dyDescent="0.25">
      <c r="B2625" t="s">
        <v>628</v>
      </c>
      <c r="C2625" t="s">
        <v>2386</v>
      </c>
      <c r="D2625" t="s">
        <v>2387</v>
      </c>
      <c r="E2625" t="s">
        <v>2230</v>
      </c>
      <c r="F2625" t="s">
        <v>2211</v>
      </c>
      <c r="G2625">
        <v>1</v>
      </c>
      <c r="H2625">
        <v>65</v>
      </c>
      <c r="I2625">
        <v>39.655399000000003</v>
      </c>
      <c r="J2625">
        <v>-102.621002</v>
      </c>
      <c r="K2625" t="s">
        <v>2230</v>
      </c>
      <c r="L2625" t="s">
        <v>742</v>
      </c>
    </row>
    <row r="2626" spans="2:12" x14ac:dyDescent="0.25">
      <c r="B2626" t="s">
        <v>648</v>
      </c>
      <c r="C2626" t="s">
        <v>1299</v>
      </c>
      <c r="D2626" t="s">
        <v>671</v>
      </c>
      <c r="E2626" t="s">
        <v>759</v>
      </c>
      <c r="F2626" t="s">
        <v>745</v>
      </c>
      <c r="G2626">
        <v>2</v>
      </c>
      <c r="H2626">
        <v>67</v>
      </c>
      <c r="I2626">
        <v>38.765900000000002</v>
      </c>
      <c r="J2626">
        <v>-102.803</v>
      </c>
      <c r="K2626" t="s">
        <v>1128</v>
      </c>
      <c r="L2626" t="s">
        <v>742</v>
      </c>
    </row>
    <row r="2627" spans="2:12" x14ac:dyDescent="0.25">
      <c r="B2627" t="s">
        <v>648</v>
      </c>
      <c r="C2627" t="s">
        <v>3811</v>
      </c>
      <c r="D2627" t="s">
        <v>671</v>
      </c>
      <c r="E2627" t="s">
        <v>3812</v>
      </c>
      <c r="F2627" t="s">
        <v>2292</v>
      </c>
      <c r="G2627">
        <v>2</v>
      </c>
      <c r="H2627">
        <v>67</v>
      </c>
      <c r="I2627">
        <v>38.764499999999998</v>
      </c>
      <c r="J2627">
        <v>-102.7863</v>
      </c>
      <c r="K2627" t="s">
        <v>628</v>
      </c>
      <c r="L2627" t="s">
        <v>742</v>
      </c>
    </row>
    <row r="2628" spans="2:12" x14ac:dyDescent="0.25">
      <c r="B2628" t="s">
        <v>648</v>
      </c>
      <c r="C2628" t="s">
        <v>3808</v>
      </c>
      <c r="D2628" t="s">
        <v>3809</v>
      </c>
      <c r="E2628" t="s">
        <v>3810</v>
      </c>
      <c r="F2628" t="s">
        <v>2292</v>
      </c>
      <c r="G2628">
        <v>2</v>
      </c>
      <c r="H2628">
        <v>67</v>
      </c>
      <c r="I2628">
        <v>38.764299999999999</v>
      </c>
      <c r="J2628">
        <v>-102.79559999999999</v>
      </c>
      <c r="K2628" t="s">
        <v>628</v>
      </c>
      <c r="L2628" t="s">
        <v>742</v>
      </c>
    </row>
    <row r="2629" spans="2:12" x14ac:dyDescent="0.25">
      <c r="B2629" t="s">
        <v>648</v>
      </c>
      <c r="C2629" t="s">
        <v>6534</v>
      </c>
      <c r="D2629" t="s">
        <v>6535</v>
      </c>
      <c r="E2629" t="s">
        <v>6516</v>
      </c>
      <c r="F2629" t="s">
        <v>6505</v>
      </c>
      <c r="G2629">
        <v>2</v>
      </c>
      <c r="H2629">
        <v>67</v>
      </c>
      <c r="I2629">
        <v>38.654200000000003</v>
      </c>
      <c r="J2629">
        <v>-102.6579</v>
      </c>
      <c r="K2629" t="s">
        <v>628</v>
      </c>
      <c r="L2629" t="s">
        <v>742</v>
      </c>
    </row>
    <row r="2630" spans="2:12" x14ac:dyDescent="0.25">
      <c r="B2630" t="s">
        <v>648</v>
      </c>
      <c r="C2630" t="s">
        <v>3786</v>
      </c>
      <c r="D2630" t="s">
        <v>3787</v>
      </c>
      <c r="E2630" t="s">
        <v>2443</v>
      </c>
      <c r="F2630" t="s">
        <v>2292</v>
      </c>
      <c r="G2630">
        <v>2</v>
      </c>
      <c r="H2630">
        <v>67</v>
      </c>
      <c r="I2630">
        <v>38.726300000000002</v>
      </c>
      <c r="J2630">
        <v>-102.7581</v>
      </c>
      <c r="K2630" t="s">
        <v>628</v>
      </c>
      <c r="L2630" t="s">
        <v>742</v>
      </c>
    </row>
    <row r="2631" spans="2:12" x14ac:dyDescent="0.25">
      <c r="B2631" t="s">
        <v>648</v>
      </c>
      <c r="C2631" t="s">
        <v>2238</v>
      </c>
      <c r="D2631" t="s">
        <v>2239</v>
      </c>
      <c r="E2631" t="s">
        <v>2230</v>
      </c>
      <c r="F2631" t="s">
        <v>745</v>
      </c>
      <c r="G2631">
        <v>2</v>
      </c>
      <c r="H2631">
        <v>67</v>
      </c>
      <c r="I2631">
        <v>38.886699999999998</v>
      </c>
      <c r="J2631">
        <v>-102.72320000000001</v>
      </c>
      <c r="K2631" t="s">
        <v>2230</v>
      </c>
      <c r="L2631" t="s">
        <v>742</v>
      </c>
    </row>
    <row r="2632" spans="2:12" x14ac:dyDescent="0.25">
      <c r="B2632" t="s">
        <v>648</v>
      </c>
      <c r="C2632" t="s">
        <v>3954</v>
      </c>
      <c r="D2632" t="s">
        <v>2239</v>
      </c>
      <c r="E2632" t="s">
        <v>3812</v>
      </c>
      <c r="F2632" t="s">
        <v>2292</v>
      </c>
      <c r="G2632">
        <v>2</v>
      </c>
      <c r="H2632">
        <v>67</v>
      </c>
      <c r="I2632">
        <v>38.888500000000001</v>
      </c>
      <c r="J2632">
        <v>-102.7229</v>
      </c>
      <c r="K2632" t="s">
        <v>628</v>
      </c>
      <c r="L2632" t="s">
        <v>742</v>
      </c>
    </row>
    <row r="2633" spans="2:12" x14ac:dyDescent="0.25">
      <c r="B2633" t="s">
        <v>672</v>
      </c>
      <c r="C2633" t="s">
        <v>1300</v>
      </c>
      <c r="D2633" t="s">
        <v>1301</v>
      </c>
      <c r="E2633" t="s">
        <v>1114</v>
      </c>
      <c r="F2633" t="s">
        <v>745</v>
      </c>
      <c r="G2633">
        <v>7</v>
      </c>
      <c r="H2633">
        <v>33</v>
      </c>
      <c r="I2633">
        <v>37.116669999999999</v>
      </c>
      <c r="J2633">
        <v>-108.18333</v>
      </c>
      <c r="K2633" t="s">
        <v>628</v>
      </c>
      <c r="L2633" t="s">
        <v>742</v>
      </c>
    </row>
    <row r="2634" spans="2:12" x14ac:dyDescent="0.25">
      <c r="B2634" t="s">
        <v>664</v>
      </c>
      <c r="C2634" t="s">
        <v>1302</v>
      </c>
      <c r="D2634" t="s">
        <v>1303</v>
      </c>
      <c r="E2634" t="s">
        <v>1304</v>
      </c>
      <c r="F2634" t="s">
        <v>745</v>
      </c>
      <c r="G2634">
        <v>5</v>
      </c>
      <c r="H2634">
        <v>50</v>
      </c>
      <c r="I2634">
        <v>40.057600000000001</v>
      </c>
      <c r="J2634">
        <v>-106.36799999999999</v>
      </c>
      <c r="K2634" t="s">
        <v>1304</v>
      </c>
      <c r="L2634" t="s">
        <v>742</v>
      </c>
    </row>
    <row r="2635" spans="2:12" x14ac:dyDescent="0.25">
      <c r="B2635" t="s">
        <v>664</v>
      </c>
      <c r="C2635" t="s">
        <v>5707</v>
      </c>
      <c r="D2635" t="s">
        <v>5708</v>
      </c>
      <c r="E2635" t="s">
        <v>2428</v>
      </c>
      <c r="F2635" t="s">
        <v>2292</v>
      </c>
      <c r="G2635">
        <v>5</v>
      </c>
      <c r="H2635">
        <v>50</v>
      </c>
      <c r="I2635">
        <v>40.056899999999999</v>
      </c>
      <c r="J2635">
        <v>-106.3935</v>
      </c>
      <c r="K2635" t="s">
        <v>628</v>
      </c>
      <c r="L2635" t="s">
        <v>742</v>
      </c>
    </row>
    <row r="2636" spans="2:12" x14ac:dyDescent="0.25">
      <c r="B2636" t="s">
        <v>664</v>
      </c>
      <c r="C2636" t="s">
        <v>5717</v>
      </c>
      <c r="D2636" t="s">
        <v>5718</v>
      </c>
      <c r="E2636" t="s">
        <v>2647</v>
      </c>
      <c r="F2636" t="s">
        <v>2292</v>
      </c>
      <c r="G2636">
        <v>5</v>
      </c>
      <c r="H2636">
        <v>50</v>
      </c>
      <c r="I2636">
        <v>40.060099999999998</v>
      </c>
      <c r="J2636">
        <v>-106.39619999999999</v>
      </c>
      <c r="K2636" t="s">
        <v>628</v>
      </c>
      <c r="L2636" t="s">
        <v>742</v>
      </c>
    </row>
    <row r="2637" spans="2:12" x14ac:dyDescent="0.25">
      <c r="B2637" t="s">
        <v>664</v>
      </c>
      <c r="C2637" t="s">
        <v>5815</v>
      </c>
      <c r="D2637" t="s">
        <v>5816</v>
      </c>
      <c r="E2637" t="s">
        <v>2504</v>
      </c>
      <c r="F2637" t="s">
        <v>2292</v>
      </c>
      <c r="G2637">
        <v>5</v>
      </c>
      <c r="H2637">
        <v>50</v>
      </c>
      <c r="I2637">
        <v>40.14</v>
      </c>
      <c r="J2637">
        <v>-106.532</v>
      </c>
      <c r="K2637" t="s">
        <v>628</v>
      </c>
      <c r="L2637" t="s">
        <v>742</v>
      </c>
    </row>
    <row r="2638" spans="2:12" x14ac:dyDescent="0.25">
      <c r="B2638" t="s">
        <v>664</v>
      </c>
      <c r="C2638" t="s">
        <v>5830</v>
      </c>
      <c r="D2638" t="s">
        <v>5831</v>
      </c>
      <c r="E2638" t="s">
        <v>2327</v>
      </c>
      <c r="F2638" t="s">
        <v>2292</v>
      </c>
      <c r="G2638">
        <v>5</v>
      </c>
      <c r="H2638">
        <v>50</v>
      </c>
      <c r="I2638">
        <v>40.162500000000001</v>
      </c>
      <c r="J2638">
        <v>-106.5441</v>
      </c>
      <c r="K2638" t="s">
        <v>628</v>
      </c>
      <c r="L2638" t="s">
        <v>742</v>
      </c>
    </row>
    <row r="2639" spans="2:12" x14ac:dyDescent="0.25">
      <c r="B2639" t="s">
        <v>664</v>
      </c>
      <c r="C2639" t="s">
        <v>5828</v>
      </c>
      <c r="D2639" t="s">
        <v>5829</v>
      </c>
      <c r="E2639" t="s">
        <v>2425</v>
      </c>
      <c r="F2639" t="s">
        <v>2292</v>
      </c>
      <c r="G2639">
        <v>5</v>
      </c>
      <c r="H2639">
        <v>50</v>
      </c>
      <c r="I2639">
        <v>40.162500000000001</v>
      </c>
      <c r="J2639">
        <v>-106.58280000000001</v>
      </c>
      <c r="K2639" t="s">
        <v>628</v>
      </c>
      <c r="L2639" t="s">
        <v>742</v>
      </c>
    </row>
    <row r="2640" spans="2:12" x14ac:dyDescent="0.25">
      <c r="B2640" t="s">
        <v>664</v>
      </c>
      <c r="C2640" t="s">
        <v>5797</v>
      </c>
      <c r="D2640" t="s">
        <v>5798</v>
      </c>
      <c r="E2640" t="s">
        <v>1712</v>
      </c>
      <c r="F2640" t="s">
        <v>2292</v>
      </c>
      <c r="G2640">
        <v>5</v>
      </c>
      <c r="H2640">
        <v>50</v>
      </c>
      <c r="I2640">
        <v>40.116500000000002</v>
      </c>
      <c r="J2640">
        <v>-106.5171</v>
      </c>
      <c r="K2640" t="s">
        <v>628</v>
      </c>
      <c r="L2640" t="s">
        <v>742</v>
      </c>
    </row>
    <row r="2641" spans="2:12" x14ac:dyDescent="0.25">
      <c r="B2641" t="s">
        <v>660</v>
      </c>
      <c r="C2641" t="s">
        <v>1305</v>
      </c>
      <c r="D2641" t="s">
        <v>1306</v>
      </c>
      <c r="E2641" t="s">
        <v>1307</v>
      </c>
      <c r="F2641" t="s">
        <v>745</v>
      </c>
      <c r="G2641">
        <v>2</v>
      </c>
      <c r="H2641">
        <v>67</v>
      </c>
      <c r="I2641">
        <v>38.916670000000003</v>
      </c>
      <c r="J2641">
        <v>-103.86667</v>
      </c>
      <c r="K2641" t="s">
        <v>628</v>
      </c>
      <c r="L2641" t="s">
        <v>742</v>
      </c>
    </row>
    <row r="2642" spans="2:12" x14ac:dyDescent="0.25">
      <c r="B2642" t="s">
        <v>676</v>
      </c>
      <c r="C2642" t="s">
        <v>1308</v>
      </c>
      <c r="D2642" t="s">
        <v>1309</v>
      </c>
      <c r="E2642" t="s">
        <v>1310</v>
      </c>
      <c r="F2642" t="s">
        <v>745</v>
      </c>
      <c r="G2642">
        <v>2</v>
      </c>
      <c r="H2642">
        <v>17</v>
      </c>
      <c r="I2642">
        <v>38.833329999999997</v>
      </c>
      <c r="J2642">
        <v>-103.83333</v>
      </c>
      <c r="K2642" t="s">
        <v>1310</v>
      </c>
      <c r="L2642" t="s">
        <v>742</v>
      </c>
    </row>
    <row r="2643" spans="2:12" x14ac:dyDescent="0.25">
      <c r="B2643" t="s">
        <v>694</v>
      </c>
      <c r="C2643" t="s">
        <v>3291</v>
      </c>
      <c r="D2643" t="s">
        <v>3292</v>
      </c>
      <c r="E2643" t="s">
        <v>2459</v>
      </c>
      <c r="F2643" t="s">
        <v>2292</v>
      </c>
      <c r="G2643">
        <v>3</v>
      </c>
      <c r="H2643">
        <v>20</v>
      </c>
      <c r="I2643">
        <v>37.792200000000001</v>
      </c>
      <c r="J2643">
        <v>-106.3409</v>
      </c>
      <c r="K2643" t="s">
        <v>628</v>
      </c>
      <c r="L2643" t="s">
        <v>742</v>
      </c>
    </row>
    <row r="2644" spans="2:12" x14ac:dyDescent="0.25">
      <c r="B2644" t="s">
        <v>628</v>
      </c>
      <c r="C2644" t="s">
        <v>8264</v>
      </c>
      <c r="D2644" t="s">
        <v>8265</v>
      </c>
      <c r="E2644" t="s">
        <v>8049</v>
      </c>
      <c r="F2644" t="s">
        <v>2484</v>
      </c>
      <c r="G2644">
        <v>0</v>
      </c>
      <c r="H2644">
        <v>22</v>
      </c>
      <c r="I2644">
        <v>37.181699999999999</v>
      </c>
      <c r="J2644">
        <v>-106.0004</v>
      </c>
      <c r="K2644" t="s">
        <v>628</v>
      </c>
      <c r="L2644" t="s">
        <v>742</v>
      </c>
    </row>
    <row r="2645" spans="2:12" x14ac:dyDescent="0.25">
      <c r="B2645" t="s">
        <v>684</v>
      </c>
      <c r="C2645" t="s">
        <v>2792</v>
      </c>
      <c r="D2645" t="s">
        <v>2793</v>
      </c>
      <c r="E2645" t="s">
        <v>2795</v>
      </c>
      <c r="F2645" t="s">
        <v>745</v>
      </c>
      <c r="G2645">
        <v>2</v>
      </c>
      <c r="H2645">
        <v>17</v>
      </c>
      <c r="I2645">
        <v>38</v>
      </c>
      <c r="J2645">
        <v>-103.533333</v>
      </c>
      <c r="K2645" t="s">
        <v>2794</v>
      </c>
      <c r="L2645" t="s">
        <v>742</v>
      </c>
    </row>
    <row r="2646" spans="2:12" x14ac:dyDescent="0.25">
      <c r="B2646" t="s">
        <v>684</v>
      </c>
      <c r="C2646" t="s">
        <v>1314</v>
      </c>
      <c r="D2646" t="s">
        <v>1315</v>
      </c>
      <c r="E2646" t="s">
        <v>925</v>
      </c>
      <c r="F2646" t="s">
        <v>745</v>
      </c>
      <c r="G2646">
        <v>2</v>
      </c>
      <c r="H2646">
        <v>17</v>
      </c>
      <c r="I2646">
        <v>37.982399999999998</v>
      </c>
      <c r="J2646">
        <v>-103.54389999999999</v>
      </c>
      <c r="K2646" t="s">
        <v>925</v>
      </c>
      <c r="L2646" t="s">
        <v>742</v>
      </c>
    </row>
    <row r="2647" spans="2:12" x14ac:dyDescent="0.25">
      <c r="B2647" t="s">
        <v>684</v>
      </c>
      <c r="C2647" t="s">
        <v>3343</v>
      </c>
      <c r="D2647" t="s">
        <v>3344</v>
      </c>
      <c r="E2647" t="s">
        <v>2987</v>
      </c>
      <c r="F2647" t="s">
        <v>2292</v>
      </c>
      <c r="G2647">
        <v>2</v>
      </c>
      <c r="H2647">
        <v>17</v>
      </c>
      <c r="I2647">
        <v>37.9831</v>
      </c>
      <c r="J2647">
        <v>-103.52679999999999</v>
      </c>
      <c r="K2647" t="s">
        <v>628</v>
      </c>
      <c r="L2647" t="s">
        <v>742</v>
      </c>
    </row>
    <row r="2648" spans="2:12" x14ac:dyDescent="0.25">
      <c r="B2648" t="s">
        <v>684</v>
      </c>
      <c r="C2648" t="s">
        <v>3335</v>
      </c>
      <c r="D2648" t="s">
        <v>3336</v>
      </c>
      <c r="E2648" t="s">
        <v>2647</v>
      </c>
      <c r="F2648" t="s">
        <v>2292</v>
      </c>
      <c r="G2648">
        <v>2</v>
      </c>
      <c r="H2648">
        <v>17</v>
      </c>
      <c r="I2648">
        <v>37.966299999999997</v>
      </c>
      <c r="J2648">
        <v>-103.54430000000001</v>
      </c>
      <c r="K2648" t="s">
        <v>628</v>
      </c>
      <c r="L2648" t="s">
        <v>742</v>
      </c>
    </row>
    <row r="2649" spans="2:12" x14ac:dyDescent="0.25">
      <c r="B2649" t="s">
        <v>684</v>
      </c>
      <c r="C2649" t="s">
        <v>3339</v>
      </c>
      <c r="D2649" t="s">
        <v>3340</v>
      </c>
      <c r="E2649" t="s">
        <v>1398</v>
      </c>
      <c r="F2649" t="s">
        <v>2292</v>
      </c>
      <c r="G2649">
        <v>2</v>
      </c>
      <c r="H2649">
        <v>17</v>
      </c>
      <c r="I2649">
        <v>37.978499999999997</v>
      </c>
      <c r="J2649">
        <v>-103.56010000000001</v>
      </c>
      <c r="K2649" t="s">
        <v>628</v>
      </c>
      <c r="L2649" t="s">
        <v>742</v>
      </c>
    </row>
    <row r="2650" spans="2:12" x14ac:dyDescent="0.25">
      <c r="B2650" t="s">
        <v>684</v>
      </c>
      <c r="C2650" t="s">
        <v>3337</v>
      </c>
      <c r="D2650" t="s">
        <v>3338</v>
      </c>
      <c r="E2650" t="s">
        <v>3075</v>
      </c>
      <c r="F2650" t="s">
        <v>2292</v>
      </c>
      <c r="G2650">
        <v>2</v>
      </c>
      <c r="H2650">
        <v>17</v>
      </c>
      <c r="I2650">
        <v>37.966999999999999</v>
      </c>
      <c r="J2650">
        <v>-103.56780000000001</v>
      </c>
      <c r="K2650" t="s">
        <v>628</v>
      </c>
      <c r="L2650" t="s">
        <v>742</v>
      </c>
    </row>
    <row r="2651" spans="2:12" x14ac:dyDescent="0.25">
      <c r="B2651" t="s">
        <v>684</v>
      </c>
      <c r="C2651" t="s">
        <v>2825</v>
      </c>
      <c r="D2651" t="s">
        <v>2826</v>
      </c>
      <c r="E2651" t="s">
        <v>1712</v>
      </c>
      <c r="F2651" t="s">
        <v>745</v>
      </c>
      <c r="G2651">
        <v>2</v>
      </c>
      <c r="H2651">
        <v>17</v>
      </c>
      <c r="I2651">
        <v>37.863900000000001</v>
      </c>
      <c r="J2651">
        <v>-103.8224</v>
      </c>
      <c r="K2651" t="s">
        <v>1712</v>
      </c>
      <c r="L2651" t="s">
        <v>742</v>
      </c>
    </row>
    <row r="2652" spans="2:12" x14ac:dyDescent="0.25">
      <c r="B2652" t="s">
        <v>684</v>
      </c>
      <c r="C2652" t="s">
        <v>1316</v>
      </c>
      <c r="D2652" t="s">
        <v>1317</v>
      </c>
      <c r="E2652" t="s">
        <v>893</v>
      </c>
      <c r="F2652" t="s">
        <v>745</v>
      </c>
      <c r="G2652">
        <v>2</v>
      </c>
      <c r="H2652">
        <v>17</v>
      </c>
      <c r="I2652">
        <v>37.751199999999997</v>
      </c>
      <c r="J2652">
        <v>-103.47750000000001</v>
      </c>
      <c r="K2652" t="s">
        <v>893</v>
      </c>
      <c r="L2652" t="s">
        <v>742</v>
      </c>
    </row>
    <row r="2653" spans="2:12" x14ac:dyDescent="0.25">
      <c r="B2653" t="s">
        <v>684</v>
      </c>
      <c r="C2653" t="s">
        <v>6633</v>
      </c>
      <c r="D2653" t="s">
        <v>6634</v>
      </c>
      <c r="E2653" t="s">
        <v>2733</v>
      </c>
      <c r="F2653" t="s">
        <v>6505</v>
      </c>
      <c r="G2653">
        <v>2</v>
      </c>
      <c r="H2653">
        <v>17</v>
      </c>
      <c r="I2653">
        <v>37.982599999999998</v>
      </c>
      <c r="J2653">
        <v>-103.6799</v>
      </c>
      <c r="K2653" t="s">
        <v>628</v>
      </c>
      <c r="L2653" t="s">
        <v>742</v>
      </c>
    </row>
    <row r="2654" spans="2:12" x14ac:dyDescent="0.25">
      <c r="B2654" t="s">
        <v>684</v>
      </c>
      <c r="C2654" t="s">
        <v>3412</v>
      </c>
      <c r="D2654" t="s">
        <v>3413</v>
      </c>
      <c r="E2654" t="s">
        <v>2327</v>
      </c>
      <c r="F2654" t="s">
        <v>2292</v>
      </c>
      <c r="G2654">
        <v>2</v>
      </c>
      <c r="H2654">
        <v>17</v>
      </c>
      <c r="I2654">
        <v>38.126199999999997</v>
      </c>
      <c r="J2654">
        <v>-103.5279</v>
      </c>
      <c r="K2654" t="s">
        <v>628</v>
      </c>
      <c r="L2654" t="s">
        <v>742</v>
      </c>
    </row>
    <row r="2655" spans="2:12" x14ac:dyDescent="0.25">
      <c r="B2655" t="s">
        <v>684</v>
      </c>
      <c r="C2655" t="s">
        <v>3367</v>
      </c>
      <c r="D2655" t="s">
        <v>3368</v>
      </c>
      <c r="E2655" t="s">
        <v>2964</v>
      </c>
      <c r="F2655" t="s">
        <v>2292</v>
      </c>
      <c r="G2655">
        <v>2</v>
      </c>
      <c r="H2655">
        <v>17</v>
      </c>
      <c r="I2655">
        <v>38.049999999999997</v>
      </c>
      <c r="J2655">
        <v>-103.5166</v>
      </c>
      <c r="K2655" t="s">
        <v>628</v>
      </c>
      <c r="L2655" t="s">
        <v>742</v>
      </c>
    </row>
    <row r="2656" spans="2:12" x14ac:dyDescent="0.25">
      <c r="B2656" t="s">
        <v>684</v>
      </c>
      <c r="C2656" t="s">
        <v>1311</v>
      </c>
      <c r="D2656" t="s">
        <v>1312</v>
      </c>
      <c r="E2656" t="s">
        <v>1313</v>
      </c>
      <c r="F2656" t="s">
        <v>745</v>
      </c>
      <c r="G2656">
        <v>2</v>
      </c>
      <c r="H2656">
        <v>17</v>
      </c>
      <c r="I2656">
        <v>38.049399999999999</v>
      </c>
      <c r="J2656">
        <v>-103.51220000000001</v>
      </c>
      <c r="K2656" t="s">
        <v>1313</v>
      </c>
      <c r="L2656" t="s">
        <v>742</v>
      </c>
    </row>
    <row r="2657" spans="2:12" x14ac:dyDescent="0.25">
      <c r="B2657" t="s">
        <v>672</v>
      </c>
      <c r="C2657" t="s">
        <v>2140</v>
      </c>
      <c r="D2657" t="s">
        <v>672</v>
      </c>
      <c r="E2657" t="s">
        <v>628</v>
      </c>
      <c r="F2657" t="s">
        <v>1979</v>
      </c>
      <c r="G2657">
        <v>7</v>
      </c>
      <c r="H2657">
        <v>33</v>
      </c>
      <c r="I2657">
        <v>37.416657999999998</v>
      </c>
      <c r="J2657">
        <v>-108.050636</v>
      </c>
      <c r="K2657" t="s">
        <v>628</v>
      </c>
      <c r="L2657" t="s">
        <v>742</v>
      </c>
    </row>
    <row r="2658" spans="2:12" x14ac:dyDescent="0.25">
      <c r="B2658" t="s">
        <v>628</v>
      </c>
      <c r="C2658" t="s">
        <v>2756</v>
      </c>
      <c r="D2658" t="s">
        <v>2757</v>
      </c>
      <c r="E2658" t="s">
        <v>2733</v>
      </c>
      <c r="F2658" t="s">
        <v>2211</v>
      </c>
      <c r="G2658">
        <v>1</v>
      </c>
      <c r="H2658">
        <v>2</v>
      </c>
      <c r="I2658">
        <v>40.334899999999998</v>
      </c>
      <c r="J2658">
        <v>-104.629997</v>
      </c>
      <c r="K2658" t="s">
        <v>2733</v>
      </c>
      <c r="L2658" t="s">
        <v>742</v>
      </c>
    </row>
    <row r="2659" spans="2:12" x14ac:dyDescent="0.25">
      <c r="B2659" t="s">
        <v>667</v>
      </c>
      <c r="C2659" t="s">
        <v>1336</v>
      </c>
      <c r="D2659" t="s">
        <v>1337</v>
      </c>
      <c r="E2659" t="s">
        <v>1338</v>
      </c>
      <c r="F2659" t="s">
        <v>745</v>
      </c>
      <c r="G2659">
        <v>2</v>
      </c>
      <c r="H2659">
        <v>16</v>
      </c>
      <c r="I2659">
        <v>37.5</v>
      </c>
      <c r="J2659">
        <v>-105</v>
      </c>
      <c r="K2659" t="s">
        <v>1338</v>
      </c>
      <c r="L2659" t="s">
        <v>742</v>
      </c>
    </row>
    <row r="2660" spans="2:12" x14ac:dyDescent="0.25">
      <c r="B2660" t="s">
        <v>667</v>
      </c>
      <c r="C2660" t="s">
        <v>3185</v>
      </c>
      <c r="D2660" t="s">
        <v>3186</v>
      </c>
      <c r="E2660" t="s">
        <v>2933</v>
      </c>
      <c r="F2660" t="s">
        <v>2292</v>
      </c>
      <c r="G2660">
        <v>2</v>
      </c>
      <c r="H2660">
        <v>16</v>
      </c>
      <c r="I2660">
        <v>37.511800000000001</v>
      </c>
      <c r="J2660">
        <v>-105.01349999999999</v>
      </c>
      <c r="K2660" t="s">
        <v>628</v>
      </c>
      <c r="L2660" t="s">
        <v>742</v>
      </c>
    </row>
    <row r="2661" spans="2:12" x14ac:dyDescent="0.25">
      <c r="B2661" t="s">
        <v>667</v>
      </c>
      <c r="C2661" t="s">
        <v>6588</v>
      </c>
      <c r="D2661" t="s">
        <v>6589</v>
      </c>
      <c r="E2661" t="s">
        <v>2733</v>
      </c>
      <c r="F2661" t="s">
        <v>6505</v>
      </c>
      <c r="G2661">
        <v>2</v>
      </c>
      <c r="H2661">
        <v>16</v>
      </c>
      <c r="I2661">
        <v>37.503</v>
      </c>
      <c r="J2661">
        <v>-105.01090000000001</v>
      </c>
      <c r="K2661" t="s">
        <v>628</v>
      </c>
      <c r="L2661" t="s">
        <v>742</v>
      </c>
    </row>
    <row r="2662" spans="2:12" x14ac:dyDescent="0.25">
      <c r="B2662" t="s">
        <v>667</v>
      </c>
      <c r="C2662" t="s">
        <v>3229</v>
      </c>
      <c r="D2662" t="s">
        <v>3230</v>
      </c>
      <c r="E2662" t="s">
        <v>2481</v>
      </c>
      <c r="F2662" t="s">
        <v>2292</v>
      </c>
      <c r="G2662">
        <v>2</v>
      </c>
      <c r="H2662">
        <v>79</v>
      </c>
      <c r="I2662">
        <v>37.639000000000003</v>
      </c>
      <c r="J2662">
        <v>-105.2298</v>
      </c>
      <c r="K2662" t="s">
        <v>628</v>
      </c>
      <c r="L2662" t="s">
        <v>742</v>
      </c>
    </row>
    <row r="2663" spans="2:12" x14ac:dyDescent="0.25">
      <c r="B2663" t="s">
        <v>667</v>
      </c>
      <c r="C2663" t="s">
        <v>3187</v>
      </c>
      <c r="D2663" t="s">
        <v>3188</v>
      </c>
      <c r="E2663" t="s">
        <v>2327</v>
      </c>
      <c r="F2663" t="s">
        <v>2292</v>
      </c>
      <c r="G2663">
        <v>2</v>
      </c>
      <c r="H2663">
        <v>16</v>
      </c>
      <c r="I2663">
        <v>37.516599999999997</v>
      </c>
      <c r="J2663">
        <v>-105.1472</v>
      </c>
      <c r="K2663" t="s">
        <v>628</v>
      </c>
      <c r="L2663" t="s">
        <v>742</v>
      </c>
    </row>
    <row r="2664" spans="2:12" x14ac:dyDescent="0.25">
      <c r="B2664" t="s">
        <v>667</v>
      </c>
      <c r="C2664" t="s">
        <v>1339</v>
      </c>
      <c r="D2664" t="s">
        <v>1340</v>
      </c>
      <c r="E2664" t="s">
        <v>1342</v>
      </c>
      <c r="F2664" t="s">
        <v>745</v>
      </c>
      <c r="G2664">
        <v>2</v>
      </c>
      <c r="H2664">
        <v>16</v>
      </c>
      <c r="I2664">
        <v>37.466670000000001</v>
      </c>
      <c r="J2664">
        <v>-105.16667</v>
      </c>
      <c r="K2664" t="s">
        <v>1341</v>
      </c>
      <c r="L2664" t="s">
        <v>742</v>
      </c>
    </row>
    <row r="2665" spans="2:12" x14ac:dyDescent="0.25">
      <c r="B2665" t="s">
        <v>628</v>
      </c>
      <c r="C2665" t="s">
        <v>7969</v>
      </c>
      <c r="D2665" t="s">
        <v>1340</v>
      </c>
      <c r="E2665" t="s">
        <v>628</v>
      </c>
      <c r="F2665" t="s">
        <v>2484</v>
      </c>
      <c r="G2665">
        <v>3</v>
      </c>
      <c r="H2665">
        <v>35</v>
      </c>
      <c r="I2665">
        <v>37.599997999999999</v>
      </c>
      <c r="J2665">
        <v>-105.199997</v>
      </c>
      <c r="K2665" t="s">
        <v>628</v>
      </c>
      <c r="L2665" t="s">
        <v>742</v>
      </c>
    </row>
    <row r="2666" spans="2:12" x14ac:dyDescent="0.25">
      <c r="B2666" t="s">
        <v>628</v>
      </c>
      <c r="C2666" t="s">
        <v>8961</v>
      </c>
      <c r="D2666" t="s">
        <v>8962</v>
      </c>
      <c r="E2666" t="s">
        <v>8049</v>
      </c>
      <c r="F2666" t="s">
        <v>2484</v>
      </c>
      <c r="G2666">
        <v>0</v>
      </c>
      <c r="H2666">
        <v>35</v>
      </c>
      <c r="I2666">
        <v>37.415900000000001</v>
      </c>
      <c r="J2666">
        <v>-105.1587</v>
      </c>
      <c r="K2666" t="s">
        <v>628</v>
      </c>
      <c r="L2666" t="s">
        <v>742</v>
      </c>
    </row>
    <row r="2667" spans="2:12" x14ac:dyDescent="0.25">
      <c r="B2667" t="s">
        <v>680</v>
      </c>
      <c r="C2667" t="s">
        <v>6420</v>
      </c>
      <c r="D2667" t="s">
        <v>6421</v>
      </c>
      <c r="E2667" t="s">
        <v>628</v>
      </c>
      <c r="F2667" t="s">
        <v>745</v>
      </c>
      <c r="G2667">
        <v>6</v>
      </c>
      <c r="H2667">
        <v>56</v>
      </c>
      <c r="I2667">
        <v>40.739199999999997</v>
      </c>
      <c r="J2667">
        <v>-108.8347</v>
      </c>
      <c r="K2667" t="s">
        <v>1475</v>
      </c>
      <c r="L2667" t="s">
        <v>742</v>
      </c>
    </row>
    <row r="2668" spans="2:12" x14ac:dyDescent="0.25">
      <c r="B2668" t="s">
        <v>646</v>
      </c>
      <c r="C2668" t="s">
        <v>5604</v>
      </c>
      <c r="D2668" t="s">
        <v>5605</v>
      </c>
      <c r="E2668" t="s">
        <v>2936</v>
      </c>
      <c r="F2668" t="s">
        <v>2292</v>
      </c>
      <c r="G2668">
        <v>1</v>
      </c>
      <c r="H2668">
        <v>6</v>
      </c>
      <c r="I2668">
        <v>40.000700000000002</v>
      </c>
      <c r="J2668">
        <v>-105.1009</v>
      </c>
      <c r="K2668" t="s">
        <v>628</v>
      </c>
      <c r="L2668" t="s">
        <v>742</v>
      </c>
    </row>
    <row r="2669" spans="2:12" x14ac:dyDescent="0.25">
      <c r="B2669" t="s">
        <v>646</v>
      </c>
      <c r="C2669" t="s">
        <v>5580</v>
      </c>
      <c r="D2669" t="s">
        <v>5581</v>
      </c>
      <c r="E2669" t="s">
        <v>2312</v>
      </c>
      <c r="F2669" t="s">
        <v>2292</v>
      </c>
      <c r="G2669">
        <v>1</v>
      </c>
      <c r="H2669">
        <v>6</v>
      </c>
      <c r="I2669">
        <v>39.991399999999999</v>
      </c>
      <c r="J2669">
        <v>-105.098</v>
      </c>
      <c r="K2669" t="s">
        <v>628</v>
      </c>
      <c r="L2669" t="s">
        <v>742</v>
      </c>
    </row>
    <row r="2670" spans="2:12" x14ac:dyDescent="0.25">
      <c r="B2670" t="s">
        <v>628</v>
      </c>
      <c r="C2670" t="s">
        <v>8205</v>
      </c>
      <c r="D2670" t="s">
        <v>8206</v>
      </c>
      <c r="E2670" t="s">
        <v>628</v>
      </c>
      <c r="F2670" t="s">
        <v>2484</v>
      </c>
      <c r="G2670">
        <v>0</v>
      </c>
      <c r="H2670">
        <v>6</v>
      </c>
      <c r="I2670">
        <v>40.006500000000003</v>
      </c>
      <c r="J2670">
        <v>-105.0917</v>
      </c>
      <c r="K2670" t="s">
        <v>628</v>
      </c>
      <c r="L2670" t="s">
        <v>742</v>
      </c>
    </row>
    <row r="2671" spans="2:12" x14ac:dyDescent="0.25">
      <c r="B2671" t="s">
        <v>628</v>
      </c>
      <c r="C2671" t="s">
        <v>8903</v>
      </c>
      <c r="D2671" t="s">
        <v>8904</v>
      </c>
      <c r="E2671" t="s">
        <v>8049</v>
      </c>
      <c r="F2671" t="s">
        <v>2484</v>
      </c>
      <c r="G2671">
        <v>0</v>
      </c>
      <c r="H2671">
        <v>6</v>
      </c>
      <c r="I2671">
        <v>40.002200000000002</v>
      </c>
      <c r="J2671">
        <v>-105.0851</v>
      </c>
      <c r="K2671" t="s">
        <v>628</v>
      </c>
      <c r="L2671" t="s">
        <v>742</v>
      </c>
    </row>
    <row r="2672" spans="2:12" x14ac:dyDescent="0.25">
      <c r="B2672" t="s">
        <v>628</v>
      </c>
      <c r="C2672" t="s">
        <v>8037</v>
      </c>
      <c r="D2672" t="s">
        <v>8038</v>
      </c>
      <c r="E2672" t="s">
        <v>6688</v>
      </c>
      <c r="F2672" t="s">
        <v>2292</v>
      </c>
      <c r="G2672">
        <v>1</v>
      </c>
      <c r="H2672">
        <v>6</v>
      </c>
      <c r="I2672">
        <v>40.002699999999997</v>
      </c>
      <c r="J2672">
        <v>-105.14100000000001</v>
      </c>
      <c r="K2672" t="s">
        <v>628</v>
      </c>
      <c r="L2672" t="s">
        <v>742</v>
      </c>
    </row>
    <row r="2673" spans="2:12" x14ac:dyDescent="0.25">
      <c r="B2673" t="s">
        <v>628</v>
      </c>
      <c r="C2673" t="s">
        <v>8248</v>
      </c>
      <c r="D2673" t="s">
        <v>8249</v>
      </c>
      <c r="E2673" t="s">
        <v>628</v>
      </c>
      <c r="F2673" t="s">
        <v>2484</v>
      </c>
      <c r="G2673">
        <v>0</v>
      </c>
      <c r="H2673">
        <v>6</v>
      </c>
      <c r="I2673">
        <v>40.064599999999999</v>
      </c>
      <c r="J2673">
        <v>-105.1174</v>
      </c>
      <c r="K2673" t="s">
        <v>628</v>
      </c>
      <c r="L2673" t="s">
        <v>742</v>
      </c>
    </row>
    <row r="2674" spans="2:12" x14ac:dyDescent="0.25">
      <c r="B2674" t="s">
        <v>628</v>
      </c>
      <c r="C2674" t="s">
        <v>2451</v>
      </c>
      <c r="D2674" t="s">
        <v>2452</v>
      </c>
      <c r="E2674" t="s">
        <v>2443</v>
      </c>
      <c r="F2674" t="s">
        <v>2211</v>
      </c>
      <c r="G2674">
        <v>3</v>
      </c>
      <c r="H2674">
        <v>21</v>
      </c>
      <c r="I2674">
        <v>37.255099999999999</v>
      </c>
      <c r="J2674">
        <v>-105.96399700000001</v>
      </c>
      <c r="K2674" t="s">
        <v>2443</v>
      </c>
      <c r="L2674" t="s">
        <v>742</v>
      </c>
    </row>
    <row r="2675" spans="2:12" x14ac:dyDescent="0.25">
      <c r="B2675" t="s">
        <v>628</v>
      </c>
      <c r="C2675" t="s">
        <v>2453</v>
      </c>
      <c r="D2675" t="s">
        <v>2454</v>
      </c>
      <c r="E2675" t="s">
        <v>2443</v>
      </c>
      <c r="F2675" t="s">
        <v>2211</v>
      </c>
      <c r="G2675">
        <v>2</v>
      </c>
      <c r="H2675">
        <v>17</v>
      </c>
      <c r="I2675">
        <v>38.077801000000001</v>
      </c>
      <c r="J2675">
        <v>-103.36599699999999</v>
      </c>
      <c r="K2675" t="s">
        <v>2443</v>
      </c>
      <c r="L2675" t="s">
        <v>742</v>
      </c>
    </row>
    <row r="2676" spans="2:12" x14ac:dyDescent="0.25">
      <c r="B2676" t="s">
        <v>666</v>
      </c>
      <c r="C2676" t="s">
        <v>1318</v>
      </c>
      <c r="D2676" t="s">
        <v>1319</v>
      </c>
      <c r="E2676" t="s">
        <v>1320</v>
      </c>
      <c r="F2676" t="s">
        <v>745</v>
      </c>
      <c r="G2676">
        <v>4</v>
      </c>
      <c r="H2676">
        <v>62</v>
      </c>
      <c r="I2676">
        <v>38.024700000000003</v>
      </c>
      <c r="J2676">
        <v>-107.3147</v>
      </c>
      <c r="K2676" t="s">
        <v>1320</v>
      </c>
      <c r="L2676" t="s">
        <v>742</v>
      </c>
    </row>
    <row r="2677" spans="2:12" x14ac:dyDescent="0.25">
      <c r="B2677" t="s">
        <v>666</v>
      </c>
      <c r="C2677" t="s">
        <v>2186</v>
      </c>
      <c r="D2677" t="s">
        <v>1319</v>
      </c>
      <c r="E2677" t="s">
        <v>628</v>
      </c>
      <c r="F2677" t="s">
        <v>1979</v>
      </c>
      <c r="G2677">
        <v>4</v>
      </c>
      <c r="H2677">
        <v>62</v>
      </c>
      <c r="I2677">
        <v>37.983333000000002</v>
      </c>
      <c r="J2677">
        <v>-107.25062</v>
      </c>
      <c r="K2677" t="s">
        <v>628</v>
      </c>
      <c r="L2677" t="s">
        <v>742</v>
      </c>
    </row>
    <row r="2678" spans="2:12" x14ac:dyDescent="0.25">
      <c r="B2678" t="s">
        <v>666</v>
      </c>
      <c r="C2678" t="s">
        <v>6470</v>
      </c>
      <c r="D2678" t="s">
        <v>6471</v>
      </c>
      <c r="E2678" t="s">
        <v>2733</v>
      </c>
      <c r="F2678" t="s">
        <v>745</v>
      </c>
      <c r="G2678">
        <v>4</v>
      </c>
      <c r="H2678">
        <v>62</v>
      </c>
      <c r="I2678">
        <v>38.052300000000002</v>
      </c>
      <c r="J2678">
        <v>-107.30370000000001</v>
      </c>
      <c r="K2678" t="s">
        <v>2733</v>
      </c>
      <c r="L2678" t="s">
        <v>742</v>
      </c>
    </row>
    <row r="2679" spans="2:12" x14ac:dyDescent="0.25">
      <c r="B2679" t="s">
        <v>666</v>
      </c>
      <c r="C2679" t="s">
        <v>3365</v>
      </c>
      <c r="D2679" t="s">
        <v>3366</v>
      </c>
      <c r="E2679" t="s">
        <v>2945</v>
      </c>
      <c r="F2679" t="s">
        <v>2292</v>
      </c>
      <c r="G2679">
        <v>4</v>
      </c>
      <c r="H2679">
        <v>62</v>
      </c>
      <c r="I2679">
        <v>38.049999999999997</v>
      </c>
      <c r="J2679">
        <v>-107.30540000000001</v>
      </c>
      <c r="K2679" t="s">
        <v>628</v>
      </c>
      <c r="L2679" t="s">
        <v>742</v>
      </c>
    </row>
    <row r="2680" spans="2:12" x14ac:dyDescent="0.25">
      <c r="B2680" t="s">
        <v>628</v>
      </c>
      <c r="C2680" t="s">
        <v>8313</v>
      </c>
      <c r="D2680" t="s">
        <v>8314</v>
      </c>
      <c r="E2680" t="s">
        <v>8049</v>
      </c>
      <c r="F2680" t="s">
        <v>2484</v>
      </c>
      <c r="G2680">
        <v>0</v>
      </c>
      <c r="H2680">
        <v>62</v>
      </c>
      <c r="I2680">
        <v>38.151299999999999</v>
      </c>
      <c r="J2680">
        <v>-107.29819999999999</v>
      </c>
      <c r="K2680" t="s">
        <v>628</v>
      </c>
      <c r="L2680" t="s">
        <v>742</v>
      </c>
    </row>
    <row r="2681" spans="2:12" x14ac:dyDescent="0.25">
      <c r="B2681" t="s">
        <v>666</v>
      </c>
      <c r="C2681" t="s">
        <v>2736</v>
      </c>
      <c r="D2681" t="s">
        <v>2737</v>
      </c>
      <c r="E2681" t="s">
        <v>2738</v>
      </c>
      <c r="F2681" t="s">
        <v>745</v>
      </c>
      <c r="G2681">
        <v>4</v>
      </c>
      <c r="H2681">
        <v>62</v>
      </c>
      <c r="I2681">
        <v>38.022779999999997</v>
      </c>
      <c r="J2681">
        <v>-107.31444</v>
      </c>
      <c r="K2681" t="s">
        <v>2738</v>
      </c>
      <c r="L2681" t="s">
        <v>742</v>
      </c>
    </row>
    <row r="2682" spans="2:12" x14ac:dyDescent="0.25">
      <c r="B2682" t="s">
        <v>18</v>
      </c>
      <c r="C2682" t="s">
        <v>2530</v>
      </c>
      <c r="D2682" t="s">
        <v>2531</v>
      </c>
      <c r="E2682" t="s">
        <v>1990</v>
      </c>
      <c r="F2682" t="s">
        <v>2484</v>
      </c>
      <c r="G2682">
        <v>1</v>
      </c>
      <c r="H2682">
        <v>6</v>
      </c>
      <c r="I2682">
        <v>39.933300000000003</v>
      </c>
      <c r="J2682">
        <v>-105.58329999999999</v>
      </c>
      <c r="K2682" t="s">
        <v>1990</v>
      </c>
      <c r="L2682" t="s">
        <v>742</v>
      </c>
    </row>
    <row r="2683" spans="2:12" x14ac:dyDescent="0.25">
      <c r="B2683" t="s">
        <v>686</v>
      </c>
      <c r="C2683" t="s">
        <v>4050</v>
      </c>
      <c r="D2683" t="s">
        <v>4051</v>
      </c>
      <c r="E2683" t="s">
        <v>2504</v>
      </c>
      <c r="F2683" t="s">
        <v>2292</v>
      </c>
      <c r="G2683">
        <v>1</v>
      </c>
      <c r="H2683">
        <v>23</v>
      </c>
      <c r="I2683">
        <v>38.969299999999997</v>
      </c>
      <c r="J2683">
        <v>-105.355</v>
      </c>
      <c r="K2683" t="s">
        <v>628</v>
      </c>
      <c r="L2683" t="s">
        <v>742</v>
      </c>
    </row>
    <row r="2684" spans="2:12" x14ac:dyDescent="0.25">
      <c r="B2684" t="s">
        <v>699</v>
      </c>
      <c r="C2684" t="s">
        <v>4070</v>
      </c>
      <c r="D2684" t="s">
        <v>4071</v>
      </c>
      <c r="E2684" t="s">
        <v>2425</v>
      </c>
      <c r="F2684" t="s">
        <v>2292</v>
      </c>
      <c r="G2684">
        <v>1</v>
      </c>
      <c r="H2684">
        <v>23</v>
      </c>
      <c r="I2684">
        <v>38.998800000000003</v>
      </c>
      <c r="J2684">
        <v>-105.31319999999999</v>
      </c>
      <c r="K2684" t="s">
        <v>628</v>
      </c>
      <c r="L2684" t="s">
        <v>742</v>
      </c>
    </row>
    <row r="2685" spans="2:12" x14ac:dyDescent="0.25">
      <c r="B2685" t="s">
        <v>686</v>
      </c>
      <c r="C2685" t="s">
        <v>4062</v>
      </c>
      <c r="D2685" t="s">
        <v>4063</v>
      </c>
      <c r="E2685" t="s">
        <v>3119</v>
      </c>
      <c r="F2685" t="s">
        <v>2292</v>
      </c>
      <c r="G2685">
        <v>1</v>
      </c>
      <c r="H2685">
        <v>23</v>
      </c>
      <c r="I2685">
        <v>38.986699999999999</v>
      </c>
      <c r="J2685">
        <v>-105.4204</v>
      </c>
      <c r="K2685" t="s">
        <v>628</v>
      </c>
      <c r="L2685" t="s">
        <v>742</v>
      </c>
    </row>
    <row r="2686" spans="2:12" x14ac:dyDescent="0.25">
      <c r="B2686" t="s">
        <v>699</v>
      </c>
      <c r="C2686" t="s">
        <v>4064</v>
      </c>
      <c r="D2686" t="s">
        <v>4065</v>
      </c>
      <c r="E2686" t="s">
        <v>2926</v>
      </c>
      <c r="F2686" t="s">
        <v>2292</v>
      </c>
      <c r="G2686">
        <v>1</v>
      </c>
      <c r="H2686">
        <v>23</v>
      </c>
      <c r="I2686">
        <v>38.987200000000001</v>
      </c>
      <c r="J2686">
        <v>-105.3004</v>
      </c>
      <c r="K2686" t="s">
        <v>628</v>
      </c>
      <c r="L2686" t="s">
        <v>742</v>
      </c>
    </row>
    <row r="2687" spans="2:12" x14ac:dyDescent="0.25">
      <c r="B2687" t="s">
        <v>686</v>
      </c>
      <c r="C2687" t="s">
        <v>4072</v>
      </c>
      <c r="D2687" t="s">
        <v>4073</v>
      </c>
      <c r="E2687" t="s">
        <v>2926</v>
      </c>
      <c r="F2687" t="s">
        <v>2292</v>
      </c>
      <c r="G2687">
        <v>1</v>
      </c>
      <c r="H2687">
        <v>23</v>
      </c>
      <c r="I2687">
        <v>38.999699999999997</v>
      </c>
      <c r="J2687">
        <v>-105.4534</v>
      </c>
      <c r="K2687" t="s">
        <v>628</v>
      </c>
      <c r="L2687" t="s">
        <v>742</v>
      </c>
    </row>
    <row r="2688" spans="2:12" x14ac:dyDescent="0.25">
      <c r="B2688" t="s">
        <v>686</v>
      </c>
      <c r="C2688" t="s">
        <v>3959</v>
      </c>
      <c r="D2688" t="s">
        <v>3960</v>
      </c>
      <c r="E2688" t="s">
        <v>2425</v>
      </c>
      <c r="F2688" t="s">
        <v>2292</v>
      </c>
      <c r="G2688">
        <v>1</v>
      </c>
      <c r="H2688">
        <v>23</v>
      </c>
      <c r="I2688">
        <v>38.894799999999996</v>
      </c>
      <c r="J2688">
        <v>-105.3693</v>
      </c>
      <c r="K2688" t="s">
        <v>628</v>
      </c>
      <c r="L2688" t="s">
        <v>742</v>
      </c>
    </row>
    <row r="2689" spans="2:12" x14ac:dyDescent="0.25">
      <c r="B2689" t="s">
        <v>686</v>
      </c>
      <c r="C2689" t="s">
        <v>4089</v>
      </c>
      <c r="D2689" t="s">
        <v>4090</v>
      </c>
      <c r="E2689" t="s">
        <v>1712</v>
      </c>
      <c r="F2689" t="s">
        <v>2292</v>
      </c>
      <c r="G2689">
        <v>1</v>
      </c>
      <c r="H2689">
        <v>23</v>
      </c>
      <c r="I2689">
        <v>39.020499999999998</v>
      </c>
      <c r="J2689">
        <v>-105.494</v>
      </c>
      <c r="K2689" t="s">
        <v>628</v>
      </c>
      <c r="L2689" t="s">
        <v>742</v>
      </c>
    </row>
    <row r="2690" spans="2:12" x14ac:dyDescent="0.25">
      <c r="B2690" t="s">
        <v>686</v>
      </c>
      <c r="C2690" t="s">
        <v>4023</v>
      </c>
      <c r="D2690" t="s">
        <v>4024</v>
      </c>
      <c r="E2690" t="s">
        <v>1712</v>
      </c>
      <c r="F2690" t="s">
        <v>2292</v>
      </c>
      <c r="G2690">
        <v>1</v>
      </c>
      <c r="H2690">
        <v>23</v>
      </c>
      <c r="I2690">
        <v>38.944600000000001</v>
      </c>
      <c r="J2690">
        <v>-105.48950000000001</v>
      </c>
      <c r="K2690" t="s">
        <v>628</v>
      </c>
      <c r="L2690" t="s">
        <v>742</v>
      </c>
    </row>
    <row r="2691" spans="2:12" x14ac:dyDescent="0.25">
      <c r="B2691" t="s">
        <v>686</v>
      </c>
      <c r="C2691" t="s">
        <v>1321</v>
      </c>
      <c r="D2691" t="s">
        <v>1322</v>
      </c>
      <c r="E2691" t="s">
        <v>792</v>
      </c>
      <c r="F2691" t="s">
        <v>745</v>
      </c>
      <c r="G2691">
        <v>1</v>
      </c>
      <c r="H2691">
        <v>23</v>
      </c>
      <c r="I2691">
        <v>38.907499999999999</v>
      </c>
      <c r="J2691">
        <v>-105.4705</v>
      </c>
      <c r="K2691" t="s">
        <v>1323</v>
      </c>
      <c r="L2691" t="s">
        <v>742</v>
      </c>
    </row>
    <row r="2692" spans="2:12" x14ac:dyDescent="0.25">
      <c r="B2692" t="s">
        <v>686</v>
      </c>
      <c r="C2692" t="s">
        <v>4056</v>
      </c>
      <c r="D2692" t="s">
        <v>4057</v>
      </c>
      <c r="E2692" t="s">
        <v>628</v>
      </c>
      <c r="F2692" t="s">
        <v>745</v>
      </c>
      <c r="G2692">
        <v>1</v>
      </c>
      <c r="H2692">
        <v>23</v>
      </c>
      <c r="I2692">
        <v>38.977200000000003</v>
      </c>
      <c r="J2692">
        <v>-105.3553</v>
      </c>
      <c r="K2692" t="s">
        <v>952</v>
      </c>
      <c r="L2692" t="s">
        <v>742</v>
      </c>
    </row>
    <row r="2693" spans="2:12" x14ac:dyDescent="0.25">
      <c r="B2693" t="s">
        <v>664</v>
      </c>
      <c r="C2693" t="s">
        <v>2058</v>
      </c>
      <c r="D2693" t="s">
        <v>2059</v>
      </c>
      <c r="E2693" t="s">
        <v>628</v>
      </c>
      <c r="F2693" t="s">
        <v>1979</v>
      </c>
      <c r="G2693">
        <v>5</v>
      </c>
      <c r="H2693">
        <v>51</v>
      </c>
      <c r="I2693">
        <v>40.416649</v>
      </c>
      <c r="J2693">
        <v>-105.81723100000001</v>
      </c>
      <c r="K2693" t="s">
        <v>628</v>
      </c>
      <c r="L2693" t="s">
        <v>742</v>
      </c>
    </row>
    <row r="2694" spans="2:12" x14ac:dyDescent="0.25">
      <c r="B2694" t="s">
        <v>37</v>
      </c>
      <c r="C2694" t="s">
        <v>2060</v>
      </c>
      <c r="D2694" t="s">
        <v>2059</v>
      </c>
      <c r="E2694" t="s">
        <v>1990</v>
      </c>
      <c r="F2694" t="s">
        <v>1979</v>
      </c>
      <c r="G2694">
        <v>5</v>
      </c>
      <c r="H2694">
        <v>51</v>
      </c>
      <c r="I2694">
        <v>40.416699999999999</v>
      </c>
      <c r="J2694">
        <v>-105.8167</v>
      </c>
      <c r="K2694" t="s">
        <v>1990</v>
      </c>
      <c r="L2694" t="s">
        <v>742</v>
      </c>
    </row>
    <row r="2695" spans="2:12" x14ac:dyDescent="0.25">
      <c r="B2695" t="s">
        <v>659</v>
      </c>
      <c r="C2695" t="s">
        <v>1324</v>
      </c>
      <c r="D2695" t="s">
        <v>1325</v>
      </c>
      <c r="E2695" t="s">
        <v>1327</v>
      </c>
      <c r="F2695" t="s">
        <v>745</v>
      </c>
      <c r="G2695">
        <v>2</v>
      </c>
      <c r="H2695">
        <v>10</v>
      </c>
      <c r="I2695">
        <v>38.816670000000002</v>
      </c>
      <c r="J2695">
        <v>-104.98333</v>
      </c>
      <c r="K2695" t="s">
        <v>1326</v>
      </c>
      <c r="L2695" t="s">
        <v>742</v>
      </c>
    </row>
    <row r="2696" spans="2:12" x14ac:dyDescent="0.25">
      <c r="B2696" t="s">
        <v>669</v>
      </c>
      <c r="C2696" t="s">
        <v>1328</v>
      </c>
      <c r="D2696" t="s">
        <v>1329</v>
      </c>
      <c r="E2696" t="s">
        <v>1125</v>
      </c>
      <c r="F2696" t="s">
        <v>745</v>
      </c>
      <c r="G2696">
        <v>1</v>
      </c>
      <c r="H2696">
        <v>7</v>
      </c>
      <c r="I2696">
        <v>39.748800000000003</v>
      </c>
      <c r="J2696">
        <v>-105.12050000000001</v>
      </c>
      <c r="K2696" t="s">
        <v>1125</v>
      </c>
      <c r="L2696" t="s">
        <v>742</v>
      </c>
    </row>
    <row r="2697" spans="2:12" x14ac:dyDescent="0.25">
      <c r="B2697" t="s">
        <v>628</v>
      </c>
      <c r="C2697" t="s">
        <v>8361</v>
      </c>
      <c r="D2697" t="s">
        <v>8362</v>
      </c>
      <c r="E2697" t="s">
        <v>628</v>
      </c>
      <c r="F2697" t="s">
        <v>2484</v>
      </c>
      <c r="G2697">
        <v>0</v>
      </c>
      <c r="H2697">
        <v>8</v>
      </c>
      <c r="I2697">
        <v>39.685000000000002</v>
      </c>
      <c r="J2697">
        <v>-105.09099999999999</v>
      </c>
      <c r="K2697" t="s">
        <v>628</v>
      </c>
      <c r="L2697" t="s">
        <v>742</v>
      </c>
    </row>
    <row r="2698" spans="2:12" x14ac:dyDescent="0.25">
      <c r="B2698" t="s">
        <v>628</v>
      </c>
      <c r="C2698" t="s">
        <v>8363</v>
      </c>
      <c r="D2698" t="s">
        <v>8364</v>
      </c>
      <c r="E2698" t="s">
        <v>628</v>
      </c>
      <c r="F2698" t="s">
        <v>2484</v>
      </c>
      <c r="G2698">
        <v>0</v>
      </c>
      <c r="H2698">
        <v>8</v>
      </c>
      <c r="I2698">
        <v>39.715699999999998</v>
      </c>
      <c r="J2698">
        <v>-105.0938</v>
      </c>
      <c r="K2698" t="s">
        <v>628</v>
      </c>
      <c r="L2698" t="s">
        <v>742</v>
      </c>
    </row>
    <row r="2699" spans="2:12" x14ac:dyDescent="0.25">
      <c r="B2699" t="s">
        <v>628</v>
      </c>
      <c r="C2699" t="s">
        <v>8359</v>
      </c>
      <c r="D2699" t="s">
        <v>8360</v>
      </c>
      <c r="E2699" t="s">
        <v>628</v>
      </c>
      <c r="F2699" t="s">
        <v>2484</v>
      </c>
      <c r="G2699">
        <v>0</v>
      </c>
      <c r="H2699">
        <v>8</v>
      </c>
      <c r="I2699">
        <v>39.730200000000004</v>
      </c>
      <c r="J2699">
        <v>-105.09869999999999</v>
      </c>
      <c r="K2699" t="s">
        <v>628</v>
      </c>
      <c r="L2699" t="s">
        <v>742</v>
      </c>
    </row>
    <row r="2700" spans="2:12" x14ac:dyDescent="0.25">
      <c r="B2700" t="s">
        <v>628</v>
      </c>
      <c r="C2700" t="s">
        <v>9011</v>
      </c>
      <c r="D2700" t="s">
        <v>9012</v>
      </c>
      <c r="E2700" t="s">
        <v>2835</v>
      </c>
      <c r="F2700" t="s">
        <v>2484</v>
      </c>
      <c r="G2700">
        <v>0</v>
      </c>
      <c r="H2700">
        <v>9</v>
      </c>
      <c r="I2700">
        <v>39.6813</v>
      </c>
      <c r="J2700">
        <v>-105.1581</v>
      </c>
      <c r="K2700" t="s">
        <v>628</v>
      </c>
      <c r="L2700" t="s">
        <v>742</v>
      </c>
    </row>
    <row r="2701" spans="2:12" x14ac:dyDescent="0.25">
      <c r="B2701" t="s">
        <v>628</v>
      </c>
      <c r="C2701" t="s">
        <v>8339</v>
      </c>
      <c r="D2701" t="s">
        <v>8340</v>
      </c>
      <c r="E2701" t="s">
        <v>628</v>
      </c>
      <c r="F2701" t="s">
        <v>2484</v>
      </c>
      <c r="G2701">
        <v>0</v>
      </c>
      <c r="H2701">
        <v>7</v>
      </c>
      <c r="I2701">
        <v>39.751600000000003</v>
      </c>
      <c r="J2701">
        <v>-105.1121</v>
      </c>
      <c r="K2701" t="s">
        <v>628</v>
      </c>
      <c r="L2701" t="s">
        <v>742</v>
      </c>
    </row>
    <row r="2702" spans="2:12" x14ac:dyDescent="0.25">
      <c r="B2702" t="s">
        <v>628</v>
      </c>
      <c r="C2702" t="s">
        <v>8335</v>
      </c>
      <c r="D2702" t="s">
        <v>8336</v>
      </c>
      <c r="E2702" t="s">
        <v>628</v>
      </c>
      <c r="F2702" t="s">
        <v>2484</v>
      </c>
      <c r="G2702">
        <v>0</v>
      </c>
      <c r="H2702">
        <v>7</v>
      </c>
      <c r="I2702">
        <v>39.751399999999997</v>
      </c>
      <c r="J2702">
        <v>-105.1309</v>
      </c>
      <c r="K2702" t="s">
        <v>628</v>
      </c>
      <c r="L2702" t="s">
        <v>742</v>
      </c>
    </row>
    <row r="2703" spans="2:12" x14ac:dyDescent="0.25">
      <c r="B2703" t="s">
        <v>689</v>
      </c>
      <c r="C2703" t="s">
        <v>1330</v>
      </c>
      <c r="D2703" t="s">
        <v>1331</v>
      </c>
      <c r="E2703" t="s">
        <v>759</v>
      </c>
      <c r="F2703" t="s">
        <v>745</v>
      </c>
      <c r="G2703">
        <v>2</v>
      </c>
      <c r="H2703">
        <v>67</v>
      </c>
      <c r="I2703">
        <v>38.093600000000002</v>
      </c>
      <c r="J2703">
        <v>-102.6306</v>
      </c>
      <c r="K2703" t="s">
        <v>759</v>
      </c>
      <c r="L2703" t="s">
        <v>742</v>
      </c>
    </row>
    <row r="2704" spans="2:12" x14ac:dyDescent="0.25">
      <c r="B2704" t="s">
        <v>628</v>
      </c>
      <c r="C2704" t="s">
        <v>2388</v>
      </c>
      <c r="D2704" t="s">
        <v>2389</v>
      </c>
      <c r="E2704" t="s">
        <v>2230</v>
      </c>
      <c r="F2704" t="s">
        <v>2211</v>
      </c>
      <c r="G2704">
        <v>2</v>
      </c>
      <c r="H2704">
        <v>67</v>
      </c>
      <c r="I2704">
        <v>37.980701000000003</v>
      </c>
      <c r="J2704">
        <v>-102.596001</v>
      </c>
      <c r="K2704" t="s">
        <v>2230</v>
      </c>
      <c r="L2704" t="s">
        <v>742</v>
      </c>
    </row>
    <row r="2705" spans="2:12" x14ac:dyDescent="0.25">
      <c r="B2705" t="s">
        <v>628</v>
      </c>
      <c r="C2705" t="s">
        <v>2390</v>
      </c>
      <c r="D2705" t="s">
        <v>2391</v>
      </c>
      <c r="E2705" t="s">
        <v>2392</v>
      </c>
      <c r="F2705" t="s">
        <v>2211</v>
      </c>
      <c r="G2705">
        <v>2</v>
      </c>
      <c r="H2705">
        <v>67</v>
      </c>
      <c r="I2705">
        <v>38.173400999999998</v>
      </c>
      <c r="J2705">
        <v>-102.558998</v>
      </c>
      <c r="K2705" t="s">
        <v>2392</v>
      </c>
      <c r="L2705" t="s">
        <v>742</v>
      </c>
    </row>
    <row r="2706" spans="2:12" x14ac:dyDescent="0.25">
      <c r="B2706" t="s">
        <v>628</v>
      </c>
      <c r="C2706" t="s">
        <v>2393</v>
      </c>
      <c r="D2706" t="s">
        <v>2394</v>
      </c>
      <c r="E2706" t="s">
        <v>2322</v>
      </c>
      <c r="F2706" t="s">
        <v>2211</v>
      </c>
      <c r="G2706">
        <v>2</v>
      </c>
      <c r="H2706">
        <v>67</v>
      </c>
      <c r="I2706">
        <v>37.979801000000002</v>
      </c>
      <c r="J2706">
        <v>-102.712997</v>
      </c>
      <c r="K2706" t="s">
        <v>2322</v>
      </c>
      <c r="L2706" t="s">
        <v>742</v>
      </c>
    </row>
    <row r="2707" spans="2:12" x14ac:dyDescent="0.25">
      <c r="B2707" t="s">
        <v>628</v>
      </c>
      <c r="C2707" t="s">
        <v>2449</v>
      </c>
      <c r="D2707" t="s">
        <v>2450</v>
      </c>
      <c r="E2707" t="s">
        <v>2443</v>
      </c>
      <c r="F2707" t="s">
        <v>2211</v>
      </c>
      <c r="G2707">
        <v>2</v>
      </c>
      <c r="H2707">
        <v>67</v>
      </c>
      <c r="I2707">
        <v>38.1539</v>
      </c>
      <c r="J2707">
        <v>-102.59899900000001</v>
      </c>
      <c r="K2707" t="s">
        <v>2443</v>
      </c>
      <c r="L2707" t="s">
        <v>742</v>
      </c>
    </row>
    <row r="2708" spans="2:12" x14ac:dyDescent="0.25">
      <c r="B2708" t="s">
        <v>689</v>
      </c>
      <c r="C2708" t="s">
        <v>3382</v>
      </c>
      <c r="D2708" t="s">
        <v>3383</v>
      </c>
      <c r="E2708" t="s">
        <v>1712</v>
      </c>
      <c r="F2708" t="s">
        <v>2292</v>
      </c>
      <c r="G2708">
        <v>2</v>
      </c>
      <c r="H2708">
        <v>67</v>
      </c>
      <c r="I2708">
        <v>38.061700000000002</v>
      </c>
      <c r="J2708">
        <v>-102.6126</v>
      </c>
      <c r="K2708" t="s">
        <v>628</v>
      </c>
      <c r="L2708" t="s">
        <v>742</v>
      </c>
    </row>
    <row r="2709" spans="2:12" x14ac:dyDescent="0.25">
      <c r="B2709" t="s">
        <v>2616</v>
      </c>
      <c r="C2709" t="s">
        <v>2614</v>
      </c>
      <c r="D2709" t="s">
        <v>2615</v>
      </c>
      <c r="E2709" t="s">
        <v>2618</v>
      </c>
      <c r="F2709" t="s">
        <v>745</v>
      </c>
      <c r="G2709">
        <v>0</v>
      </c>
      <c r="H2709">
        <v>0</v>
      </c>
      <c r="I2709">
        <v>0</v>
      </c>
      <c r="J2709">
        <v>0</v>
      </c>
      <c r="K2709" t="s">
        <v>2617</v>
      </c>
      <c r="L2709" t="s">
        <v>742</v>
      </c>
    </row>
    <row r="2710" spans="2:12" x14ac:dyDescent="0.25">
      <c r="B2710" t="s">
        <v>628</v>
      </c>
      <c r="C2710" t="s">
        <v>8715</v>
      </c>
      <c r="D2710" t="s">
        <v>8716</v>
      </c>
      <c r="E2710" t="s">
        <v>8049</v>
      </c>
      <c r="F2710" t="s">
        <v>2484</v>
      </c>
      <c r="G2710">
        <v>0</v>
      </c>
      <c r="H2710">
        <v>67</v>
      </c>
      <c r="I2710">
        <v>38.120699999999999</v>
      </c>
      <c r="J2710">
        <v>-102.5581</v>
      </c>
      <c r="K2710" t="s">
        <v>628</v>
      </c>
      <c r="L2710" t="s">
        <v>742</v>
      </c>
    </row>
    <row r="2711" spans="2:12" x14ac:dyDescent="0.25">
      <c r="B2711" t="s">
        <v>689</v>
      </c>
      <c r="C2711" t="s">
        <v>3437</v>
      </c>
      <c r="D2711" t="s">
        <v>3438</v>
      </c>
      <c r="E2711" t="s">
        <v>3032</v>
      </c>
      <c r="F2711" t="s">
        <v>2292</v>
      </c>
      <c r="G2711">
        <v>2</v>
      </c>
      <c r="H2711">
        <v>67</v>
      </c>
      <c r="I2711">
        <v>38.157600000000002</v>
      </c>
      <c r="J2711">
        <v>-102.6307</v>
      </c>
      <c r="K2711" t="s">
        <v>628</v>
      </c>
      <c r="L2711" t="s">
        <v>742</v>
      </c>
    </row>
    <row r="2712" spans="2:12" x14ac:dyDescent="0.25">
      <c r="B2712" t="s">
        <v>645</v>
      </c>
      <c r="C2712" t="s">
        <v>3408</v>
      </c>
      <c r="D2712" t="s">
        <v>3409</v>
      </c>
      <c r="E2712" t="s">
        <v>3067</v>
      </c>
      <c r="F2712" t="s">
        <v>2292</v>
      </c>
      <c r="G2712">
        <v>2</v>
      </c>
      <c r="H2712">
        <v>67</v>
      </c>
      <c r="I2712">
        <v>38.113999999999997</v>
      </c>
      <c r="J2712">
        <v>-102.7456</v>
      </c>
      <c r="K2712" t="s">
        <v>628</v>
      </c>
      <c r="L2712" t="s">
        <v>742</v>
      </c>
    </row>
    <row r="2713" spans="2:12" x14ac:dyDescent="0.25">
      <c r="B2713" t="s">
        <v>689</v>
      </c>
      <c r="C2713" t="s">
        <v>3388</v>
      </c>
      <c r="D2713" t="s">
        <v>3389</v>
      </c>
      <c r="E2713" t="s">
        <v>3057</v>
      </c>
      <c r="F2713" t="s">
        <v>2292</v>
      </c>
      <c r="G2713">
        <v>2</v>
      </c>
      <c r="H2713">
        <v>67</v>
      </c>
      <c r="I2713">
        <v>38.073599999999999</v>
      </c>
      <c r="J2713">
        <v>-102.4391</v>
      </c>
      <c r="K2713" t="s">
        <v>628</v>
      </c>
      <c r="L2713" t="s">
        <v>742</v>
      </c>
    </row>
    <row r="2714" spans="2:12" x14ac:dyDescent="0.25">
      <c r="B2714" t="s">
        <v>689</v>
      </c>
      <c r="C2714" t="s">
        <v>3384</v>
      </c>
      <c r="D2714" t="s">
        <v>3385</v>
      </c>
      <c r="E2714" t="s">
        <v>2964</v>
      </c>
      <c r="F2714" t="s">
        <v>2292</v>
      </c>
      <c r="G2714">
        <v>2</v>
      </c>
      <c r="H2714">
        <v>67</v>
      </c>
      <c r="I2714">
        <v>38.066600000000001</v>
      </c>
      <c r="J2714">
        <v>-102.6833</v>
      </c>
      <c r="K2714" t="s">
        <v>628</v>
      </c>
      <c r="L2714" t="s">
        <v>742</v>
      </c>
    </row>
    <row r="2715" spans="2:12" x14ac:dyDescent="0.25">
      <c r="B2715" t="s">
        <v>689</v>
      </c>
      <c r="C2715" t="s">
        <v>2829</v>
      </c>
      <c r="D2715" t="s">
        <v>2830</v>
      </c>
      <c r="E2715" t="s">
        <v>1398</v>
      </c>
      <c r="F2715" t="s">
        <v>745</v>
      </c>
      <c r="G2715">
        <v>2</v>
      </c>
      <c r="H2715">
        <v>67</v>
      </c>
      <c r="I2715">
        <v>38.07</v>
      </c>
      <c r="J2715">
        <v>-102.68805999999999</v>
      </c>
      <c r="K2715" t="s">
        <v>2230</v>
      </c>
      <c r="L2715" t="s">
        <v>742</v>
      </c>
    </row>
    <row r="2716" spans="2:12" x14ac:dyDescent="0.25">
      <c r="B2716" t="s">
        <v>628</v>
      </c>
      <c r="C2716" t="s">
        <v>8522</v>
      </c>
      <c r="D2716" t="s">
        <v>8523</v>
      </c>
      <c r="E2716" t="s">
        <v>628</v>
      </c>
      <c r="F2716" t="s">
        <v>2484</v>
      </c>
      <c r="G2716">
        <v>0</v>
      </c>
      <c r="H2716">
        <v>3</v>
      </c>
      <c r="I2716">
        <v>40.505800000000001</v>
      </c>
      <c r="J2716">
        <v>-105.11579999999999</v>
      </c>
      <c r="K2716" t="s">
        <v>628</v>
      </c>
      <c r="L2716" t="s">
        <v>742</v>
      </c>
    </row>
    <row r="2717" spans="2:12" x14ac:dyDescent="0.25">
      <c r="B2717" t="s">
        <v>664</v>
      </c>
      <c r="C2717" t="s">
        <v>2061</v>
      </c>
      <c r="D2717" t="s">
        <v>2062</v>
      </c>
      <c r="E2717" t="s">
        <v>628</v>
      </c>
      <c r="F2717" t="s">
        <v>1979</v>
      </c>
      <c r="G2717">
        <v>5</v>
      </c>
      <c r="H2717">
        <v>51</v>
      </c>
      <c r="I2717">
        <v>39.883319</v>
      </c>
      <c r="J2717">
        <v>-105.883903</v>
      </c>
      <c r="K2717" t="s">
        <v>628</v>
      </c>
      <c r="L2717" t="s">
        <v>742</v>
      </c>
    </row>
    <row r="2718" spans="2:12" x14ac:dyDescent="0.25">
      <c r="B2718" t="s">
        <v>628</v>
      </c>
      <c r="C2718" t="s">
        <v>8417</v>
      </c>
      <c r="D2718" t="s">
        <v>8418</v>
      </c>
      <c r="E2718" t="s">
        <v>628</v>
      </c>
      <c r="F2718" t="s">
        <v>2484</v>
      </c>
      <c r="G2718">
        <v>0</v>
      </c>
      <c r="H2718">
        <v>3</v>
      </c>
      <c r="I2718">
        <v>40.628100000000003</v>
      </c>
      <c r="J2718">
        <v>-105.1532</v>
      </c>
      <c r="K2718" t="s">
        <v>628</v>
      </c>
      <c r="L2718" t="s">
        <v>742</v>
      </c>
    </row>
    <row r="2719" spans="2:12" x14ac:dyDescent="0.25">
      <c r="B2719" t="s">
        <v>628</v>
      </c>
      <c r="C2719" t="s">
        <v>8471</v>
      </c>
      <c r="D2719" t="s">
        <v>8472</v>
      </c>
      <c r="E2719" t="s">
        <v>628</v>
      </c>
      <c r="F2719" t="s">
        <v>2484</v>
      </c>
      <c r="G2719">
        <v>0</v>
      </c>
      <c r="H2719">
        <v>3</v>
      </c>
      <c r="I2719">
        <v>40.627200000000002</v>
      </c>
      <c r="J2719">
        <v>-105.1373</v>
      </c>
      <c r="K2719" t="s">
        <v>628</v>
      </c>
      <c r="L2719" t="s">
        <v>742</v>
      </c>
    </row>
    <row r="2720" spans="2:12" x14ac:dyDescent="0.25">
      <c r="B2720" t="s">
        <v>628</v>
      </c>
      <c r="C2720" t="s">
        <v>2705</v>
      </c>
      <c r="D2720" t="s">
        <v>2706</v>
      </c>
      <c r="E2720" t="s">
        <v>2504</v>
      </c>
      <c r="F2720" t="s">
        <v>2211</v>
      </c>
      <c r="G2720">
        <v>6</v>
      </c>
      <c r="H2720">
        <v>47</v>
      </c>
      <c r="I2720">
        <v>40.612597999999998</v>
      </c>
      <c r="J2720">
        <v>-106.300003</v>
      </c>
      <c r="K2720" t="s">
        <v>2504</v>
      </c>
      <c r="L2720" t="s">
        <v>742</v>
      </c>
    </row>
    <row r="2721" spans="2:12" x14ac:dyDescent="0.25">
      <c r="B2721" t="s">
        <v>657</v>
      </c>
      <c r="C2721" t="s">
        <v>4275</v>
      </c>
      <c r="D2721" t="s">
        <v>4276</v>
      </c>
      <c r="E2721" t="s">
        <v>2431</v>
      </c>
      <c r="F2721" t="s">
        <v>2292</v>
      </c>
      <c r="G2721">
        <v>1</v>
      </c>
      <c r="H2721">
        <v>8</v>
      </c>
      <c r="I2721">
        <v>39.239400000000003</v>
      </c>
      <c r="J2721">
        <v>-104.911</v>
      </c>
      <c r="K2721" t="s">
        <v>628</v>
      </c>
      <c r="L2721" t="s">
        <v>742</v>
      </c>
    </row>
    <row r="2722" spans="2:12" x14ac:dyDescent="0.25">
      <c r="B2722" t="s">
        <v>657</v>
      </c>
      <c r="C2722" t="s">
        <v>4247</v>
      </c>
      <c r="D2722" t="s">
        <v>4248</v>
      </c>
      <c r="E2722" t="s">
        <v>2443</v>
      </c>
      <c r="F2722" t="s">
        <v>2292</v>
      </c>
      <c r="G2722">
        <v>1</v>
      </c>
      <c r="H2722">
        <v>8</v>
      </c>
      <c r="I2722">
        <v>39.210799999999999</v>
      </c>
      <c r="J2722">
        <v>-104.8997</v>
      </c>
      <c r="K2722" t="s">
        <v>628</v>
      </c>
      <c r="L2722" t="s">
        <v>742</v>
      </c>
    </row>
    <row r="2723" spans="2:12" x14ac:dyDescent="0.25">
      <c r="B2723" t="s">
        <v>628</v>
      </c>
      <c r="C2723" t="s">
        <v>8125</v>
      </c>
      <c r="D2723" t="s">
        <v>8126</v>
      </c>
      <c r="E2723" t="s">
        <v>8049</v>
      </c>
      <c r="F2723" t="s">
        <v>2292</v>
      </c>
      <c r="G2723">
        <v>1</v>
      </c>
      <c r="H2723">
        <v>8</v>
      </c>
      <c r="I2723">
        <v>39.194899999999997</v>
      </c>
      <c r="J2723">
        <v>-104.9333</v>
      </c>
      <c r="K2723" t="s">
        <v>628</v>
      </c>
      <c r="L2723" t="s">
        <v>742</v>
      </c>
    </row>
    <row r="2724" spans="2:12" x14ac:dyDescent="0.25">
      <c r="B2724" t="s">
        <v>657</v>
      </c>
      <c r="C2724" t="s">
        <v>4240</v>
      </c>
      <c r="D2724" t="s">
        <v>4241</v>
      </c>
      <c r="E2724" t="s">
        <v>4242</v>
      </c>
      <c r="F2724" t="s">
        <v>2292</v>
      </c>
      <c r="G2724">
        <v>1</v>
      </c>
      <c r="H2724">
        <v>8</v>
      </c>
      <c r="I2724">
        <v>39.205199999999998</v>
      </c>
      <c r="J2724">
        <v>-104.9436</v>
      </c>
      <c r="K2724" t="s">
        <v>628</v>
      </c>
      <c r="L2724" t="s">
        <v>742</v>
      </c>
    </row>
    <row r="2725" spans="2:12" x14ac:dyDescent="0.25">
      <c r="B2725" t="s">
        <v>628</v>
      </c>
      <c r="C2725" t="s">
        <v>8050</v>
      </c>
      <c r="D2725" t="s">
        <v>8051</v>
      </c>
      <c r="E2725" t="s">
        <v>6688</v>
      </c>
      <c r="F2725" t="s">
        <v>2292</v>
      </c>
      <c r="G2725">
        <v>1</v>
      </c>
      <c r="H2725">
        <v>8</v>
      </c>
      <c r="I2725">
        <v>39.232199999999999</v>
      </c>
      <c r="J2725">
        <v>-104.9044</v>
      </c>
      <c r="K2725" t="s">
        <v>628</v>
      </c>
      <c r="L2725" t="s">
        <v>742</v>
      </c>
    </row>
    <row r="2726" spans="2:12" x14ac:dyDescent="0.25">
      <c r="B2726" t="s">
        <v>657</v>
      </c>
      <c r="C2726" t="s">
        <v>2274</v>
      </c>
      <c r="D2726" t="s">
        <v>2275</v>
      </c>
      <c r="E2726" t="s">
        <v>2276</v>
      </c>
      <c r="F2726" t="s">
        <v>745</v>
      </c>
      <c r="G2726">
        <v>1</v>
      </c>
      <c r="H2726">
        <v>8</v>
      </c>
      <c r="I2726">
        <v>39.27861</v>
      </c>
      <c r="J2726">
        <v>-104.92</v>
      </c>
      <c r="K2726" t="s">
        <v>2276</v>
      </c>
      <c r="L2726" t="s">
        <v>742</v>
      </c>
    </row>
    <row r="2727" spans="2:12" x14ac:dyDescent="0.25">
      <c r="B2727" t="s">
        <v>657</v>
      </c>
      <c r="C2727" t="s">
        <v>4282</v>
      </c>
      <c r="D2727" t="s">
        <v>4283</v>
      </c>
      <c r="E2727" t="s">
        <v>3334</v>
      </c>
      <c r="F2727" t="s">
        <v>2292</v>
      </c>
      <c r="G2727">
        <v>1</v>
      </c>
      <c r="H2727">
        <v>8</v>
      </c>
      <c r="I2727">
        <v>39.240600000000001</v>
      </c>
      <c r="J2727">
        <v>-104.9609</v>
      </c>
      <c r="K2727" t="s">
        <v>628</v>
      </c>
      <c r="L2727" t="s">
        <v>742</v>
      </c>
    </row>
    <row r="2728" spans="2:12" x14ac:dyDescent="0.25">
      <c r="B2728" t="s">
        <v>628</v>
      </c>
      <c r="C2728" t="s">
        <v>8975</v>
      </c>
      <c r="D2728" t="s">
        <v>8976</v>
      </c>
      <c r="E2728" t="s">
        <v>2835</v>
      </c>
      <c r="F2728" t="s">
        <v>2484</v>
      </c>
      <c r="G2728">
        <v>0</v>
      </c>
      <c r="H2728">
        <v>8</v>
      </c>
      <c r="I2728">
        <v>39.240600000000001</v>
      </c>
      <c r="J2728">
        <v>-104.9269</v>
      </c>
      <c r="K2728" t="s">
        <v>628</v>
      </c>
      <c r="L2728" t="s">
        <v>742</v>
      </c>
    </row>
    <row r="2729" spans="2:12" x14ac:dyDescent="0.25">
      <c r="B2729" t="s">
        <v>657</v>
      </c>
      <c r="C2729" t="s">
        <v>4216</v>
      </c>
      <c r="D2729" t="s">
        <v>4217</v>
      </c>
      <c r="E2729" t="s">
        <v>2428</v>
      </c>
      <c r="F2729" t="s">
        <v>2292</v>
      </c>
      <c r="G2729">
        <v>1</v>
      </c>
      <c r="H2729">
        <v>8</v>
      </c>
      <c r="I2729">
        <v>39.173200000000001</v>
      </c>
      <c r="J2729">
        <v>-104.8224</v>
      </c>
      <c r="K2729" t="s">
        <v>628</v>
      </c>
      <c r="L2729" t="s">
        <v>742</v>
      </c>
    </row>
    <row r="2730" spans="2:12" x14ac:dyDescent="0.25">
      <c r="B2730" t="s">
        <v>657</v>
      </c>
      <c r="C2730" t="s">
        <v>4324</v>
      </c>
      <c r="D2730" t="s">
        <v>4325</v>
      </c>
      <c r="E2730" t="s">
        <v>3057</v>
      </c>
      <c r="F2730" t="s">
        <v>2292</v>
      </c>
      <c r="G2730">
        <v>1</v>
      </c>
      <c r="H2730">
        <v>8</v>
      </c>
      <c r="I2730">
        <v>39.266399999999997</v>
      </c>
      <c r="J2730">
        <v>-104.99120000000001</v>
      </c>
      <c r="K2730" t="s">
        <v>628</v>
      </c>
      <c r="L2730" t="s">
        <v>742</v>
      </c>
    </row>
    <row r="2731" spans="2:12" x14ac:dyDescent="0.25">
      <c r="B2731" t="s">
        <v>645</v>
      </c>
      <c r="C2731" t="s">
        <v>1332</v>
      </c>
      <c r="D2731" t="s">
        <v>675</v>
      </c>
      <c r="E2731" t="s">
        <v>759</v>
      </c>
      <c r="F2731" t="s">
        <v>745</v>
      </c>
      <c r="G2731">
        <v>2</v>
      </c>
      <c r="H2731">
        <v>17</v>
      </c>
      <c r="I2731">
        <v>38.063499999999998</v>
      </c>
      <c r="J2731">
        <v>-103.2152</v>
      </c>
      <c r="K2731" t="s">
        <v>759</v>
      </c>
      <c r="L2731" t="s">
        <v>742</v>
      </c>
    </row>
    <row r="2732" spans="2:12" x14ac:dyDescent="0.25">
      <c r="B2732" t="s">
        <v>645</v>
      </c>
      <c r="C2732" t="s">
        <v>3386</v>
      </c>
      <c r="D2732" t="s">
        <v>3387</v>
      </c>
      <c r="E2732" t="s">
        <v>3057</v>
      </c>
      <c r="F2732" t="s">
        <v>2292</v>
      </c>
      <c r="G2732">
        <v>2</v>
      </c>
      <c r="H2732">
        <v>17</v>
      </c>
      <c r="I2732">
        <v>38.0685</v>
      </c>
      <c r="J2732">
        <v>-103.23309999999999</v>
      </c>
      <c r="K2732" t="s">
        <v>628</v>
      </c>
      <c r="L2732" t="s">
        <v>742</v>
      </c>
    </row>
    <row r="2733" spans="2:12" x14ac:dyDescent="0.25">
      <c r="B2733" t="s">
        <v>645</v>
      </c>
      <c r="C2733" t="s">
        <v>3377</v>
      </c>
      <c r="D2733" t="s">
        <v>3378</v>
      </c>
      <c r="E2733" t="s">
        <v>3379</v>
      </c>
      <c r="F2733" t="s">
        <v>2292</v>
      </c>
      <c r="G2733">
        <v>2</v>
      </c>
      <c r="H2733">
        <v>17</v>
      </c>
      <c r="I2733">
        <v>38.058999999999997</v>
      </c>
      <c r="J2733">
        <v>-103.2557</v>
      </c>
      <c r="K2733" t="s">
        <v>628</v>
      </c>
      <c r="L2733" t="s">
        <v>742</v>
      </c>
    </row>
    <row r="2734" spans="2:12" x14ac:dyDescent="0.25">
      <c r="B2734" t="s">
        <v>645</v>
      </c>
      <c r="C2734" t="s">
        <v>3424</v>
      </c>
      <c r="D2734" t="s">
        <v>3425</v>
      </c>
      <c r="E2734" t="s">
        <v>2438</v>
      </c>
      <c r="F2734" t="s">
        <v>2292</v>
      </c>
      <c r="G2734">
        <v>2</v>
      </c>
      <c r="H2734">
        <v>67</v>
      </c>
      <c r="I2734">
        <v>38.140799999999999</v>
      </c>
      <c r="J2734">
        <v>-103.1058</v>
      </c>
      <c r="K2734" t="s">
        <v>628</v>
      </c>
      <c r="L2734" t="s">
        <v>742</v>
      </c>
    </row>
    <row r="2735" spans="2:12" x14ac:dyDescent="0.25">
      <c r="B2735" t="s">
        <v>645</v>
      </c>
      <c r="C2735" t="s">
        <v>3426</v>
      </c>
      <c r="D2735" t="s">
        <v>3425</v>
      </c>
      <c r="E2735" t="s">
        <v>2333</v>
      </c>
      <c r="F2735" t="s">
        <v>2292</v>
      </c>
      <c r="G2735">
        <v>2</v>
      </c>
      <c r="H2735">
        <v>67</v>
      </c>
      <c r="I2735">
        <v>38.140900000000002</v>
      </c>
      <c r="J2735">
        <v>-103.1058</v>
      </c>
      <c r="K2735" t="s">
        <v>628</v>
      </c>
      <c r="L2735" t="s">
        <v>742</v>
      </c>
    </row>
    <row r="2736" spans="2:12" x14ac:dyDescent="0.25">
      <c r="B2736" t="s">
        <v>628</v>
      </c>
      <c r="C2736" t="s">
        <v>2455</v>
      </c>
      <c r="D2736" t="s">
        <v>2456</v>
      </c>
      <c r="E2736" t="s">
        <v>2443</v>
      </c>
      <c r="F2736" t="s">
        <v>2211</v>
      </c>
      <c r="G2736">
        <v>2</v>
      </c>
      <c r="H2736">
        <v>67</v>
      </c>
      <c r="I2736">
        <v>38.147799999999997</v>
      </c>
      <c r="J2736">
        <v>-102.85900100000001</v>
      </c>
      <c r="K2736" t="s">
        <v>2443</v>
      </c>
      <c r="L2736" t="s">
        <v>742</v>
      </c>
    </row>
    <row r="2737" spans="2:12" x14ac:dyDescent="0.25">
      <c r="B2737" t="s">
        <v>700</v>
      </c>
      <c r="C2737" t="s">
        <v>1333</v>
      </c>
      <c r="D2737" t="s">
        <v>1334</v>
      </c>
      <c r="E2737" t="s">
        <v>1335</v>
      </c>
      <c r="F2737" t="s">
        <v>745</v>
      </c>
      <c r="G2737">
        <v>1</v>
      </c>
      <c r="H2737">
        <v>1</v>
      </c>
      <c r="I2737">
        <v>39.75</v>
      </c>
      <c r="J2737">
        <v>-103.6</v>
      </c>
      <c r="K2737" t="s">
        <v>1335</v>
      </c>
      <c r="L2737" t="s">
        <v>742</v>
      </c>
    </row>
    <row r="2738" spans="2:12" x14ac:dyDescent="0.25">
      <c r="B2738" t="s">
        <v>700</v>
      </c>
      <c r="C2738" t="s">
        <v>5358</v>
      </c>
      <c r="D2738" t="s">
        <v>5359</v>
      </c>
      <c r="E2738" t="s">
        <v>2327</v>
      </c>
      <c r="F2738" t="s">
        <v>2292</v>
      </c>
      <c r="G2738">
        <v>1</v>
      </c>
      <c r="H2738">
        <v>1</v>
      </c>
      <c r="I2738">
        <v>39.826500000000003</v>
      </c>
      <c r="J2738">
        <v>-103.5733</v>
      </c>
      <c r="K2738" t="s">
        <v>628</v>
      </c>
      <c r="L2738" t="s">
        <v>742</v>
      </c>
    </row>
    <row r="2739" spans="2:12" x14ac:dyDescent="0.25">
      <c r="B2739" t="s">
        <v>628</v>
      </c>
      <c r="C2739" t="s">
        <v>8737</v>
      </c>
      <c r="D2739" t="s">
        <v>8738</v>
      </c>
      <c r="E2739" t="s">
        <v>628</v>
      </c>
      <c r="F2739" t="s">
        <v>2484</v>
      </c>
      <c r="G2739">
        <v>0</v>
      </c>
      <c r="H2739">
        <v>1</v>
      </c>
      <c r="I2739">
        <v>40.478999999999999</v>
      </c>
      <c r="J2739">
        <v>-104.61879999999999</v>
      </c>
      <c r="K2739" t="s">
        <v>628</v>
      </c>
      <c r="L2739" t="s">
        <v>742</v>
      </c>
    </row>
    <row r="2740" spans="2:12" x14ac:dyDescent="0.25">
      <c r="B2740" t="s">
        <v>639</v>
      </c>
      <c r="C2740" t="s">
        <v>5562</v>
      </c>
      <c r="D2740" t="s">
        <v>5563</v>
      </c>
      <c r="E2740" t="s">
        <v>2296</v>
      </c>
      <c r="F2740" t="s">
        <v>2292</v>
      </c>
      <c r="G2740">
        <v>1</v>
      </c>
      <c r="H2740">
        <v>1</v>
      </c>
      <c r="I2740">
        <v>39.9861</v>
      </c>
      <c r="J2740">
        <v>-104.095</v>
      </c>
      <c r="K2740" t="s">
        <v>628</v>
      </c>
      <c r="L2740" t="s">
        <v>742</v>
      </c>
    </row>
    <row r="2741" spans="2:12" x14ac:dyDescent="0.25">
      <c r="B2741" t="s">
        <v>673</v>
      </c>
      <c r="C2741">
        <v>4884</v>
      </c>
      <c r="D2741" t="s">
        <v>1343</v>
      </c>
      <c r="E2741" t="s">
        <v>1344</v>
      </c>
      <c r="F2741" t="s">
        <v>745</v>
      </c>
      <c r="G2741">
        <v>2</v>
      </c>
      <c r="H2741">
        <v>11</v>
      </c>
      <c r="I2741">
        <v>39.216653000000001</v>
      </c>
      <c r="J2741">
        <v>-106.30059</v>
      </c>
      <c r="K2741" t="s">
        <v>1344</v>
      </c>
      <c r="L2741" t="s">
        <v>742</v>
      </c>
    </row>
    <row r="2742" spans="2:12" x14ac:dyDescent="0.25">
      <c r="B2742" t="s">
        <v>673</v>
      </c>
      <c r="C2742" t="s">
        <v>4297</v>
      </c>
      <c r="D2742" t="s">
        <v>4298</v>
      </c>
      <c r="E2742" t="s">
        <v>4076</v>
      </c>
      <c r="F2742" t="s">
        <v>2292</v>
      </c>
      <c r="G2742">
        <v>2</v>
      </c>
      <c r="H2742">
        <v>11</v>
      </c>
      <c r="I2742">
        <v>39.252200000000002</v>
      </c>
      <c r="J2742">
        <v>-106.2924</v>
      </c>
      <c r="K2742" t="s">
        <v>628</v>
      </c>
      <c r="L2742" t="s">
        <v>742</v>
      </c>
    </row>
    <row r="2743" spans="2:12" x14ac:dyDescent="0.25">
      <c r="B2743" t="s">
        <v>673</v>
      </c>
      <c r="C2743" t="s">
        <v>4287</v>
      </c>
      <c r="D2743" t="s">
        <v>4288</v>
      </c>
      <c r="E2743" t="s">
        <v>3062</v>
      </c>
      <c r="F2743" t="s">
        <v>2292</v>
      </c>
      <c r="G2743">
        <v>2</v>
      </c>
      <c r="H2743">
        <v>11</v>
      </c>
      <c r="I2743">
        <v>39.248399999999997</v>
      </c>
      <c r="J2743">
        <v>-106.2891</v>
      </c>
      <c r="K2743" t="s">
        <v>628</v>
      </c>
      <c r="L2743" t="s">
        <v>742</v>
      </c>
    </row>
    <row r="2744" spans="2:12" x14ac:dyDescent="0.25">
      <c r="B2744" t="s">
        <v>673</v>
      </c>
      <c r="C2744" t="s">
        <v>4305</v>
      </c>
      <c r="D2744" t="s">
        <v>4306</v>
      </c>
      <c r="E2744" t="s">
        <v>3075</v>
      </c>
      <c r="F2744" t="s">
        <v>2292</v>
      </c>
      <c r="G2744">
        <v>2</v>
      </c>
      <c r="H2744">
        <v>11</v>
      </c>
      <c r="I2744">
        <v>39.253500000000003</v>
      </c>
      <c r="J2744">
        <v>-106.2936</v>
      </c>
      <c r="K2744" t="s">
        <v>628</v>
      </c>
      <c r="L2744" t="s">
        <v>742</v>
      </c>
    </row>
    <row r="2745" spans="2:12" x14ac:dyDescent="0.25">
      <c r="B2745" t="s">
        <v>673</v>
      </c>
      <c r="C2745" t="s">
        <v>4295</v>
      </c>
      <c r="D2745" t="s">
        <v>4296</v>
      </c>
      <c r="E2745" t="s">
        <v>2751</v>
      </c>
      <c r="F2745" t="s">
        <v>2292</v>
      </c>
      <c r="G2745">
        <v>2</v>
      </c>
      <c r="H2745">
        <v>11</v>
      </c>
      <c r="I2745">
        <v>39.252200000000002</v>
      </c>
      <c r="J2745">
        <v>-106.3006</v>
      </c>
      <c r="K2745" t="s">
        <v>628</v>
      </c>
      <c r="L2745" t="s">
        <v>742</v>
      </c>
    </row>
    <row r="2746" spans="2:12" x14ac:dyDescent="0.25">
      <c r="B2746" t="s">
        <v>673</v>
      </c>
      <c r="C2746" t="s">
        <v>4307</v>
      </c>
      <c r="D2746" t="s">
        <v>4308</v>
      </c>
      <c r="E2746" t="s">
        <v>2322</v>
      </c>
      <c r="F2746" t="s">
        <v>2292</v>
      </c>
      <c r="G2746">
        <v>2</v>
      </c>
      <c r="H2746">
        <v>11</v>
      </c>
      <c r="I2746">
        <v>39.257300000000001</v>
      </c>
      <c r="J2746">
        <v>-106.3173</v>
      </c>
      <c r="K2746" t="s">
        <v>628</v>
      </c>
      <c r="L2746" t="s">
        <v>742</v>
      </c>
    </row>
    <row r="2747" spans="2:12" x14ac:dyDescent="0.25">
      <c r="B2747" t="s">
        <v>673</v>
      </c>
      <c r="C2747" t="s">
        <v>4289</v>
      </c>
      <c r="D2747" t="s">
        <v>4290</v>
      </c>
      <c r="E2747" t="s">
        <v>2956</v>
      </c>
      <c r="F2747" t="s">
        <v>2292</v>
      </c>
      <c r="G2747">
        <v>2</v>
      </c>
      <c r="H2747">
        <v>11</v>
      </c>
      <c r="I2747">
        <v>39.251300000000001</v>
      </c>
      <c r="J2747">
        <v>-106.3235</v>
      </c>
      <c r="K2747" t="s">
        <v>628</v>
      </c>
      <c r="L2747" t="s">
        <v>742</v>
      </c>
    </row>
    <row r="2748" spans="2:12" x14ac:dyDescent="0.25">
      <c r="B2748" t="s">
        <v>673</v>
      </c>
      <c r="C2748" t="s">
        <v>4313</v>
      </c>
      <c r="D2748" t="s">
        <v>4314</v>
      </c>
      <c r="E2748" t="s">
        <v>3025</v>
      </c>
      <c r="F2748" t="s">
        <v>2292</v>
      </c>
      <c r="G2748">
        <v>2</v>
      </c>
      <c r="H2748">
        <v>11</v>
      </c>
      <c r="I2748">
        <v>39.260100000000001</v>
      </c>
      <c r="J2748">
        <v>-106.3237</v>
      </c>
      <c r="K2748" t="s">
        <v>628</v>
      </c>
      <c r="L2748" t="s">
        <v>742</v>
      </c>
    </row>
    <row r="2749" spans="2:12" x14ac:dyDescent="0.25">
      <c r="B2749" t="s">
        <v>673</v>
      </c>
      <c r="C2749" t="s">
        <v>4317</v>
      </c>
      <c r="D2749" t="s">
        <v>4318</v>
      </c>
      <c r="E2749" t="s">
        <v>1981</v>
      </c>
      <c r="F2749" t="s">
        <v>2292</v>
      </c>
      <c r="G2749">
        <v>2</v>
      </c>
      <c r="H2749">
        <v>11</v>
      </c>
      <c r="I2749">
        <v>39.261800000000001</v>
      </c>
      <c r="J2749">
        <v>-106.3231</v>
      </c>
      <c r="K2749" t="s">
        <v>628</v>
      </c>
      <c r="L2749" t="s">
        <v>742</v>
      </c>
    </row>
    <row r="2750" spans="2:12" x14ac:dyDescent="0.25">
      <c r="B2750" t="s">
        <v>673</v>
      </c>
      <c r="C2750" t="s">
        <v>4332</v>
      </c>
      <c r="D2750" t="s">
        <v>4333</v>
      </c>
      <c r="E2750" t="s">
        <v>2466</v>
      </c>
      <c r="F2750" t="s">
        <v>2292</v>
      </c>
      <c r="G2750">
        <v>2</v>
      </c>
      <c r="H2750">
        <v>11</v>
      </c>
      <c r="I2750">
        <v>39.268999999999998</v>
      </c>
      <c r="J2750">
        <v>-106.336</v>
      </c>
      <c r="K2750" t="s">
        <v>628</v>
      </c>
      <c r="L2750" t="s">
        <v>742</v>
      </c>
    </row>
    <row r="2751" spans="2:12" x14ac:dyDescent="0.25">
      <c r="B2751" t="s">
        <v>673</v>
      </c>
      <c r="C2751" t="s">
        <v>4228</v>
      </c>
      <c r="D2751" t="s">
        <v>4229</v>
      </c>
      <c r="E2751" t="s">
        <v>3979</v>
      </c>
      <c r="F2751" t="s">
        <v>2292</v>
      </c>
      <c r="G2751">
        <v>2</v>
      </c>
      <c r="H2751">
        <v>11</v>
      </c>
      <c r="I2751">
        <v>39.192</v>
      </c>
      <c r="J2751">
        <v>-106.282</v>
      </c>
      <c r="K2751" t="s">
        <v>628</v>
      </c>
      <c r="L2751" t="s">
        <v>742</v>
      </c>
    </row>
    <row r="2752" spans="2:12" x14ac:dyDescent="0.25">
      <c r="B2752" t="s">
        <v>673</v>
      </c>
      <c r="C2752" t="s">
        <v>4208</v>
      </c>
      <c r="D2752" t="s">
        <v>4209</v>
      </c>
      <c r="E2752" t="s">
        <v>2327</v>
      </c>
      <c r="F2752" t="s">
        <v>2292</v>
      </c>
      <c r="G2752">
        <v>2</v>
      </c>
      <c r="H2752">
        <v>11</v>
      </c>
      <c r="I2752">
        <v>39.1601</v>
      </c>
      <c r="J2752">
        <v>-106.2816</v>
      </c>
      <c r="K2752" t="s">
        <v>628</v>
      </c>
      <c r="L2752" t="s">
        <v>742</v>
      </c>
    </row>
    <row r="2753" spans="2:12" x14ac:dyDescent="0.25">
      <c r="B2753" t="s">
        <v>673</v>
      </c>
      <c r="C2753" t="s">
        <v>1345</v>
      </c>
      <c r="D2753" t="s">
        <v>1346</v>
      </c>
      <c r="E2753" t="s">
        <v>792</v>
      </c>
      <c r="F2753" t="s">
        <v>745</v>
      </c>
      <c r="G2753">
        <v>2</v>
      </c>
      <c r="H2753">
        <v>11</v>
      </c>
      <c r="I2753">
        <v>39.229170000000003</v>
      </c>
      <c r="J2753">
        <v>-106.31694</v>
      </c>
      <c r="K2753" t="s">
        <v>792</v>
      </c>
      <c r="L2753" t="s">
        <v>742</v>
      </c>
    </row>
    <row r="2754" spans="2:12" x14ac:dyDescent="0.25">
      <c r="B2754" t="s">
        <v>628</v>
      </c>
      <c r="C2754" t="s">
        <v>7970</v>
      </c>
      <c r="D2754" t="s">
        <v>7971</v>
      </c>
      <c r="E2754" t="s">
        <v>628</v>
      </c>
      <c r="F2754" t="s">
        <v>2484</v>
      </c>
      <c r="G2754">
        <v>1</v>
      </c>
      <c r="H2754">
        <v>5</v>
      </c>
      <c r="I2754">
        <v>40.080002</v>
      </c>
      <c r="J2754">
        <v>-105.529999</v>
      </c>
      <c r="K2754" t="s">
        <v>628</v>
      </c>
      <c r="L2754" t="s">
        <v>742</v>
      </c>
    </row>
    <row r="2755" spans="2:12" x14ac:dyDescent="0.25">
      <c r="B2755" t="s">
        <v>628</v>
      </c>
      <c r="C2755" t="s">
        <v>1347</v>
      </c>
      <c r="D2755" t="s">
        <v>1348</v>
      </c>
      <c r="E2755" t="s">
        <v>893</v>
      </c>
      <c r="F2755" t="s">
        <v>745</v>
      </c>
      <c r="G2755">
        <v>7</v>
      </c>
      <c r="H2755">
        <v>30</v>
      </c>
      <c r="I2755">
        <v>37.378900000000002</v>
      </c>
      <c r="J2755">
        <v>-107.6593</v>
      </c>
      <c r="K2755" t="s">
        <v>893</v>
      </c>
      <c r="L2755" t="s">
        <v>742</v>
      </c>
    </row>
    <row r="2756" spans="2:12" x14ac:dyDescent="0.25">
      <c r="B2756" t="s">
        <v>672</v>
      </c>
      <c r="C2756" t="s">
        <v>2141</v>
      </c>
      <c r="D2756" t="s">
        <v>2142</v>
      </c>
      <c r="E2756" t="s">
        <v>628</v>
      </c>
      <c r="F2756" t="s">
        <v>1979</v>
      </c>
      <c r="G2756">
        <v>7</v>
      </c>
      <c r="H2756">
        <v>30</v>
      </c>
      <c r="I2756">
        <v>37.449998000000001</v>
      </c>
      <c r="J2756">
        <v>-107.667281</v>
      </c>
      <c r="K2756" t="s">
        <v>628</v>
      </c>
      <c r="L2756" t="s">
        <v>742</v>
      </c>
    </row>
    <row r="2757" spans="2:12" x14ac:dyDescent="0.25">
      <c r="B2757" t="s">
        <v>672</v>
      </c>
      <c r="C2757" t="s">
        <v>2143</v>
      </c>
      <c r="D2757" t="s">
        <v>2144</v>
      </c>
      <c r="E2757" t="s">
        <v>628</v>
      </c>
      <c r="F2757" t="s">
        <v>1979</v>
      </c>
      <c r="G2757">
        <v>7</v>
      </c>
      <c r="H2757">
        <v>30</v>
      </c>
      <c r="I2757">
        <v>37.449995000000001</v>
      </c>
      <c r="J2757">
        <v>-107.650621</v>
      </c>
      <c r="K2757" t="s">
        <v>628</v>
      </c>
      <c r="L2757" t="s">
        <v>742</v>
      </c>
    </row>
    <row r="2758" spans="2:12" x14ac:dyDescent="0.25">
      <c r="B2758" t="s">
        <v>677</v>
      </c>
      <c r="C2758" t="s">
        <v>1349</v>
      </c>
      <c r="D2758" t="s">
        <v>1350</v>
      </c>
      <c r="E2758" t="s">
        <v>759</v>
      </c>
      <c r="F2758" t="s">
        <v>745</v>
      </c>
      <c r="G2758">
        <v>1</v>
      </c>
      <c r="H2758">
        <v>65</v>
      </c>
      <c r="I2758">
        <v>40.489699999999999</v>
      </c>
      <c r="J2758">
        <v>-103.0822</v>
      </c>
      <c r="K2758" t="s">
        <v>759</v>
      </c>
      <c r="L2758" t="s">
        <v>742</v>
      </c>
    </row>
    <row r="2759" spans="2:12" x14ac:dyDescent="0.25">
      <c r="B2759" t="s">
        <v>681</v>
      </c>
      <c r="C2759" t="s">
        <v>3210</v>
      </c>
      <c r="D2759" t="s">
        <v>3211</v>
      </c>
      <c r="E2759" t="s">
        <v>3048</v>
      </c>
      <c r="F2759" t="s">
        <v>2292</v>
      </c>
      <c r="G2759">
        <v>7</v>
      </c>
      <c r="H2759">
        <v>32</v>
      </c>
      <c r="I2759">
        <v>37.587699999999998</v>
      </c>
      <c r="J2759">
        <v>-108.7749</v>
      </c>
      <c r="K2759" t="s">
        <v>628</v>
      </c>
      <c r="L2759" t="s">
        <v>742</v>
      </c>
    </row>
    <row r="2760" spans="2:12" x14ac:dyDescent="0.25">
      <c r="B2760" t="s">
        <v>702</v>
      </c>
      <c r="C2760" t="s">
        <v>5000</v>
      </c>
      <c r="D2760" t="s">
        <v>5001</v>
      </c>
      <c r="E2760" t="s">
        <v>4281</v>
      </c>
      <c r="F2760" t="s">
        <v>2292</v>
      </c>
      <c r="G2760">
        <v>1</v>
      </c>
      <c r="H2760">
        <v>65</v>
      </c>
      <c r="I2760">
        <v>39.654899999999998</v>
      </c>
      <c r="J2760">
        <v>-102.6259</v>
      </c>
      <c r="K2760" t="s">
        <v>628</v>
      </c>
      <c r="L2760" t="s">
        <v>742</v>
      </c>
    </row>
    <row r="2761" spans="2:12" x14ac:dyDescent="0.25">
      <c r="B2761" t="s">
        <v>671</v>
      </c>
      <c r="C2761" t="s">
        <v>4608</v>
      </c>
      <c r="D2761" t="s">
        <v>4609</v>
      </c>
      <c r="E2761" t="s">
        <v>2302</v>
      </c>
      <c r="F2761" t="s">
        <v>2292</v>
      </c>
      <c r="G2761">
        <v>1</v>
      </c>
      <c r="H2761">
        <v>49</v>
      </c>
      <c r="I2761">
        <v>39.491500000000002</v>
      </c>
      <c r="J2761">
        <v>-102.8229</v>
      </c>
      <c r="K2761" t="s">
        <v>628</v>
      </c>
      <c r="L2761" t="s">
        <v>742</v>
      </c>
    </row>
    <row r="2762" spans="2:12" x14ac:dyDescent="0.25">
      <c r="B2762" t="s">
        <v>702</v>
      </c>
      <c r="C2762" t="s">
        <v>5135</v>
      </c>
      <c r="D2762" t="s">
        <v>5136</v>
      </c>
      <c r="E2762" t="s">
        <v>2302</v>
      </c>
      <c r="F2762" t="s">
        <v>2292</v>
      </c>
      <c r="G2762">
        <v>1</v>
      </c>
      <c r="H2762">
        <v>65</v>
      </c>
      <c r="I2762">
        <v>39.704099999999997</v>
      </c>
      <c r="J2762">
        <v>-102.708</v>
      </c>
      <c r="K2762" t="s">
        <v>628</v>
      </c>
      <c r="L2762" t="s">
        <v>742</v>
      </c>
    </row>
    <row r="2763" spans="2:12" x14ac:dyDescent="0.25">
      <c r="B2763" t="s">
        <v>702</v>
      </c>
      <c r="C2763" t="s">
        <v>4889</v>
      </c>
      <c r="D2763" t="s">
        <v>4890</v>
      </c>
      <c r="E2763" t="s">
        <v>3602</v>
      </c>
      <c r="F2763" t="s">
        <v>2292</v>
      </c>
      <c r="G2763">
        <v>1</v>
      </c>
      <c r="H2763">
        <v>65</v>
      </c>
      <c r="I2763">
        <v>39.616100000000003</v>
      </c>
      <c r="J2763">
        <v>-102.7445</v>
      </c>
      <c r="K2763" t="s">
        <v>628</v>
      </c>
      <c r="L2763" t="s">
        <v>742</v>
      </c>
    </row>
    <row r="2764" spans="2:12" x14ac:dyDescent="0.25">
      <c r="B2764" t="s">
        <v>671</v>
      </c>
      <c r="C2764" t="s">
        <v>4731</v>
      </c>
      <c r="D2764" t="s">
        <v>4732</v>
      </c>
      <c r="E2764" t="s">
        <v>3810</v>
      </c>
      <c r="F2764" t="s">
        <v>2292</v>
      </c>
      <c r="G2764">
        <v>1</v>
      </c>
      <c r="H2764">
        <v>49</v>
      </c>
      <c r="I2764">
        <v>39.548699999999997</v>
      </c>
      <c r="J2764">
        <v>-102.5879</v>
      </c>
      <c r="K2764" t="s">
        <v>628</v>
      </c>
      <c r="L2764" t="s">
        <v>742</v>
      </c>
    </row>
    <row r="2765" spans="2:12" x14ac:dyDescent="0.25">
      <c r="B2765" t="s">
        <v>702</v>
      </c>
      <c r="C2765" t="s">
        <v>5279</v>
      </c>
      <c r="D2765" t="s">
        <v>5280</v>
      </c>
      <c r="E2765" t="s">
        <v>4476</v>
      </c>
      <c r="F2765" t="s">
        <v>2292</v>
      </c>
      <c r="G2765">
        <v>1</v>
      </c>
      <c r="H2765">
        <v>65</v>
      </c>
      <c r="I2765">
        <v>39.766599999999997</v>
      </c>
      <c r="J2765">
        <v>-102.7004</v>
      </c>
      <c r="K2765" t="s">
        <v>628</v>
      </c>
      <c r="L2765" t="s">
        <v>742</v>
      </c>
    </row>
    <row r="2766" spans="2:12" x14ac:dyDescent="0.25">
      <c r="B2766" t="s">
        <v>688</v>
      </c>
      <c r="C2766" t="s">
        <v>2063</v>
      </c>
      <c r="D2766" t="s">
        <v>2064</v>
      </c>
      <c r="E2766" t="s">
        <v>628</v>
      </c>
      <c r="F2766" t="s">
        <v>1979</v>
      </c>
      <c r="G2766">
        <v>5</v>
      </c>
      <c r="H2766">
        <v>38</v>
      </c>
      <c r="I2766">
        <v>39.149990000000003</v>
      </c>
      <c r="J2766">
        <v>-106.81725900000001</v>
      </c>
      <c r="K2766" t="s">
        <v>628</v>
      </c>
      <c r="L2766" t="s">
        <v>742</v>
      </c>
    </row>
    <row r="2767" spans="2:12" x14ac:dyDescent="0.25">
      <c r="B2767" t="s">
        <v>23</v>
      </c>
      <c r="C2767" t="s">
        <v>2532</v>
      </c>
      <c r="D2767" t="s">
        <v>2533</v>
      </c>
      <c r="E2767" t="s">
        <v>1990</v>
      </c>
      <c r="F2767" t="s">
        <v>2484</v>
      </c>
      <c r="G2767">
        <v>3</v>
      </c>
      <c r="H2767">
        <v>21</v>
      </c>
      <c r="I2767">
        <v>37.383299999999998</v>
      </c>
      <c r="J2767">
        <v>-106.5333</v>
      </c>
      <c r="K2767" t="s">
        <v>1990</v>
      </c>
      <c r="L2767" t="s">
        <v>742</v>
      </c>
    </row>
    <row r="2768" spans="2:12" x14ac:dyDescent="0.25">
      <c r="B2768" t="s">
        <v>690</v>
      </c>
      <c r="C2768" t="s">
        <v>1351</v>
      </c>
      <c r="D2768" t="s">
        <v>1352</v>
      </c>
      <c r="E2768" t="s">
        <v>1353</v>
      </c>
      <c r="F2768" t="s">
        <v>745</v>
      </c>
      <c r="G2768">
        <v>2</v>
      </c>
      <c r="H2768">
        <v>15</v>
      </c>
      <c r="I2768">
        <v>38.116669999999999</v>
      </c>
      <c r="J2768">
        <v>-104.58333</v>
      </c>
      <c r="K2768" t="s">
        <v>628</v>
      </c>
      <c r="L2768" t="s">
        <v>742</v>
      </c>
    </row>
    <row r="2769" spans="2:12" x14ac:dyDescent="0.25">
      <c r="B2769" t="s">
        <v>676</v>
      </c>
      <c r="C2769" t="s">
        <v>4340</v>
      </c>
      <c r="D2769" t="s">
        <v>4341</v>
      </c>
      <c r="E2769" t="s">
        <v>2425</v>
      </c>
      <c r="F2769" t="s">
        <v>2292</v>
      </c>
      <c r="G2769">
        <v>2</v>
      </c>
      <c r="H2769">
        <v>67</v>
      </c>
      <c r="I2769">
        <v>39.272100000000002</v>
      </c>
      <c r="J2769">
        <v>-103.6905</v>
      </c>
      <c r="K2769" t="s">
        <v>628</v>
      </c>
      <c r="L2769" t="s">
        <v>742</v>
      </c>
    </row>
    <row r="2770" spans="2:12" x14ac:dyDescent="0.25">
      <c r="B2770" t="s">
        <v>676</v>
      </c>
      <c r="C2770" t="s">
        <v>4330</v>
      </c>
      <c r="D2770" t="s">
        <v>4331</v>
      </c>
      <c r="E2770" t="s">
        <v>2448</v>
      </c>
      <c r="F2770" t="s">
        <v>2292</v>
      </c>
      <c r="G2770">
        <v>2</v>
      </c>
      <c r="H2770">
        <v>67</v>
      </c>
      <c r="I2770">
        <v>39.268799999999999</v>
      </c>
      <c r="J2770">
        <v>-103.69450000000001</v>
      </c>
      <c r="K2770" t="s">
        <v>628</v>
      </c>
      <c r="L2770" t="s">
        <v>742</v>
      </c>
    </row>
    <row r="2771" spans="2:12" x14ac:dyDescent="0.25">
      <c r="B2771" t="s">
        <v>628</v>
      </c>
      <c r="C2771" t="s">
        <v>8149</v>
      </c>
      <c r="D2771" t="s">
        <v>8150</v>
      </c>
      <c r="E2771" t="s">
        <v>6688</v>
      </c>
      <c r="F2771" t="s">
        <v>2292</v>
      </c>
      <c r="G2771">
        <v>2</v>
      </c>
      <c r="H2771">
        <v>67</v>
      </c>
      <c r="I2771">
        <v>39.258499999999998</v>
      </c>
      <c r="J2771">
        <v>-103.6901</v>
      </c>
      <c r="K2771" t="s">
        <v>628</v>
      </c>
      <c r="L2771" t="s">
        <v>742</v>
      </c>
    </row>
    <row r="2772" spans="2:12" x14ac:dyDescent="0.25">
      <c r="B2772" t="s">
        <v>676</v>
      </c>
      <c r="C2772" t="s">
        <v>4334</v>
      </c>
      <c r="D2772" t="s">
        <v>4335</v>
      </c>
      <c r="E2772" t="s">
        <v>3257</v>
      </c>
      <c r="F2772" t="s">
        <v>2292</v>
      </c>
      <c r="G2772">
        <v>2</v>
      </c>
      <c r="H2772">
        <v>67</v>
      </c>
      <c r="I2772">
        <v>39.269199999999998</v>
      </c>
      <c r="J2772">
        <v>-103.697</v>
      </c>
      <c r="K2772" t="s">
        <v>628</v>
      </c>
      <c r="L2772" t="s">
        <v>742</v>
      </c>
    </row>
    <row r="2773" spans="2:12" x14ac:dyDescent="0.25">
      <c r="B2773" t="s">
        <v>676</v>
      </c>
      <c r="C2773" t="s">
        <v>4301</v>
      </c>
      <c r="D2773" t="s">
        <v>4302</v>
      </c>
      <c r="E2773" t="s">
        <v>2475</v>
      </c>
      <c r="F2773" t="s">
        <v>2292</v>
      </c>
      <c r="G2773">
        <v>2</v>
      </c>
      <c r="H2773">
        <v>67</v>
      </c>
      <c r="I2773">
        <v>39.253</v>
      </c>
      <c r="J2773">
        <v>-103.69499999999999</v>
      </c>
      <c r="K2773" t="s">
        <v>628</v>
      </c>
      <c r="L2773" t="s">
        <v>742</v>
      </c>
    </row>
    <row r="2774" spans="2:12" x14ac:dyDescent="0.25">
      <c r="B2774" t="s">
        <v>660</v>
      </c>
      <c r="C2774" t="s">
        <v>1354</v>
      </c>
      <c r="D2774" t="s">
        <v>1355</v>
      </c>
      <c r="E2774" t="s">
        <v>1356</v>
      </c>
      <c r="F2774" t="s">
        <v>745</v>
      </c>
      <c r="G2774">
        <v>2</v>
      </c>
      <c r="H2774">
        <v>67</v>
      </c>
      <c r="I2774">
        <v>39.15</v>
      </c>
      <c r="J2774">
        <v>-103.76667</v>
      </c>
      <c r="K2774" t="s">
        <v>1356</v>
      </c>
      <c r="L2774" t="s">
        <v>742</v>
      </c>
    </row>
    <row r="2775" spans="2:12" x14ac:dyDescent="0.25">
      <c r="B2775" t="s">
        <v>676</v>
      </c>
      <c r="C2775" t="s">
        <v>4397</v>
      </c>
      <c r="D2775" t="s">
        <v>4398</v>
      </c>
      <c r="E2775" t="s">
        <v>3048</v>
      </c>
      <c r="F2775" t="s">
        <v>2292</v>
      </c>
      <c r="G2775">
        <v>2</v>
      </c>
      <c r="H2775">
        <v>67</v>
      </c>
      <c r="I2775">
        <v>39.337200000000003</v>
      </c>
      <c r="J2775">
        <v>-103.6536</v>
      </c>
      <c r="K2775" t="s">
        <v>628</v>
      </c>
      <c r="L2775" t="s">
        <v>742</v>
      </c>
    </row>
    <row r="2776" spans="2:12" x14ac:dyDescent="0.25">
      <c r="B2776" t="s">
        <v>660</v>
      </c>
      <c r="C2776" t="s">
        <v>4351</v>
      </c>
      <c r="D2776" t="s">
        <v>4352</v>
      </c>
      <c r="E2776" t="s">
        <v>2333</v>
      </c>
      <c r="F2776" t="s">
        <v>2292</v>
      </c>
      <c r="G2776">
        <v>2</v>
      </c>
      <c r="H2776">
        <v>67</v>
      </c>
      <c r="I2776">
        <v>39.285800000000002</v>
      </c>
      <c r="J2776">
        <v>-103.8056</v>
      </c>
      <c r="K2776" t="s">
        <v>628</v>
      </c>
      <c r="L2776" t="s">
        <v>742</v>
      </c>
    </row>
    <row r="2777" spans="2:12" x14ac:dyDescent="0.25">
      <c r="B2777" t="s">
        <v>628</v>
      </c>
      <c r="C2777" t="s">
        <v>9021</v>
      </c>
      <c r="D2777" t="s">
        <v>9022</v>
      </c>
      <c r="E2777" t="s">
        <v>8049</v>
      </c>
      <c r="F2777" t="s">
        <v>2484</v>
      </c>
      <c r="G2777">
        <v>0</v>
      </c>
      <c r="H2777">
        <v>65</v>
      </c>
      <c r="I2777">
        <v>39.325499999999998</v>
      </c>
      <c r="J2777">
        <v>-103.5848</v>
      </c>
      <c r="K2777" t="s">
        <v>628</v>
      </c>
      <c r="L2777" t="s">
        <v>742</v>
      </c>
    </row>
    <row r="2778" spans="2:12" x14ac:dyDescent="0.25">
      <c r="B2778" t="s">
        <v>676</v>
      </c>
      <c r="C2778" t="s">
        <v>4456</v>
      </c>
      <c r="D2778" t="s">
        <v>4457</v>
      </c>
      <c r="E2778" t="s">
        <v>2842</v>
      </c>
      <c r="F2778" t="s">
        <v>2292</v>
      </c>
      <c r="G2778">
        <v>1</v>
      </c>
      <c r="H2778">
        <v>65</v>
      </c>
      <c r="I2778">
        <v>39.389299999999999</v>
      </c>
      <c r="J2778">
        <v>-103.6669</v>
      </c>
      <c r="K2778" t="s">
        <v>628</v>
      </c>
      <c r="L2778" t="s">
        <v>742</v>
      </c>
    </row>
    <row r="2779" spans="2:12" x14ac:dyDescent="0.25">
      <c r="B2779" t="s">
        <v>676</v>
      </c>
      <c r="C2779" t="s">
        <v>4452</v>
      </c>
      <c r="D2779" t="s">
        <v>4453</v>
      </c>
      <c r="E2779" t="s">
        <v>2938</v>
      </c>
      <c r="F2779" t="s">
        <v>2292</v>
      </c>
      <c r="G2779">
        <v>1</v>
      </c>
      <c r="H2779">
        <v>65</v>
      </c>
      <c r="I2779">
        <v>39.387999999999998</v>
      </c>
      <c r="J2779">
        <v>-103.666</v>
      </c>
      <c r="K2779" t="s">
        <v>628</v>
      </c>
      <c r="L2779" t="s">
        <v>742</v>
      </c>
    </row>
    <row r="2780" spans="2:12" x14ac:dyDescent="0.25">
      <c r="B2780" t="s">
        <v>676</v>
      </c>
      <c r="C2780" t="s">
        <v>4326</v>
      </c>
      <c r="D2780" t="s">
        <v>4327</v>
      </c>
      <c r="E2780" t="s">
        <v>2964</v>
      </c>
      <c r="F2780" t="s">
        <v>2292</v>
      </c>
      <c r="G2780">
        <v>2</v>
      </c>
      <c r="H2780">
        <v>67</v>
      </c>
      <c r="I2780">
        <v>39.266599999999997</v>
      </c>
      <c r="J2780">
        <v>-103.6666</v>
      </c>
      <c r="K2780" t="s">
        <v>628</v>
      </c>
      <c r="L2780" t="s">
        <v>742</v>
      </c>
    </row>
    <row r="2781" spans="2:12" x14ac:dyDescent="0.25">
      <c r="B2781" t="s">
        <v>660</v>
      </c>
      <c r="C2781" t="s">
        <v>1357</v>
      </c>
      <c r="D2781" t="s">
        <v>1358</v>
      </c>
      <c r="E2781" t="s">
        <v>962</v>
      </c>
      <c r="F2781" t="s">
        <v>745</v>
      </c>
      <c r="G2781">
        <v>2</v>
      </c>
      <c r="H2781">
        <v>67</v>
      </c>
      <c r="I2781">
        <v>39.003599999999999</v>
      </c>
      <c r="J2781">
        <v>-103.73909999999999</v>
      </c>
      <c r="K2781" t="s">
        <v>628</v>
      </c>
      <c r="L2781" t="s">
        <v>742</v>
      </c>
    </row>
    <row r="2782" spans="2:12" x14ac:dyDescent="0.25">
      <c r="B2782" t="s">
        <v>660</v>
      </c>
      <c r="C2782" t="s">
        <v>1560</v>
      </c>
      <c r="D2782" t="s">
        <v>1358</v>
      </c>
      <c r="E2782" t="s">
        <v>1496</v>
      </c>
      <c r="F2782" t="s">
        <v>745</v>
      </c>
      <c r="G2782">
        <v>2</v>
      </c>
      <c r="H2782">
        <v>67</v>
      </c>
      <c r="I2782">
        <v>39.003599999999999</v>
      </c>
      <c r="J2782">
        <v>-103.73909999999999</v>
      </c>
      <c r="K2782" t="s">
        <v>628</v>
      </c>
      <c r="L2782" t="s">
        <v>742</v>
      </c>
    </row>
    <row r="2783" spans="2:12" x14ac:dyDescent="0.25">
      <c r="B2783" t="s">
        <v>660</v>
      </c>
      <c r="C2783" t="s">
        <v>2854</v>
      </c>
      <c r="D2783" t="s">
        <v>2855</v>
      </c>
      <c r="E2783" t="s">
        <v>792</v>
      </c>
      <c r="F2783" t="s">
        <v>745</v>
      </c>
      <c r="G2783">
        <v>2</v>
      </c>
      <c r="H2783">
        <v>67</v>
      </c>
      <c r="I2783">
        <v>39.189439999999998</v>
      </c>
      <c r="J2783">
        <v>-103.71583</v>
      </c>
      <c r="K2783" t="s">
        <v>792</v>
      </c>
      <c r="L2783" t="s">
        <v>742</v>
      </c>
    </row>
    <row r="2784" spans="2:12" x14ac:dyDescent="0.25">
      <c r="B2784" t="s">
        <v>700</v>
      </c>
      <c r="C2784" t="s">
        <v>1359</v>
      </c>
      <c r="D2784" t="s">
        <v>1360</v>
      </c>
      <c r="E2784" t="s">
        <v>752</v>
      </c>
      <c r="F2784" t="s">
        <v>745</v>
      </c>
      <c r="G2784">
        <v>1</v>
      </c>
      <c r="H2784">
        <v>1</v>
      </c>
      <c r="I2784">
        <v>39.755499999999998</v>
      </c>
      <c r="J2784">
        <v>-103.4986</v>
      </c>
      <c r="K2784" t="s">
        <v>752</v>
      </c>
      <c r="L2784" t="s">
        <v>742</v>
      </c>
    </row>
    <row r="2785" spans="2:12" x14ac:dyDescent="0.25">
      <c r="B2785" t="s">
        <v>700</v>
      </c>
      <c r="C2785" t="s">
        <v>5054</v>
      </c>
      <c r="D2785" t="s">
        <v>1360</v>
      </c>
      <c r="E2785" t="s">
        <v>3812</v>
      </c>
      <c r="F2785" t="s">
        <v>2292</v>
      </c>
      <c r="G2785">
        <v>1</v>
      </c>
      <c r="H2785">
        <v>1</v>
      </c>
      <c r="I2785">
        <v>39.674999999999997</v>
      </c>
      <c r="J2785">
        <v>-103.4153</v>
      </c>
      <c r="K2785" t="s">
        <v>628</v>
      </c>
      <c r="L2785" t="s">
        <v>742</v>
      </c>
    </row>
    <row r="2786" spans="2:12" x14ac:dyDescent="0.25">
      <c r="B2786" t="s">
        <v>700</v>
      </c>
      <c r="C2786" t="s">
        <v>5019</v>
      </c>
      <c r="D2786" t="s">
        <v>5020</v>
      </c>
      <c r="E2786" t="s">
        <v>2327</v>
      </c>
      <c r="F2786" t="s">
        <v>2292</v>
      </c>
      <c r="G2786">
        <v>1</v>
      </c>
      <c r="H2786">
        <v>1</v>
      </c>
      <c r="I2786">
        <v>39.6614</v>
      </c>
      <c r="J2786">
        <v>-103.4299</v>
      </c>
      <c r="K2786" t="s">
        <v>628</v>
      </c>
      <c r="L2786" t="s">
        <v>742</v>
      </c>
    </row>
    <row r="2787" spans="2:12" x14ac:dyDescent="0.25">
      <c r="B2787" t="s">
        <v>678</v>
      </c>
      <c r="C2787" t="s">
        <v>4047</v>
      </c>
      <c r="D2787" t="s">
        <v>4048</v>
      </c>
      <c r="E2787" t="s">
        <v>628</v>
      </c>
      <c r="F2787" t="s">
        <v>745</v>
      </c>
      <c r="G2787">
        <v>4</v>
      </c>
      <c r="H2787">
        <v>73</v>
      </c>
      <c r="I2787">
        <v>38.969200000000001</v>
      </c>
      <c r="J2787">
        <v>-108.9444</v>
      </c>
      <c r="K2787" t="s">
        <v>4049</v>
      </c>
      <c r="L2787" t="s">
        <v>742</v>
      </c>
    </row>
    <row r="2788" spans="2:12" x14ac:dyDescent="0.25">
      <c r="B2788" t="s">
        <v>678</v>
      </c>
      <c r="C2788" t="s">
        <v>1361</v>
      </c>
      <c r="D2788" t="s">
        <v>1362</v>
      </c>
      <c r="E2788" t="s">
        <v>1364</v>
      </c>
      <c r="F2788" t="s">
        <v>745</v>
      </c>
      <c r="G2788">
        <v>4</v>
      </c>
      <c r="H2788">
        <v>73</v>
      </c>
      <c r="I2788">
        <v>38.933329999999998</v>
      </c>
      <c r="J2788">
        <v>-108.85</v>
      </c>
      <c r="K2788" t="s">
        <v>1363</v>
      </c>
      <c r="L2788" t="s">
        <v>742</v>
      </c>
    </row>
    <row r="2789" spans="2:12" x14ac:dyDescent="0.25">
      <c r="B2789" t="s">
        <v>678</v>
      </c>
      <c r="C2789" t="s">
        <v>1365</v>
      </c>
      <c r="D2789" t="s">
        <v>1366</v>
      </c>
      <c r="E2789" t="s">
        <v>1367</v>
      </c>
      <c r="F2789" t="s">
        <v>745</v>
      </c>
      <c r="G2789">
        <v>4</v>
      </c>
      <c r="H2789">
        <v>73</v>
      </c>
      <c r="I2789">
        <v>39.049999999999997</v>
      </c>
      <c r="J2789">
        <v>-108.85</v>
      </c>
      <c r="K2789" t="s">
        <v>628</v>
      </c>
      <c r="L2789" t="s">
        <v>742</v>
      </c>
    </row>
    <row r="2790" spans="2:12" x14ac:dyDescent="0.25">
      <c r="B2790" t="s">
        <v>691</v>
      </c>
      <c r="C2790" t="s">
        <v>1368</v>
      </c>
      <c r="D2790" t="s">
        <v>1369</v>
      </c>
      <c r="E2790" t="s">
        <v>1370</v>
      </c>
      <c r="F2790" t="s">
        <v>745</v>
      </c>
      <c r="G2790">
        <v>6</v>
      </c>
      <c r="H2790">
        <v>43</v>
      </c>
      <c r="I2790">
        <v>40</v>
      </c>
      <c r="J2790">
        <v>-108.2</v>
      </c>
      <c r="K2790" t="s">
        <v>1370</v>
      </c>
      <c r="L2790" t="s">
        <v>742</v>
      </c>
    </row>
    <row r="2791" spans="2:12" x14ac:dyDescent="0.25">
      <c r="B2791" t="s">
        <v>642</v>
      </c>
      <c r="C2791" t="s">
        <v>1371</v>
      </c>
      <c r="D2791" t="s">
        <v>1372</v>
      </c>
      <c r="E2791" t="s">
        <v>1373</v>
      </c>
      <c r="F2791" t="s">
        <v>745</v>
      </c>
      <c r="G2791">
        <v>1</v>
      </c>
      <c r="H2791">
        <v>8</v>
      </c>
      <c r="I2791">
        <v>39.616669999999999</v>
      </c>
      <c r="J2791">
        <v>-105.01667</v>
      </c>
      <c r="K2791" t="s">
        <v>1373</v>
      </c>
      <c r="L2791" t="s">
        <v>742</v>
      </c>
    </row>
    <row r="2792" spans="2:12" x14ac:dyDescent="0.25">
      <c r="B2792" t="s">
        <v>642</v>
      </c>
      <c r="C2792" t="s">
        <v>4853</v>
      </c>
      <c r="D2792" t="s">
        <v>4854</v>
      </c>
      <c r="E2792" t="s">
        <v>2950</v>
      </c>
      <c r="F2792" t="s">
        <v>2292</v>
      </c>
      <c r="G2792">
        <v>1</v>
      </c>
      <c r="H2792">
        <v>8</v>
      </c>
      <c r="I2792">
        <v>39.599200000000003</v>
      </c>
      <c r="J2792">
        <v>-105.0151</v>
      </c>
      <c r="K2792" t="s">
        <v>628</v>
      </c>
      <c r="L2792" t="s">
        <v>742</v>
      </c>
    </row>
    <row r="2793" spans="2:12" x14ac:dyDescent="0.25">
      <c r="B2793" t="s">
        <v>642</v>
      </c>
      <c r="C2793" t="s">
        <v>4833</v>
      </c>
      <c r="D2793" t="s">
        <v>4834</v>
      </c>
      <c r="E2793" t="s">
        <v>2504</v>
      </c>
      <c r="F2793" t="s">
        <v>2292</v>
      </c>
      <c r="G2793">
        <v>1</v>
      </c>
      <c r="H2793">
        <v>8</v>
      </c>
      <c r="I2793">
        <v>39.590400000000002</v>
      </c>
      <c r="J2793">
        <v>-105.0117</v>
      </c>
      <c r="K2793" t="s">
        <v>628</v>
      </c>
      <c r="L2793" t="s">
        <v>742</v>
      </c>
    </row>
    <row r="2794" spans="2:12" x14ac:dyDescent="0.25">
      <c r="B2794" t="s">
        <v>642</v>
      </c>
      <c r="C2794" t="s">
        <v>4845</v>
      </c>
      <c r="D2794" t="s">
        <v>4846</v>
      </c>
      <c r="E2794" t="s">
        <v>3032</v>
      </c>
      <c r="F2794" t="s">
        <v>2292</v>
      </c>
      <c r="G2794">
        <v>1</v>
      </c>
      <c r="H2794">
        <v>8</v>
      </c>
      <c r="I2794">
        <v>39.594000000000001</v>
      </c>
      <c r="J2794">
        <v>-104.99379999999999</v>
      </c>
      <c r="K2794" t="s">
        <v>628</v>
      </c>
      <c r="L2794" t="s">
        <v>742</v>
      </c>
    </row>
    <row r="2795" spans="2:12" x14ac:dyDescent="0.25">
      <c r="B2795" t="s">
        <v>628</v>
      </c>
      <c r="C2795" t="s">
        <v>8333</v>
      </c>
      <c r="D2795" t="s">
        <v>8334</v>
      </c>
      <c r="E2795" t="s">
        <v>628</v>
      </c>
      <c r="F2795" t="s">
        <v>2484</v>
      </c>
      <c r="G2795">
        <v>0</v>
      </c>
      <c r="H2795">
        <v>8</v>
      </c>
      <c r="I2795">
        <v>39.530900000000003</v>
      </c>
      <c r="J2795">
        <v>-105.212</v>
      </c>
      <c r="K2795" t="s">
        <v>628</v>
      </c>
      <c r="L2795" t="s">
        <v>742</v>
      </c>
    </row>
    <row r="2796" spans="2:12" x14ac:dyDescent="0.25">
      <c r="B2796" t="s">
        <v>642</v>
      </c>
      <c r="C2796" t="s">
        <v>6519</v>
      </c>
      <c r="D2796" t="s">
        <v>6520</v>
      </c>
      <c r="E2796" t="s">
        <v>2733</v>
      </c>
      <c r="F2796" t="s">
        <v>6505</v>
      </c>
      <c r="G2796">
        <v>1</v>
      </c>
      <c r="H2796">
        <v>8</v>
      </c>
      <c r="I2796">
        <v>39.609000000000002</v>
      </c>
      <c r="J2796">
        <v>-104.98220000000001</v>
      </c>
      <c r="K2796" t="s">
        <v>628</v>
      </c>
      <c r="L2796" t="s">
        <v>742</v>
      </c>
    </row>
    <row r="2797" spans="2:12" x14ac:dyDescent="0.25">
      <c r="B2797" t="s">
        <v>642</v>
      </c>
      <c r="C2797" t="s">
        <v>4926</v>
      </c>
      <c r="D2797" t="s">
        <v>4927</v>
      </c>
      <c r="E2797" t="s">
        <v>2431</v>
      </c>
      <c r="F2797" t="s">
        <v>2292</v>
      </c>
      <c r="G2797">
        <v>1</v>
      </c>
      <c r="H2797">
        <v>9</v>
      </c>
      <c r="I2797">
        <v>39.627299999999998</v>
      </c>
      <c r="J2797">
        <v>-105.05329999999999</v>
      </c>
      <c r="K2797" t="s">
        <v>628</v>
      </c>
      <c r="L2797" t="s">
        <v>742</v>
      </c>
    </row>
    <row r="2798" spans="2:12" x14ac:dyDescent="0.25">
      <c r="B2798" t="s">
        <v>642</v>
      </c>
      <c r="C2798" t="s">
        <v>4804</v>
      </c>
      <c r="D2798" t="s">
        <v>4805</v>
      </c>
      <c r="E2798" t="s">
        <v>3334</v>
      </c>
      <c r="F2798" t="s">
        <v>2292</v>
      </c>
      <c r="G2798">
        <v>1</v>
      </c>
      <c r="H2798">
        <v>8</v>
      </c>
      <c r="I2798">
        <v>39.577399999999997</v>
      </c>
      <c r="J2798">
        <v>-105.0205</v>
      </c>
      <c r="K2798" t="s">
        <v>628</v>
      </c>
      <c r="L2798" t="s">
        <v>742</v>
      </c>
    </row>
    <row r="2799" spans="2:12" x14ac:dyDescent="0.25">
      <c r="B2799" t="s">
        <v>642</v>
      </c>
      <c r="C2799" t="s">
        <v>4777</v>
      </c>
      <c r="D2799" t="s">
        <v>4778</v>
      </c>
      <c r="E2799" t="s">
        <v>3048</v>
      </c>
      <c r="F2799" t="s">
        <v>2292</v>
      </c>
      <c r="G2799">
        <v>1</v>
      </c>
      <c r="H2799">
        <v>8</v>
      </c>
      <c r="I2799">
        <v>39.567999999999998</v>
      </c>
      <c r="J2799">
        <v>-105.00620000000001</v>
      </c>
      <c r="K2799" t="s">
        <v>628</v>
      </c>
      <c r="L2799" t="s">
        <v>742</v>
      </c>
    </row>
    <row r="2800" spans="2:12" x14ac:dyDescent="0.25">
      <c r="B2800" t="s">
        <v>642</v>
      </c>
      <c r="C2800" t="s">
        <v>4796</v>
      </c>
      <c r="D2800" t="s">
        <v>4797</v>
      </c>
      <c r="E2800" t="s">
        <v>3214</v>
      </c>
      <c r="F2800" t="s">
        <v>2292</v>
      </c>
      <c r="G2800">
        <v>1</v>
      </c>
      <c r="H2800">
        <v>8</v>
      </c>
      <c r="I2800">
        <v>39.574199999999998</v>
      </c>
      <c r="J2800">
        <v>-104.98269999999999</v>
      </c>
      <c r="K2800" t="s">
        <v>628</v>
      </c>
      <c r="L2800" t="s">
        <v>742</v>
      </c>
    </row>
    <row r="2801" spans="2:12" x14ac:dyDescent="0.25">
      <c r="B2801" t="s">
        <v>628</v>
      </c>
      <c r="C2801" t="s">
        <v>8349</v>
      </c>
      <c r="D2801" t="s">
        <v>8350</v>
      </c>
      <c r="E2801" t="s">
        <v>628</v>
      </c>
      <c r="F2801" t="s">
        <v>2484</v>
      </c>
      <c r="G2801">
        <v>0</v>
      </c>
      <c r="H2801">
        <v>8</v>
      </c>
      <c r="I2801">
        <v>39.575299999999999</v>
      </c>
      <c r="J2801">
        <v>-105.09480000000001</v>
      </c>
      <c r="K2801" t="s">
        <v>628</v>
      </c>
      <c r="L2801" t="s">
        <v>742</v>
      </c>
    </row>
    <row r="2802" spans="2:12" x14ac:dyDescent="0.25">
      <c r="B2802" t="s">
        <v>628</v>
      </c>
      <c r="C2802" t="s">
        <v>8351</v>
      </c>
      <c r="D2802" t="s">
        <v>8352</v>
      </c>
      <c r="E2802" t="s">
        <v>628</v>
      </c>
      <c r="F2802" t="s">
        <v>2484</v>
      </c>
      <c r="G2802">
        <v>0</v>
      </c>
      <c r="H2802">
        <v>8</v>
      </c>
      <c r="I2802">
        <v>39.565800000000003</v>
      </c>
      <c r="J2802">
        <v>-105.0902</v>
      </c>
      <c r="K2802" t="s">
        <v>628</v>
      </c>
      <c r="L2802" t="s">
        <v>742</v>
      </c>
    </row>
    <row r="2803" spans="2:12" x14ac:dyDescent="0.25">
      <c r="B2803" t="s">
        <v>628</v>
      </c>
      <c r="C2803" t="s">
        <v>8337</v>
      </c>
      <c r="D2803" t="s">
        <v>8338</v>
      </c>
      <c r="E2803" t="s">
        <v>628</v>
      </c>
      <c r="F2803" t="s">
        <v>2484</v>
      </c>
      <c r="G2803">
        <v>0</v>
      </c>
      <c r="H2803">
        <v>9</v>
      </c>
      <c r="I2803">
        <v>39.619999999999997</v>
      </c>
      <c r="J2803">
        <v>-105.1199</v>
      </c>
      <c r="K2803" t="s">
        <v>628</v>
      </c>
      <c r="L2803" t="s">
        <v>742</v>
      </c>
    </row>
    <row r="2804" spans="2:12" x14ac:dyDescent="0.25">
      <c r="B2804" t="s">
        <v>628</v>
      </c>
      <c r="C2804" t="s">
        <v>8355</v>
      </c>
      <c r="D2804" t="s">
        <v>8356</v>
      </c>
      <c r="E2804" t="s">
        <v>628</v>
      </c>
      <c r="F2804" t="s">
        <v>2484</v>
      </c>
      <c r="G2804">
        <v>0</v>
      </c>
      <c r="H2804">
        <v>8</v>
      </c>
      <c r="I2804">
        <v>39.579799999999999</v>
      </c>
      <c r="J2804">
        <v>-105.1264</v>
      </c>
      <c r="K2804" t="s">
        <v>628</v>
      </c>
      <c r="L2804" t="s">
        <v>742</v>
      </c>
    </row>
    <row r="2805" spans="2:12" x14ac:dyDescent="0.25">
      <c r="B2805" t="s">
        <v>657</v>
      </c>
      <c r="C2805" t="s">
        <v>4744</v>
      </c>
      <c r="D2805" t="s">
        <v>4745</v>
      </c>
      <c r="E2805" t="s">
        <v>2327</v>
      </c>
      <c r="F2805" t="s">
        <v>2292</v>
      </c>
      <c r="G2805">
        <v>1</v>
      </c>
      <c r="H2805">
        <v>8</v>
      </c>
      <c r="I2805">
        <v>39.553100000000001</v>
      </c>
      <c r="J2805">
        <v>-104.8954</v>
      </c>
      <c r="K2805" t="s">
        <v>628</v>
      </c>
      <c r="L2805" t="s">
        <v>742</v>
      </c>
    </row>
    <row r="2806" spans="2:12" x14ac:dyDescent="0.25">
      <c r="B2806" t="s">
        <v>628</v>
      </c>
      <c r="C2806" t="s">
        <v>8483</v>
      </c>
      <c r="D2806" t="s">
        <v>8484</v>
      </c>
      <c r="E2806" t="s">
        <v>628</v>
      </c>
      <c r="F2806" t="s">
        <v>2484</v>
      </c>
      <c r="G2806">
        <v>0</v>
      </c>
      <c r="H2806">
        <v>3</v>
      </c>
      <c r="I2806">
        <v>40.735300000000002</v>
      </c>
      <c r="J2806">
        <v>-105.40770000000001</v>
      </c>
      <c r="K2806" t="s">
        <v>628</v>
      </c>
      <c r="L2806" t="s">
        <v>742</v>
      </c>
    </row>
    <row r="2807" spans="2:12" x14ac:dyDescent="0.25">
      <c r="B2807" t="s">
        <v>628</v>
      </c>
      <c r="C2807" t="s">
        <v>8433</v>
      </c>
      <c r="D2807" t="s">
        <v>8434</v>
      </c>
      <c r="E2807" t="s">
        <v>628</v>
      </c>
      <c r="F2807" t="s">
        <v>2484</v>
      </c>
      <c r="G2807">
        <v>0</v>
      </c>
      <c r="H2807">
        <v>3</v>
      </c>
      <c r="I2807">
        <v>40.7425</v>
      </c>
      <c r="J2807">
        <v>-105.4353</v>
      </c>
      <c r="K2807" t="s">
        <v>628</v>
      </c>
      <c r="L2807" t="s">
        <v>742</v>
      </c>
    </row>
    <row r="2808" spans="2:12" x14ac:dyDescent="0.25">
      <c r="B2808" t="s">
        <v>628</v>
      </c>
      <c r="C2808" t="s">
        <v>8678</v>
      </c>
      <c r="D2808" t="s">
        <v>8679</v>
      </c>
      <c r="E2808" t="s">
        <v>628</v>
      </c>
      <c r="F2808" t="s">
        <v>2484</v>
      </c>
      <c r="G2808">
        <v>0</v>
      </c>
      <c r="H2808">
        <v>3</v>
      </c>
      <c r="I2808">
        <v>40.794400000000003</v>
      </c>
      <c r="J2808">
        <v>-105.2226</v>
      </c>
      <c r="K2808" t="s">
        <v>628</v>
      </c>
      <c r="L2808" t="s">
        <v>742</v>
      </c>
    </row>
    <row r="2809" spans="2:12" x14ac:dyDescent="0.25">
      <c r="B2809" t="s">
        <v>656</v>
      </c>
      <c r="C2809" t="s">
        <v>2116</v>
      </c>
      <c r="D2809" t="s">
        <v>2117</v>
      </c>
      <c r="E2809" t="s">
        <v>628</v>
      </c>
      <c r="F2809" t="s">
        <v>1979</v>
      </c>
      <c r="G2809">
        <v>7</v>
      </c>
      <c r="H2809">
        <v>71</v>
      </c>
      <c r="I2809">
        <v>37.799985999999997</v>
      </c>
      <c r="J2809">
        <v>-107.93396300000001</v>
      </c>
      <c r="K2809" t="s">
        <v>628</v>
      </c>
      <c r="L2809" t="s">
        <v>742</v>
      </c>
    </row>
    <row r="2810" spans="2:12" x14ac:dyDescent="0.25">
      <c r="B2810" t="s">
        <v>656</v>
      </c>
      <c r="C2810" t="s">
        <v>2118</v>
      </c>
      <c r="D2810" t="s">
        <v>2119</v>
      </c>
      <c r="E2810" t="s">
        <v>628</v>
      </c>
      <c r="F2810" t="s">
        <v>1979</v>
      </c>
      <c r="G2810">
        <v>7</v>
      </c>
      <c r="H2810">
        <v>71</v>
      </c>
      <c r="I2810">
        <v>37.799985999999997</v>
      </c>
      <c r="J2810">
        <v>-107.93396300000001</v>
      </c>
      <c r="K2810" t="s">
        <v>628</v>
      </c>
      <c r="L2810" t="s">
        <v>742</v>
      </c>
    </row>
    <row r="2811" spans="2:12" x14ac:dyDescent="0.25">
      <c r="B2811" t="s">
        <v>29</v>
      </c>
      <c r="C2811" t="s">
        <v>2120</v>
      </c>
      <c r="D2811" t="s">
        <v>2119</v>
      </c>
      <c r="E2811" t="s">
        <v>1990</v>
      </c>
      <c r="F2811" t="s">
        <v>1979</v>
      </c>
      <c r="G2811">
        <v>7</v>
      </c>
      <c r="H2811">
        <v>71</v>
      </c>
      <c r="I2811">
        <v>37.799999999999997</v>
      </c>
      <c r="J2811">
        <v>-107.9333</v>
      </c>
      <c r="K2811" t="s">
        <v>1990</v>
      </c>
      <c r="L2811" t="s">
        <v>742</v>
      </c>
    </row>
    <row r="2812" spans="2:12" x14ac:dyDescent="0.25">
      <c r="B2812" t="s">
        <v>672</v>
      </c>
      <c r="C2812" t="s">
        <v>3090</v>
      </c>
      <c r="D2812" t="s">
        <v>3091</v>
      </c>
      <c r="E2812" t="s">
        <v>628</v>
      </c>
      <c r="F2812" t="s">
        <v>745</v>
      </c>
      <c r="G2812">
        <v>7</v>
      </c>
      <c r="H2812">
        <v>30</v>
      </c>
      <c r="I2812">
        <v>37.351700000000001</v>
      </c>
      <c r="J2812">
        <v>-107.91500000000001</v>
      </c>
      <c r="K2812" t="s">
        <v>2312</v>
      </c>
      <c r="L2812" t="s">
        <v>742</v>
      </c>
    </row>
    <row r="2813" spans="2:12" x14ac:dyDescent="0.25">
      <c r="B2813" t="s">
        <v>628</v>
      </c>
      <c r="C2813" t="s">
        <v>8877</v>
      </c>
      <c r="D2813" t="s">
        <v>8878</v>
      </c>
      <c r="E2813" t="s">
        <v>8049</v>
      </c>
      <c r="F2813" t="s">
        <v>2484</v>
      </c>
      <c r="G2813">
        <v>0</v>
      </c>
      <c r="H2813">
        <v>72</v>
      </c>
      <c r="I2813">
        <v>39.201700000000002</v>
      </c>
      <c r="J2813">
        <v>-108.8027</v>
      </c>
      <c r="K2813" t="s">
        <v>628</v>
      </c>
      <c r="L2813" t="s">
        <v>742</v>
      </c>
    </row>
    <row r="2814" spans="2:12" x14ac:dyDescent="0.25">
      <c r="B2814" t="s">
        <v>678</v>
      </c>
      <c r="C2814" t="s">
        <v>4262</v>
      </c>
      <c r="D2814" t="s">
        <v>4263</v>
      </c>
      <c r="E2814" t="s">
        <v>2425</v>
      </c>
      <c r="F2814" t="s">
        <v>2292</v>
      </c>
      <c r="G2814">
        <v>5</v>
      </c>
      <c r="H2814">
        <v>72</v>
      </c>
      <c r="I2814">
        <v>39.119900000000001</v>
      </c>
      <c r="J2814">
        <v>-108.5252</v>
      </c>
      <c r="K2814" t="s">
        <v>628</v>
      </c>
      <c r="L2814" t="s">
        <v>742</v>
      </c>
    </row>
    <row r="2815" spans="2:12" x14ac:dyDescent="0.25">
      <c r="B2815" t="s">
        <v>696</v>
      </c>
      <c r="C2815" t="s">
        <v>2121</v>
      </c>
      <c r="D2815" t="s">
        <v>2122</v>
      </c>
      <c r="E2815" t="s">
        <v>628</v>
      </c>
      <c r="F2815" t="s">
        <v>1979</v>
      </c>
      <c r="G2815">
        <v>4</v>
      </c>
      <c r="H2815">
        <v>60</v>
      </c>
      <c r="I2815">
        <v>37.899991</v>
      </c>
      <c r="J2815">
        <v>-108.200636</v>
      </c>
      <c r="K2815" t="s">
        <v>628</v>
      </c>
      <c r="L2815" t="s">
        <v>742</v>
      </c>
    </row>
    <row r="2816" spans="2:12" x14ac:dyDescent="0.25">
      <c r="B2816" t="s">
        <v>69</v>
      </c>
      <c r="C2816" t="s">
        <v>2123</v>
      </c>
      <c r="D2816" t="s">
        <v>2122</v>
      </c>
      <c r="E2816" t="s">
        <v>1990</v>
      </c>
      <c r="F2816" t="s">
        <v>1979</v>
      </c>
      <c r="G2816">
        <v>4</v>
      </c>
      <c r="H2816">
        <v>60</v>
      </c>
      <c r="I2816">
        <v>37.9</v>
      </c>
      <c r="J2816">
        <v>-108.1833</v>
      </c>
      <c r="K2816" t="s">
        <v>1990</v>
      </c>
      <c r="L2816" t="s">
        <v>742</v>
      </c>
    </row>
    <row r="2817" spans="2:12" x14ac:dyDescent="0.25">
      <c r="B2817" t="s">
        <v>628</v>
      </c>
      <c r="C2817" t="s">
        <v>8180</v>
      </c>
      <c r="D2817" t="s">
        <v>8181</v>
      </c>
      <c r="E2817" t="s">
        <v>6688</v>
      </c>
      <c r="F2817" t="s">
        <v>2292</v>
      </c>
      <c r="G2817">
        <v>1</v>
      </c>
      <c r="H2817">
        <v>8</v>
      </c>
      <c r="I2817">
        <v>39.520299999999999</v>
      </c>
      <c r="J2817">
        <v>-104.89879999999999</v>
      </c>
      <c r="K2817" t="s">
        <v>628</v>
      </c>
      <c r="L2817" t="s">
        <v>742</v>
      </c>
    </row>
    <row r="2818" spans="2:12" x14ac:dyDescent="0.25">
      <c r="B2818" t="s">
        <v>657</v>
      </c>
      <c r="C2818" t="s">
        <v>4748</v>
      </c>
      <c r="D2818" t="s">
        <v>4749</v>
      </c>
      <c r="E2818" t="s">
        <v>2475</v>
      </c>
      <c r="F2818" t="s">
        <v>2292</v>
      </c>
      <c r="G2818">
        <v>1</v>
      </c>
      <c r="H2818">
        <v>8</v>
      </c>
      <c r="I2818">
        <v>39.555900000000001</v>
      </c>
      <c r="J2818">
        <v>-104.8982</v>
      </c>
      <c r="K2818" t="s">
        <v>628</v>
      </c>
      <c r="L2818" t="s">
        <v>742</v>
      </c>
    </row>
    <row r="2819" spans="2:12" x14ac:dyDescent="0.25">
      <c r="B2819" t="s">
        <v>657</v>
      </c>
      <c r="C2819" t="s">
        <v>4649</v>
      </c>
      <c r="D2819" t="s">
        <v>4650</v>
      </c>
      <c r="E2819" t="s">
        <v>2647</v>
      </c>
      <c r="F2819" t="s">
        <v>2292</v>
      </c>
      <c r="G2819">
        <v>1</v>
      </c>
      <c r="H2819">
        <v>8</v>
      </c>
      <c r="I2819">
        <v>39.5137</v>
      </c>
      <c r="J2819">
        <v>-104.9085</v>
      </c>
      <c r="K2819" t="s">
        <v>628</v>
      </c>
      <c r="L2819" t="s">
        <v>742</v>
      </c>
    </row>
    <row r="2820" spans="2:12" x14ac:dyDescent="0.25">
      <c r="B2820" t="s">
        <v>675</v>
      </c>
      <c r="C2820" t="s">
        <v>2904</v>
      </c>
      <c r="D2820" t="s">
        <v>2905</v>
      </c>
      <c r="E2820" t="s">
        <v>1515</v>
      </c>
      <c r="F2820" t="s">
        <v>745</v>
      </c>
      <c r="G2820">
        <v>2</v>
      </c>
      <c r="H2820">
        <v>66</v>
      </c>
      <c r="I2820">
        <v>37</v>
      </c>
      <c r="J2820">
        <v>-103.65</v>
      </c>
      <c r="K2820" t="s">
        <v>2906</v>
      </c>
      <c r="L2820" t="s">
        <v>742</v>
      </c>
    </row>
    <row r="2821" spans="2:12" x14ac:dyDescent="0.25">
      <c r="B2821" t="s">
        <v>628</v>
      </c>
      <c r="C2821" t="s">
        <v>7972</v>
      </c>
      <c r="D2821" t="s">
        <v>7973</v>
      </c>
      <c r="E2821" t="s">
        <v>628</v>
      </c>
      <c r="F2821" t="s">
        <v>2484</v>
      </c>
      <c r="G2821">
        <v>1</v>
      </c>
      <c r="H2821">
        <v>3</v>
      </c>
      <c r="I2821">
        <v>40.509998000000003</v>
      </c>
      <c r="J2821">
        <v>-105.769997</v>
      </c>
      <c r="K2821" t="s">
        <v>628</v>
      </c>
      <c r="L2821" t="s">
        <v>742</v>
      </c>
    </row>
    <row r="2822" spans="2:12" x14ac:dyDescent="0.25">
      <c r="B2822" t="s">
        <v>628</v>
      </c>
      <c r="C2822" t="s">
        <v>2709</v>
      </c>
      <c r="D2822" t="s">
        <v>2710</v>
      </c>
      <c r="E2822" t="s">
        <v>628</v>
      </c>
      <c r="F2822" t="s">
        <v>2484</v>
      </c>
      <c r="G2822">
        <v>1</v>
      </c>
      <c r="H2822">
        <v>3</v>
      </c>
      <c r="I2822">
        <v>40.5</v>
      </c>
      <c r="J2822">
        <v>-105.75</v>
      </c>
      <c r="K2822" t="s">
        <v>628</v>
      </c>
      <c r="L2822" t="s">
        <v>742</v>
      </c>
    </row>
    <row r="2823" spans="2:12" x14ac:dyDescent="0.25">
      <c r="B2823" t="s">
        <v>628</v>
      </c>
      <c r="C2823" t="s">
        <v>8041</v>
      </c>
      <c r="D2823" t="s">
        <v>8042</v>
      </c>
      <c r="E2823" t="s">
        <v>6688</v>
      </c>
      <c r="F2823" t="s">
        <v>2292</v>
      </c>
      <c r="G2823">
        <v>1</v>
      </c>
      <c r="H2823">
        <v>5</v>
      </c>
      <c r="I2823">
        <v>40.169699999999999</v>
      </c>
      <c r="J2823">
        <v>-105.0779</v>
      </c>
      <c r="K2823" t="s">
        <v>628</v>
      </c>
      <c r="L2823" t="s">
        <v>742</v>
      </c>
    </row>
    <row r="2824" spans="2:12" x14ac:dyDescent="0.25">
      <c r="B2824" t="s">
        <v>628</v>
      </c>
      <c r="C2824" t="s">
        <v>8035</v>
      </c>
      <c r="D2824" t="s">
        <v>8036</v>
      </c>
      <c r="E2824" t="s">
        <v>2783</v>
      </c>
      <c r="F2824" t="s">
        <v>2292</v>
      </c>
      <c r="G2824">
        <v>1</v>
      </c>
      <c r="H2824">
        <v>5</v>
      </c>
      <c r="I2824">
        <v>40.1462</v>
      </c>
      <c r="J2824">
        <v>-105.1215</v>
      </c>
      <c r="K2824" t="s">
        <v>628</v>
      </c>
      <c r="L2824" t="s">
        <v>742</v>
      </c>
    </row>
    <row r="2825" spans="2:12" x14ac:dyDescent="0.25">
      <c r="B2825" t="s">
        <v>628</v>
      </c>
      <c r="C2825" t="s">
        <v>8771</v>
      </c>
      <c r="D2825" t="s">
        <v>8772</v>
      </c>
      <c r="E2825" t="s">
        <v>628</v>
      </c>
      <c r="F2825" t="s">
        <v>2484</v>
      </c>
      <c r="G2825">
        <v>0</v>
      </c>
      <c r="H2825">
        <v>2</v>
      </c>
      <c r="I2825">
        <v>40.101399999999998</v>
      </c>
      <c r="J2825">
        <v>-104.9311</v>
      </c>
      <c r="K2825" t="s">
        <v>628</v>
      </c>
      <c r="L2825" t="s">
        <v>742</v>
      </c>
    </row>
    <row r="2826" spans="2:12" x14ac:dyDescent="0.25">
      <c r="B2826" t="s">
        <v>646</v>
      </c>
      <c r="C2826" t="s">
        <v>1374</v>
      </c>
      <c r="D2826" t="s">
        <v>1375</v>
      </c>
      <c r="E2826" t="s">
        <v>1376</v>
      </c>
      <c r="F2826" t="s">
        <v>745</v>
      </c>
      <c r="G2826">
        <v>1</v>
      </c>
      <c r="H2826">
        <v>5</v>
      </c>
      <c r="I2826">
        <v>40.15889</v>
      </c>
      <c r="J2826">
        <v>-105.07361</v>
      </c>
      <c r="K2826" t="s">
        <v>1376</v>
      </c>
      <c r="L2826" t="s">
        <v>742</v>
      </c>
    </row>
    <row r="2827" spans="2:12" x14ac:dyDescent="0.25">
      <c r="B2827" t="s">
        <v>628</v>
      </c>
      <c r="C2827" t="s">
        <v>8802</v>
      </c>
      <c r="D2827" t="s">
        <v>1375</v>
      </c>
      <c r="E2827" t="s">
        <v>628</v>
      </c>
      <c r="F2827" t="s">
        <v>2484</v>
      </c>
      <c r="G2827">
        <v>0</v>
      </c>
      <c r="H2827">
        <v>5</v>
      </c>
      <c r="I2827">
        <v>40.1599</v>
      </c>
      <c r="J2827">
        <v>-105.0733</v>
      </c>
      <c r="K2827" t="s">
        <v>628</v>
      </c>
      <c r="L2827" t="s">
        <v>742</v>
      </c>
    </row>
    <row r="2828" spans="2:12" x14ac:dyDescent="0.25">
      <c r="B2828" t="s">
        <v>628</v>
      </c>
      <c r="C2828" t="s">
        <v>8229</v>
      </c>
      <c r="D2828" t="s">
        <v>8230</v>
      </c>
      <c r="E2828" t="s">
        <v>628</v>
      </c>
      <c r="F2828" t="s">
        <v>2484</v>
      </c>
      <c r="G2828">
        <v>0</v>
      </c>
      <c r="H2828">
        <v>5</v>
      </c>
      <c r="I2828">
        <v>40.151499999999999</v>
      </c>
      <c r="J2828">
        <v>-105.139</v>
      </c>
      <c r="K2828" t="s">
        <v>628</v>
      </c>
      <c r="L2828" t="s">
        <v>742</v>
      </c>
    </row>
    <row r="2829" spans="2:12" x14ac:dyDescent="0.25">
      <c r="B2829" t="s">
        <v>628</v>
      </c>
      <c r="C2829" t="s">
        <v>8949</v>
      </c>
      <c r="D2829" t="s">
        <v>8950</v>
      </c>
      <c r="E2829" t="s">
        <v>8049</v>
      </c>
      <c r="F2829" t="s">
        <v>2484</v>
      </c>
      <c r="G2829">
        <v>0</v>
      </c>
      <c r="H2829">
        <v>5</v>
      </c>
      <c r="I2829">
        <v>40.193899999999999</v>
      </c>
      <c r="J2829">
        <v>-105.07559999999999</v>
      </c>
      <c r="K2829" t="s">
        <v>628</v>
      </c>
      <c r="L2829" t="s">
        <v>742</v>
      </c>
    </row>
    <row r="2830" spans="2:12" x14ac:dyDescent="0.25">
      <c r="B2830" t="s">
        <v>628</v>
      </c>
      <c r="C2830" t="s">
        <v>8244</v>
      </c>
      <c r="D2830" t="s">
        <v>8245</v>
      </c>
      <c r="E2830" t="s">
        <v>628</v>
      </c>
      <c r="F2830" t="s">
        <v>2484</v>
      </c>
      <c r="G2830">
        <v>0</v>
      </c>
      <c r="H2830">
        <v>5</v>
      </c>
      <c r="I2830">
        <v>40.199800000000003</v>
      </c>
      <c r="J2830">
        <v>-105.08029999999999</v>
      </c>
      <c r="K2830" t="s">
        <v>628</v>
      </c>
      <c r="L2830" t="s">
        <v>742</v>
      </c>
    </row>
    <row r="2831" spans="2:12" x14ac:dyDescent="0.25">
      <c r="B2831" t="s">
        <v>628</v>
      </c>
      <c r="C2831" t="s">
        <v>8233</v>
      </c>
      <c r="D2831" t="s">
        <v>8234</v>
      </c>
      <c r="E2831" t="s">
        <v>628</v>
      </c>
      <c r="F2831" t="s">
        <v>2484</v>
      </c>
      <c r="G2831">
        <v>0</v>
      </c>
      <c r="H2831">
        <v>5</v>
      </c>
      <c r="I2831">
        <v>40.140799999999999</v>
      </c>
      <c r="J2831">
        <v>-105.1442</v>
      </c>
      <c r="K2831" t="s">
        <v>628</v>
      </c>
      <c r="L2831" t="s">
        <v>742</v>
      </c>
    </row>
    <row r="2832" spans="2:12" x14ac:dyDescent="0.25">
      <c r="B2832" t="s">
        <v>628</v>
      </c>
      <c r="C2832" t="s">
        <v>8231</v>
      </c>
      <c r="D2832" t="s">
        <v>8232</v>
      </c>
      <c r="E2832" t="s">
        <v>628</v>
      </c>
      <c r="F2832" t="s">
        <v>2484</v>
      </c>
      <c r="G2832">
        <v>0</v>
      </c>
      <c r="H2832">
        <v>5</v>
      </c>
      <c r="I2832">
        <v>40.196300000000001</v>
      </c>
      <c r="J2832">
        <v>-105.1361</v>
      </c>
      <c r="K2832" t="s">
        <v>628</v>
      </c>
      <c r="L2832" t="s">
        <v>742</v>
      </c>
    </row>
    <row r="2833" spans="2:12" x14ac:dyDescent="0.25">
      <c r="B2833" t="s">
        <v>628</v>
      </c>
      <c r="C2833" t="s">
        <v>8217</v>
      </c>
      <c r="D2833" t="s">
        <v>8218</v>
      </c>
      <c r="E2833" t="s">
        <v>628</v>
      </c>
      <c r="F2833" t="s">
        <v>2484</v>
      </c>
      <c r="G2833">
        <v>0</v>
      </c>
      <c r="H2833">
        <v>5</v>
      </c>
      <c r="I2833">
        <v>40.122599999999998</v>
      </c>
      <c r="J2833">
        <v>-105.1019</v>
      </c>
      <c r="K2833" t="s">
        <v>628</v>
      </c>
      <c r="L2833" t="s">
        <v>742</v>
      </c>
    </row>
    <row r="2834" spans="2:12" x14ac:dyDescent="0.25">
      <c r="B2834" t="s">
        <v>628</v>
      </c>
      <c r="C2834" t="s">
        <v>8225</v>
      </c>
      <c r="D2834" t="s">
        <v>8226</v>
      </c>
      <c r="E2834" t="s">
        <v>628</v>
      </c>
      <c r="F2834" t="s">
        <v>2484</v>
      </c>
      <c r="G2834">
        <v>0</v>
      </c>
      <c r="H2834">
        <v>6</v>
      </c>
      <c r="I2834">
        <v>40.125999999999998</v>
      </c>
      <c r="J2834">
        <v>-105.0746</v>
      </c>
      <c r="K2834" t="s">
        <v>628</v>
      </c>
      <c r="L2834" t="s">
        <v>742</v>
      </c>
    </row>
    <row r="2835" spans="2:12" x14ac:dyDescent="0.25">
      <c r="B2835" t="s">
        <v>628</v>
      </c>
      <c r="C2835" t="s">
        <v>8239</v>
      </c>
      <c r="D2835" t="s">
        <v>8226</v>
      </c>
      <c r="E2835" t="s">
        <v>628</v>
      </c>
      <c r="F2835" t="s">
        <v>2484</v>
      </c>
      <c r="G2835">
        <v>0</v>
      </c>
      <c r="H2835">
        <v>5</v>
      </c>
      <c r="I2835">
        <v>40.146700000000003</v>
      </c>
      <c r="J2835">
        <v>-105.15479999999999</v>
      </c>
      <c r="K2835" t="s">
        <v>628</v>
      </c>
      <c r="L2835" t="s">
        <v>742</v>
      </c>
    </row>
    <row r="2836" spans="2:12" x14ac:dyDescent="0.25">
      <c r="B2836" t="s">
        <v>628</v>
      </c>
      <c r="C2836" t="s">
        <v>8773</v>
      </c>
      <c r="D2836" t="s">
        <v>8774</v>
      </c>
      <c r="E2836" t="s">
        <v>628</v>
      </c>
      <c r="F2836" t="s">
        <v>2484</v>
      </c>
      <c r="G2836">
        <v>0</v>
      </c>
      <c r="H2836">
        <v>5</v>
      </c>
      <c r="I2836">
        <v>40.167499999999997</v>
      </c>
      <c r="J2836">
        <v>-105.0295</v>
      </c>
      <c r="K2836" t="s">
        <v>628</v>
      </c>
      <c r="L2836" t="s">
        <v>742</v>
      </c>
    </row>
    <row r="2837" spans="2:12" x14ac:dyDescent="0.25">
      <c r="B2837" t="s">
        <v>628</v>
      </c>
      <c r="C2837" t="s">
        <v>8213</v>
      </c>
      <c r="D2837" t="s">
        <v>8214</v>
      </c>
      <c r="E2837" t="s">
        <v>628</v>
      </c>
      <c r="F2837" t="s">
        <v>2484</v>
      </c>
      <c r="G2837">
        <v>0</v>
      </c>
      <c r="H2837">
        <v>5</v>
      </c>
      <c r="I2837">
        <v>40.187100000000001</v>
      </c>
      <c r="J2837">
        <v>-105.1782</v>
      </c>
      <c r="K2837" t="s">
        <v>628</v>
      </c>
      <c r="L2837" t="s">
        <v>742</v>
      </c>
    </row>
    <row r="2838" spans="2:12" x14ac:dyDescent="0.25">
      <c r="B2838" t="s">
        <v>628</v>
      </c>
      <c r="C2838" t="s">
        <v>8246</v>
      </c>
      <c r="D2838" t="s">
        <v>8247</v>
      </c>
      <c r="E2838" t="s">
        <v>628</v>
      </c>
      <c r="F2838" t="s">
        <v>2484</v>
      </c>
      <c r="G2838">
        <v>0</v>
      </c>
      <c r="H2838">
        <v>5</v>
      </c>
      <c r="I2838">
        <v>40.174700000000001</v>
      </c>
      <c r="J2838">
        <v>-105.2003</v>
      </c>
      <c r="K2838" t="s">
        <v>628</v>
      </c>
      <c r="L2838" t="s">
        <v>742</v>
      </c>
    </row>
    <row r="2839" spans="2:12" x14ac:dyDescent="0.25">
      <c r="B2839" t="s">
        <v>628</v>
      </c>
      <c r="C2839" t="s">
        <v>8775</v>
      </c>
      <c r="D2839" t="s">
        <v>8776</v>
      </c>
      <c r="E2839" t="s">
        <v>628</v>
      </c>
      <c r="F2839" t="s">
        <v>2484</v>
      </c>
      <c r="G2839">
        <v>0</v>
      </c>
      <c r="H2839">
        <v>5</v>
      </c>
      <c r="I2839">
        <v>40.239800000000002</v>
      </c>
      <c r="J2839">
        <v>-105.063</v>
      </c>
      <c r="K2839" t="s">
        <v>628</v>
      </c>
      <c r="L2839" t="s">
        <v>742</v>
      </c>
    </row>
    <row r="2840" spans="2:12" x14ac:dyDescent="0.25">
      <c r="B2840" t="s">
        <v>646</v>
      </c>
      <c r="C2840" t="s">
        <v>1377</v>
      </c>
      <c r="D2840" t="s">
        <v>1378</v>
      </c>
      <c r="E2840" t="s">
        <v>765</v>
      </c>
      <c r="F2840" t="s">
        <v>745</v>
      </c>
      <c r="G2840">
        <v>1</v>
      </c>
      <c r="H2840">
        <v>5</v>
      </c>
      <c r="I2840">
        <v>40.246600000000001</v>
      </c>
      <c r="J2840">
        <v>-105.1463</v>
      </c>
      <c r="K2840" t="s">
        <v>628</v>
      </c>
      <c r="L2840" t="s">
        <v>742</v>
      </c>
    </row>
    <row r="2841" spans="2:12" x14ac:dyDescent="0.25">
      <c r="B2841" t="s">
        <v>628</v>
      </c>
      <c r="C2841" t="s">
        <v>8221</v>
      </c>
      <c r="D2841" t="s">
        <v>8222</v>
      </c>
      <c r="E2841" t="s">
        <v>628</v>
      </c>
      <c r="F2841" t="s">
        <v>2484</v>
      </c>
      <c r="G2841">
        <v>0</v>
      </c>
      <c r="H2841">
        <v>5</v>
      </c>
      <c r="I2841">
        <v>40.160499999999999</v>
      </c>
      <c r="J2841">
        <v>-105.2174</v>
      </c>
      <c r="K2841" t="s">
        <v>628</v>
      </c>
      <c r="L2841" t="s">
        <v>742</v>
      </c>
    </row>
    <row r="2842" spans="2:12" x14ac:dyDescent="0.25">
      <c r="B2842" t="s">
        <v>628</v>
      </c>
      <c r="C2842" t="s">
        <v>8409</v>
      </c>
      <c r="D2842" t="s">
        <v>8410</v>
      </c>
      <c r="E2842" t="s">
        <v>628</v>
      </c>
      <c r="F2842" t="s">
        <v>2484</v>
      </c>
      <c r="G2842">
        <v>0</v>
      </c>
      <c r="H2842">
        <v>4</v>
      </c>
      <c r="I2842">
        <v>40.271099999999997</v>
      </c>
      <c r="J2842">
        <v>-105.1109</v>
      </c>
      <c r="K2842" t="s">
        <v>628</v>
      </c>
      <c r="L2842" t="s">
        <v>742</v>
      </c>
    </row>
    <row r="2843" spans="2:12" x14ac:dyDescent="0.25">
      <c r="B2843" t="s">
        <v>628</v>
      </c>
      <c r="C2843" t="s">
        <v>8223</v>
      </c>
      <c r="D2843" t="s">
        <v>8224</v>
      </c>
      <c r="E2843" t="s">
        <v>628</v>
      </c>
      <c r="F2843" t="s">
        <v>2484</v>
      </c>
      <c r="G2843">
        <v>0</v>
      </c>
      <c r="H2843">
        <v>5</v>
      </c>
      <c r="I2843">
        <v>40.130200000000002</v>
      </c>
      <c r="J2843">
        <v>-105.2637</v>
      </c>
      <c r="K2843" t="s">
        <v>628</v>
      </c>
      <c r="L2843" t="s">
        <v>742</v>
      </c>
    </row>
    <row r="2844" spans="2:12" x14ac:dyDescent="0.25">
      <c r="B2844" t="s">
        <v>628</v>
      </c>
      <c r="C2844" t="s">
        <v>8779</v>
      </c>
      <c r="D2844" t="s">
        <v>8780</v>
      </c>
      <c r="E2844" t="s">
        <v>628</v>
      </c>
      <c r="F2844" t="s">
        <v>2484</v>
      </c>
      <c r="G2844">
        <v>0</v>
      </c>
      <c r="H2844">
        <v>5</v>
      </c>
      <c r="I2844">
        <v>40.122500000000002</v>
      </c>
      <c r="J2844">
        <v>-104.9358</v>
      </c>
      <c r="K2844" t="s">
        <v>628</v>
      </c>
      <c r="L2844" t="s">
        <v>742</v>
      </c>
    </row>
    <row r="2845" spans="2:12" x14ac:dyDescent="0.25">
      <c r="B2845" t="s">
        <v>628</v>
      </c>
      <c r="C2845" t="s">
        <v>8219</v>
      </c>
      <c r="D2845" t="s">
        <v>8220</v>
      </c>
      <c r="E2845" t="s">
        <v>628</v>
      </c>
      <c r="F2845" t="s">
        <v>2484</v>
      </c>
      <c r="G2845">
        <v>0</v>
      </c>
      <c r="H2845">
        <v>5</v>
      </c>
      <c r="I2845">
        <v>40.091900000000003</v>
      </c>
      <c r="J2845">
        <v>-105.2599</v>
      </c>
      <c r="K2845" t="s">
        <v>628</v>
      </c>
      <c r="L2845" t="s">
        <v>742</v>
      </c>
    </row>
    <row r="2846" spans="2:12" x14ac:dyDescent="0.25">
      <c r="B2846" t="s">
        <v>628</v>
      </c>
      <c r="C2846">
        <v>103</v>
      </c>
      <c r="D2846" t="s">
        <v>6488</v>
      </c>
      <c r="E2846" t="s">
        <v>813</v>
      </c>
      <c r="F2846" t="s">
        <v>6486</v>
      </c>
      <c r="G2846">
        <v>1</v>
      </c>
      <c r="H2846">
        <v>6</v>
      </c>
      <c r="I2846">
        <v>40.074432000000002</v>
      </c>
      <c r="J2846">
        <v>-105.076877</v>
      </c>
      <c r="K2846" t="s">
        <v>813</v>
      </c>
      <c r="L2846" t="s">
        <v>742</v>
      </c>
    </row>
    <row r="2847" spans="2:12" x14ac:dyDescent="0.25">
      <c r="B2847" t="s">
        <v>628</v>
      </c>
      <c r="C2847">
        <v>226</v>
      </c>
      <c r="D2847" t="s">
        <v>6497</v>
      </c>
      <c r="E2847" t="s">
        <v>2663</v>
      </c>
      <c r="F2847" t="s">
        <v>6486</v>
      </c>
      <c r="G2847">
        <v>1</v>
      </c>
      <c r="H2847">
        <v>5</v>
      </c>
      <c r="I2847">
        <v>40.168089000000002</v>
      </c>
      <c r="J2847">
        <v>-105.12293699999999</v>
      </c>
      <c r="K2847" t="s">
        <v>2663</v>
      </c>
      <c r="L2847" t="s">
        <v>742</v>
      </c>
    </row>
    <row r="2848" spans="2:12" x14ac:dyDescent="0.25">
      <c r="B2848" t="s">
        <v>628</v>
      </c>
      <c r="C2848" t="s">
        <v>7974</v>
      </c>
      <c r="D2848" t="s">
        <v>7975</v>
      </c>
      <c r="E2848" t="s">
        <v>628</v>
      </c>
      <c r="F2848" t="s">
        <v>2484</v>
      </c>
      <c r="G2848">
        <v>1</v>
      </c>
      <c r="H2848">
        <v>5</v>
      </c>
      <c r="I2848">
        <v>40.270000000000003</v>
      </c>
      <c r="J2848">
        <v>-105.58000199999999</v>
      </c>
      <c r="K2848" t="s">
        <v>628</v>
      </c>
      <c r="L2848" t="s">
        <v>742</v>
      </c>
    </row>
    <row r="2849" spans="2:12" x14ac:dyDescent="0.25">
      <c r="B2849" t="s">
        <v>694</v>
      </c>
      <c r="C2849" t="s">
        <v>3460</v>
      </c>
      <c r="D2849" t="s">
        <v>3461</v>
      </c>
      <c r="E2849" t="s">
        <v>628</v>
      </c>
      <c r="F2849" t="s">
        <v>745</v>
      </c>
      <c r="G2849">
        <v>4</v>
      </c>
      <c r="H2849">
        <v>28</v>
      </c>
      <c r="I2849">
        <v>38.213299999999997</v>
      </c>
      <c r="J2849">
        <v>-106.75749999999999</v>
      </c>
      <c r="K2849" t="s">
        <v>1630</v>
      </c>
      <c r="L2849" t="s">
        <v>742</v>
      </c>
    </row>
    <row r="2850" spans="2:12" x14ac:dyDescent="0.25">
      <c r="B2850" t="s">
        <v>66</v>
      </c>
      <c r="C2850" t="s">
        <v>2534</v>
      </c>
      <c r="D2850" t="s">
        <v>2535</v>
      </c>
      <c r="E2850" t="s">
        <v>1990</v>
      </c>
      <c r="F2850" t="s">
        <v>2484</v>
      </c>
      <c r="G2850">
        <v>6</v>
      </c>
      <c r="H2850">
        <v>58</v>
      </c>
      <c r="I2850">
        <v>40.816699999999997</v>
      </c>
      <c r="J2850">
        <v>-106.7667</v>
      </c>
      <c r="K2850" t="s">
        <v>1990</v>
      </c>
      <c r="L2850" t="s">
        <v>742</v>
      </c>
    </row>
    <row r="2851" spans="2:12" x14ac:dyDescent="0.25">
      <c r="B2851" t="s">
        <v>628</v>
      </c>
      <c r="C2851" t="s">
        <v>7976</v>
      </c>
      <c r="D2851" t="s">
        <v>7977</v>
      </c>
      <c r="E2851" t="s">
        <v>628</v>
      </c>
      <c r="F2851" t="s">
        <v>2484</v>
      </c>
      <c r="G2851">
        <v>5</v>
      </c>
      <c r="H2851">
        <v>38</v>
      </c>
      <c r="I2851">
        <v>39.119999</v>
      </c>
      <c r="J2851">
        <v>-106.620003</v>
      </c>
      <c r="K2851" t="s">
        <v>628</v>
      </c>
      <c r="L2851" t="s">
        <v>742</v>
      </c>
    </row>
    <row r="2852" spans="2:12" x14ac:dyDescent="0.25">
      <c r="B2852" t="s">
        <v>628</v>
      </c>
      <c r="C2852" t="s">
        <v>8039</v>
      </c>
      <c r="D2852" t="s">
        <v>8040</v>
      </c>
      <c r="E2852" t="s">
        <v>6688</v>
      </c>
      <c r="F2852" t="s">
        <v>2292</v>
      </c>
      <c r="G2852">
        <v>1</v>
      </c>
      <c r="H2852">
        <v>6</v>
      </c>
      <c r="I2852">
        <v>39.976900000000001</v>
      </c>
      <c r="J2852">
        <v>-105.1474</v>
      </c>
      <c r="K2852" t="s">
        <v>628</v>
      </c>
      <c r="L2852" t="s">
        <v>742</v>
      </c>
    </row>
    <row r="2853" spans="2:12" x14ac:dyDescent="0.25">
      <c r="B2853" t="s">
        <v>628</v>
      </c>
      <c r="C2853" t="s">
        <v>8123</v>
      </c>
      <c r="D2853" t="s">
        <v>8124</v>
      </c>
      <c r="E2853" t="s">
        <v>6688</v>
      </c>
      <c r="F2853" t="s">
        <v>2292</v>
      </c>
      <c r="G2853">
        <v>1</v>
      </c>
      <c r="H2853">
        <v>6</v>
      </c>
      <c r="I2853">
        <v>39.984400000000001</v>
      </c>
      <c r="J2853">
        <v>-105.149</v>
      </c>
      <c r="K2853" t="s">
        <v>628</v>
      </c>
      <c r="L2853" t="s">
        <v>742</v>
      </c>
    </row>
    <row r="2854" spans="2:12" x14ac:dyDescent="0.25">
      <c r="B2854" t="s">
        <v>628</v>
      </c>
      <c r="C2854" t="s">
        <v>8250</v>
      </c>
      <c r="D2854" t="s">
        <v>8251</v>
      </c>
      <c r="E2854" t="s">
        <v>628</v>
      </c>
      <c r="F2854" t="s">
        <v>2484</v>
      </c>
      <c r="G2854">
        <v>0</v>
      </c>
      <c r="H2854">
        <v>6</v>
      </c>
      <c r="I2854">
        <v>40.0139</v>
      </c>
      <c r="J2854">
        <v>-105.17</v>
      </c>
      <c r="K2854" t="s">
        <v>628</v>
      </c>
      <c r="L2854" t="s">
        <v>742</v>
      </c>
    </row>
    <row r="2855" spans="2:12" x14ac:dyDescent="0.25">
      <c r="B2855" t="s">
        <v>657</v>
      </c>
      <c r="C2855" t="s">
        <v>4584</v>
      </c>
      <c r="D2855" t="s">
        <v>4585</v>
      </c>
      <c r="E2855" t="s">
        <v>2284</v>
      </c>
      <c r="F2855" t="s">
        <v>2292</v>
      </c>
      <c r="G2855">
        <v>1</v>
      </c>
      <c r="H2855">
        <v>8</v>
      </c>
      <c r="I2855">
        <v>39.479399999999998</v>
      </c>
      <c r="J2855">
        <v>-105.0055</v>
      </c>
      <c r="K2855" t="s">
        <v>628</v>
      </c>
      <c r="L2855" t="s">
        <v>742</v>
      </c>
    </row>
    <row r="2856" spans="2:12" x14ac:dyDescent="0.25">
      <c r="B2856" t="s">
        <v>628</v>
      </c>
      <c r="C2856" t="s">
        <v>8618</v>
      </c>
      <c r="D2856" t="s">
        <v>8619</v>
      </c>
      <c r="E2856" t="s">
        <v>628</v>
      </c>
      <c r="F2856" t="s">
        <v>2484</v>
      </c>
      <c r="G2856">
        <v>0</v>
      </c>
      <c r="H2856">
        <v>4</v>
      </c>
      <c r="I2856">
        <v>40.414000000000001</v>
      </c>
      <c r="J2856">
        <v>-105.0998</v>
      </c>
      <c r="K2856" t="s">
        <v>628</v>
      </c>
      <c r="L2856" t="s">
        <v>742</v>
      </c>
    </row>
    <row r="2857" spans="2:12" x14ac:dyDescent="0.25">
      <c r="B2857" t="s">
        <v>628</v>
      </c>
      <c r="C2857" t="s">
        <v>8614</v>
      </c>
      <c r="D2857" t="s">
        <v>8615</v>
      </c>
      <c r="E2857" t="s">
        <v>628</v>
      </c>
      <c r="F2857" t="s">
        <v>2484</v>
      </c>
      <c r="G2857">
        <v>0</v>
      </c>
      <c r="H2857">
        <v>4</v>
      </c>
      <c r="I2857">
        <v>40.417499999999997</v>
      </c>
      <c r="J2857">
        <v>-105.0759</v>
      </c>
      <c r="K2857" t="s">
        <v>628</v>
      </c>
      <c r="L2857" t="s">
        <v>742</v>
      </c>
    </row>
    <row r="2858" spans="2:12" x14ac:dyDescent="0.25">
      <c r="B2858" t="s">
        <v>628</v>
      </c>
      <c r="C2858" t="s">
        <v>8610</v>
      </c>
      <c r="D2858" t="s">
        <v>8611</v>
      </c>
      <c r="E2858" t="s">
        <v>628</v>
      </c>
      <c r="F2858" t="s">
        <v>2484</v>
      </c>
      <c r="G2858">
        <v>0</v>
      </c>
      <c r="H2858">
        <v>4</v>
      </c>
      <c r="I2858">
        <v>40.416499999999999</v>
      </c>
      <c r="J2858">
        <v>-105.102</v>
      </c>
      <c r="K2858" t="s">
        <v>628</v>
      </c>
      <c r="L2858" t="s">
        <v>742</v>
      </c>
    </row>
    <row r="2859" spans="2:12" x14ac:dyDescent="0.25">
      <c r="B2859" t="s">
        <v>628</v>
      </c>
      <c r="C2859" t="s">
        <v>8620</v>
      </c>
      <c r="D2859" t="s">
        <v>8621</v>
      </c>
      <c r="E2859" t="s">
        <v>628</v>
      </c>
      <c r="F2859" t="s">
        <v>2484</v>
      </c>
      <c r="G2859">
        <v>0</v>
      </c>
      <c r="H2859">
        <v>4</v>
      </c>
      <c r="I2859">
        <v>40.401800000000001</v>
      </c>
      <c r="J2859">
        <v>-105.0766</v>
      </c>
      <c r="K2859" t="s">
        <v>628</v>
      </c>
      <c r="L2859" t="s">
        <v>742</v>
      </c>
    </row>
    <row r="2860" spans="2:12" x14ac:dyDescent="0.25">
      <c r="B2860" t="s">
        <v>628</v>
      </c>
      <c r="C2860" t="s">
        <v>8588</v>
      </c>
      <c r="D2860" t="s">
        <v>8589</v>
      </c>
      <c r="E2860" t="s">
        <v>628</v>
      </c>
      <c r="F2860" t="s">
        <v>2484</v>
      </c>
      <c r="G2860">
        <v>0</v>
      </c>
      <c r="H2860">
        <v>4</v>
      </c>
      <c r="I2860">
        <v>40.403199999999998</v>
      </c>
      <c r="J2860">
        <v>-105.1005</v>
      </c>
      <c r="K2860" t="s">
        <v>628</v>
      </c>
      <c r="L2860" t="s">
        <v>742</v>
      </c>
    </row>
    <row r="2861" spans="2:12" x14ac:dyDescent="0.25">
      <c r="B2861" t="s">
        <v>628</v>
      </c>
      <c r="C2861" t="s">
        <v>8598</v>
      </c>
      <c r="D2861" t="s">
        <v>8599</v>
      </c>
      <c r="E2861" t="s">
        <v>628</v>
      </c>
      <c r="F2861" t="s">
        <v>2484</v>
      </c>
      <c r="G2861">
        <v>0</v>
      </c>
      <c r="H2861">
        <v>4</v>
      </c>
      <c r="I2861">
        <v>40.399700000000003</v>
      </c>
      <c r="J2861">
        <v>-105.0692</v>
      </c>
      <c r="K2861" t="s">
        <v>628</v>
      </c>
      <c r="L2861" t="s">
        <v>742</v>
      </c>
    </row>
    <row r="2862" spans="2:12" x14ac:dyDescent="0.25">
      <c r="B2862" t="s">
        <v>628</v>
      </c>
      <c r="C2862" t="s">
        <v>8578</v>
      </c>
      <c r="D2862" t="s">
        <v>8579</v>
      </c>
      <c r="E2862" t="s">
        <v>628</v>
      </c>
      <c r="F2862" t="s">
        <v>2484</v>
      </c>
      <c r="G2862">
        <v>0</v>
      </c>
      <c r="H2862">
        <v>4</v>
      </c>
      <c r="I2862">
        <v>40.431699999999999</v>
      </c>
      <c r="J2862">
        <v>-105.1018</v>
      </c>
      <c r="K2862" t="s">
        <v>628</v>
      </c>
      <c r="L2862" t="s">
        <v>742</v>
      </c>
    </row>
    <row r="2863" spans="2:12" x14ac:dyDescent="0.25">
      <c r="B2863" t="s">
        <v>628</v>
      </c>
      <c r="C2863" t="s">
        <v>8590</v>
      </c>
      <c r="D2863" t="s">
        <v>8591</v>
      </c>
      <c r="E2863" t="s">
        <v>628</v>
      </c>
      <c r="F2863" t="s">
        <v>2484</v>
      </c>
      <c r="G2863">
        <v>0</v>
      </c>
      <c r="H2863">
        <v>4</v>
      </c>
      <c r="I2863">
        <v>40.429600000000001</v>
      </c>
      <c r="J2863">
        <v>-105.1028</v>
      </c>
      <c r="K2863" t="s">
        <v>628</v>
      </c>
      <c r="L2863" t="s">
        <v>742</v>
      </c>
    </row>
    <row r="2864" spans="2:12" x14ac:dyDescent="0.25">
      <c r="B2864" t="s">
        <v>628</v>
      </c>
      <c r="C2864" t="s">
        <v>8596</v>
      </c>
      <c r="D2864" t="s">
        <v>8597</v>
      </c>
      <c r="E2864" t="s">
        <v>628</v>
      </c>
      <c r="F2864" t="s">
        <v>2484</v>
      </c>
      <c r="G2864">
        <v>0</v>
      </c>
      <c r="H2864">
        <v>4</v>
      </c>
      <c r="I2864">
        <v>40.417299999999997</v>
      </c>
      <c r="J2864">
        <v>-105.0566</v>
      </c>
      <c r="K2864" t="s">
        <v>628</v>
      </c>
      <c r="L2864" t="s">
        <v>742</v>
      </c>
    </row>
    <row r="2865" spans="2:12" x14ac:dyDescent="0.25">
      <c r="B2865" t="s">
        <v>628</v>
      </c>
      <c r="C2865" t="s">
        <v>8608</v>
      </c>
      <c r="D2865" t="s">
        <v>8609</v>
      </c>
      <c r="E2865" t="s">
        <v>628</v>
      </c>
      <c r="F2865" t="s">
        <v>2484</v>
      </c>
      <c r="G2865">
        <v>0</v>
      </c>
      <c r="H2865">
        <v>4</v>
      </c>
      <c r="I2865">
        <v>40.407200000000003</v>
      </c>
      <c r="J2865">
        <v>-105.1247</v>
      </c>
      <c r="K2865" t="s">
        <v>628</v>
      </c>
      <c r="L2865" t="s">
        <v>742</v>
      </c>
    </row>
    <row r="2866" spans="2:12" x14ac:dyDescent="0.25">
      <c r="B2866" t="s">
        <v>628</v>
      </c>
      <c r="C2866" t="s">
        <v>8586</v>
      </c>
      <c r="D2866" t="s">
        <v>8587</v>
      </c>
      <c r="E2866" t="s">
        <v>628</v>
      </c>
      <c r="F2866" t="s">
        <v>2484</v>
      </c>
      <c r="G2866">
        <v>0</v>
      </c>
      <c r="H2866">
        <v>4</v>
      </c>
      <c r="I2866">
        <v>40.366900000000001</v>
      </c>
      <c r="J2866">
        <v>-105.28440000000001</v>
      </c>
      <c r="K2866" t="s">
        <v>628</v>
      </c>
      <c r="L2866" t="s">
        <v>742</v>
      </c>
    </row>
    <row r="2867" spans="2:12" x14ac:dyDescent="0.25">
      <c r="B2867" t="s">
        <v>628</v>
      </c>
      <c r="C2867" t="s">
        <v>8600</v>
      </c>
      <c r="D2867" t="s">
        <v>8601</v>
      </c>
      <c r="E2867" t="s">
        <v>628</v>
      </c>
      <c r="F2867" t="s">
        <v>2484</v>
      </c>
      <c r="G2867">
        <v>0</v>
      </c>
      <c r="H2867">
        <v>4</v>
      </c>
      <c r="I2867">
        <v>40.404499999999999</v>
      </c>
      <c r="J2867">
        <v>-105.0581</v>
      </c>
      <c r="K2867" t="s">
        <v>628</v>
      </c>
      <c r="L2867" t="s">
        <v>742</v>
      </c>
    </row>
    <row r="2868" spans="2:12" x14ac:dyDescent="0.25">
      <c r="B2868" t="s">
        <v>628</v>
      </c>
      <c r="C2868" t="s">
        <v>8584</v>
      </c>
      <c r="D2868" t="s">
        <v>8585</v>
      </c>
      <c r="E2868" t="s">
        <v>628</v>
      </c>
      <c r="F2868" t="s">
        <v>2484</v>
      </c>
      <c r="G2868">
        <v>0</v>
      </c>
      <c r="H2868">
        <v>4</v>
      </c>
      <c r="I2868">
        <v>40.389299999999999</v>
      </c>
      <c r="J2868">
        <v>-105.1203</v>
      </c>
      <c r="K2868" t="s">
        <v>628</v>
      </c>
      <c r="L2868" t="s">
        <v>742</v>
      </c>
    </row>
    <row r="2869" spans="2:12" x14ac:dyDescent="0.25">
      <c r="B2869" t="s">
        <v>628</v>
      </c>
      <c r="C2869" t="s">
        <v>8592</v>
      </c>
      <c r="D2869" t="s">
        <v>8593</v>
      </c>
      <c r="E2869" t="s">
        <v>628</v>
      </c>
      <c r="F2869" t="s">
        <v>2484</v>
      </c>
      <c r="G2869">
        <v>0</v>
      </c>
      <c r="H2869">
        <v>4</v>
      </c>
      <c r="I2869">
        <v>40.435499999999998</v>
      </c>
      <c r="J2869">
        <v>-105.1142</v>
      </c>
      <c r="K2869" t="s">
        <v>628</v>
      </c>
      <c r="L2869" t="s">
        <v>742</v>
      </c>
    </row>
    <row r="2870" spans="2:12" x14ac:dyDescent="0.25">
      <c r="B2870" t="s">
        <v>628</v>
      </c>
      <c r="C2870" t="s">
        <v>8606</v>
      </c>
      <c r="D2870" t="s">
        <v>8607</v>
      </c>
      <c r="E2870" t="s">
        <v>628</v>
      </c>
      <c r="F2870" t="s">
        <v>2484</v>
      </c>
      <c r="G2870">
        <v>0</v>
      </c>
      <c r="H2870">
        <v>4</v>
      </c>
      <c r="I2870">
        <v>40.389800000000001</v>
      </c>
      <c r="J2870">
        <v>-105.1228</v>
      </c>
      <c r="K2870" t="s">
        <v>628</v>
      </c>
      <c r="L2870" t="s">
        <v>742</v>
      </c>
    </row>
    <row r="2871" spans="2:12" x14ac:dyDescent="0.25">
      <c r="B2871" t="s">
        <v>628</v>
      </c>
      <c r="C2871" t="s">
        <v>8576</v>
      </c>
      <c r="D2871" t="s">
        <v>8577</v>
      </c>
      <c r="E2871" t="s">
        <v>628</v>
      </c>
      <c r="F2871" t="s">
        <v>2484</v>
      </c>
      <c r="G2871">
        <v>0</v>
      </c>
      <c r="H2871">
        <v>4</v>
      </c>
      <c r="I2871">
        <v>40.450899999999997</v>
      </c>
      <c r="J2871">
        <v>-105.08499999999999</v>
      </c>
      <c r="K2871" t="s">
        <v>628</v>
      </c>
      <c r="L2871" t="s">
        <v>742</v>
      </c>
    </row>
    <row r="2872" spans="2:12" x14ac:dyDescent="0.25">
      <c r="B2872" t="s">
        <v>628</v>
      </c>
      <c r="C2872" t="s">
        <v>8616</v>
      </c>
      <c r="D2872" t="s">
        <v>8617</v>
      </c>
      <c r="E2872" t="s">
        <v>628</v>
      </c>
      <c r="F2872" t="s">
        <v>2484</v>
      </c>
      <c r="G2872">
        <v>0</v>
      </c>
      <c r="H2872">
        <v>4</v>
      </c>
      <c r="I2872">
        <v>40.368400000000001</v>
      </c>
      <c r="J2872">
        <v>-105.0843</v>
      </c>
      <c r="K2872" t="s">
        <v>628</v>
      </c>
      <c r="L2872" t="s">
        <v>742</v>
      </c>
    </row>
    <row r="2873" spans="2:12" x14ac:dyDescent="0.25">
      <c r="B2873" t="s">
        <v>628</v>
      </c>
      <c r="C2873" t="s">
        <v>8602</v>
      </c>
      <c r="D2873" t="s">
        <v>8603</v>
      </c>
      <c r="E2873" t="s">
        <v>628</v>
      </c>
      <c r="F2873" t="s">
        <v>2484</v>
      </c>
      <c r="G2873">
        <v>0</v>
      </c>
      <c r="H2873">
        <v>4</v>
      </c>
      <c r="I2873">
        <v>40.357900000000001</v>
      </c>
      <c r="J2873">
        <v>-105.101</v>
      </c>
      <c r="K2873" t="s">
        <v>628</v>
      </c>
      <c r="L2873" t="s">
        <v>742</v>
      </c>
    </row>
    <row r="2874" spans="2:12" x14ac:dyDescent="0.25">
      <c r="B2874" t="s">
        <v>628</v>
      </c>
      <c r="C2874" t="s">
        <v>8594</v>
      </c>
      <c r="D2874" t="s">
        <v>8595</v>
      </c>
      <c r="E2874" t="s">
        <v>628</v>
      </c>
      <c r="F2874" t="s">
        <v>2484</v>
      </c>
      <c r="G2874">
        <v>0</v>
      </c>
      <c r="H2874">
        <v>4</v>
      </c>
      <c r="I2874">
        <v>40.392600000000002</v>
      </c>
      <c r="J2874">
        <v>-105.1585</v>
      </c>
      <c r="K2874" t="s">
        <v>628</v>
      </c>
      <c r="L2874" t="s">
        <v>742</v>
      </c>
    </row>
    <row r="2875" spans="2:12" x14ac:dyDescent="0.25">
      <c r="B2875" t="s">
        <v>628</v>
      </c>
      <c r="C2875" t="s">
        <v>8580</v>
      </c>
      <c r="D2875" t="s">
        <v>8581</v>
      </c>
      <c r="E2875" t="s">
        <v>628</v>
      </c>
      <c r="F2875" t="s">
        <v>2484</v>
      </c>
      <c r="G2875">
        <v>0</v>
      </c>
      <c r="H2875">
        <v>4</v>
      </c>
      <c r="I2875">
        <v>40.3444</v>
      </c>
      <c r="J2875">
        <v>-105.1033</v>
      </c>
      <c r="K2875" t="s">
        <v>628</v>
      </c>
      <c r="L2875" t="s">
        <v>742</v>
      </c>
    </row>
    <row r="2876" spans="2:12" x14ac:dyDescent="0.25">
      <c r="B2876" t="s">
        <v>628</v>
      </c>
      <c r="C2876" t="s">
        <v>8604</v>
      </c>
      <c r="D2876" t="s">
        <v>8605</v>
      </c>
      <c r="E2876" t="s">
        <v>628</v>
      </c>
      <c r="F2876" t="s">
        <v>2484</v>
      </c>
      <c r="G2876">
        <v>0</v>
      </c>
      <c r="H2876">
        <v>4</v>
      </c>
      <c r="I2876">
        <v>40.424599999999998</v>
      </c>
      <c r="J2876">
        <v>-105.1815</v>
      </c>
      <c r="K2876" t="s">
        <v>628</v>
      </c>
      <c r="L2876" t="s">
        <v>742</v>
      </c>
    </row>
    <row r="2877" spans="2:12" x14ac:dyDescent="0.25">
      <c r="B2877" t="s">
        <v>628</v>
      </c>
      <c r="C2877" t="s">
        <v>8145</v>
      </c>
      <c r="D2877" t="s">
        <v>8146</v>
      </c>
      <c r="E2877" t="s">
        <v>8070</v>
      </c>
      <c r="F2877" t="s">
        <v>2292</v>
      </c>
      <c r="G2877">
        <v>1</v>
      </c>
      <c r="H2877">
        <v>4</v>
      </c>
      <c r="I2877">
        <v>40.451799999999999</v>
      </c>
      <c r="J2877">
        <v>-105.01130000000001</v>
      </c>
      <c r="K2877" t="s">
        <v>628</v>
      </c>
      <c r="L2877" t="s">
        <v>742</v>
      </c>
    </row>
    <row r="2878" spans="2:12" x14ac:dyDescent="0.25">
      <c r="B2878" t="s">
        <v>628</v>
      </c>
      <c r="C2878" t="s">
        <v>8572</v>
      </c>
      <c r="D2878" t="s">
        <v>8573</v>
      </c>
      <c r="E2878" t="s">
        <v>628</v>
      </c>
      <c r="F2878" t="s">
        <v>2484</v>
      </c>
      <c r="G2878">
        <v>0</v>
      </c>
      <c r="H2878">
        <v>4</v>
      </c>
      <c r="I2878">
        <v>40.421799999999998</v>
      </c>
      <c r="J2878">
        <v>-105.2093</v>
      </c>
      <c r="K2878" t="s">
        <v>628</v>
      </c>
      <c r="L2878" t="s">
        <v>742</v>
      </c>
    </row>
    <row r="2879" spans="2:12" x14ac:dyDescent="0.25">
      <c r="B2879" t="s">
        <v>628</v>
      </c>
      <c r="C2879" t="s">
        <v>8612</v>
      </c>
      <c r="D2879" t="s">
        <v>8613</v>
      </c>
      <c r="E2879" t="s">
        <v>628</v>
      </c>
      <c r="F2879" t="s">
        <v>2484</v>
      </c>
      <c r="G2879">
        <v>0</v>
      </c>
      <c r="H2879">
        <v>4</v>
      </c>
      <c r="I2879">
        <v>40.368400000000001</v>
      </c>
      <c r="J2879">
        <v>-105.2347</v>
      </c>
      <c r="K2879" t="s">
        <v>628</v>
      </c>
      <c r="L2879" t="s">
        <v>742</v>
      </c>
    </row>
    <row r="2880" spans="2:12" x14ac:dyDescent="0.25">
      <c r="B2880" t="s">
        <v>628</v>
      </c>
      <c r="C2880" t="s">
        <v>7978</v>
      </c>
      <c r="D2880" t="s">
        <v>7979</v>
      </c>
      <c r="E2880" t="s">
        <v>628</v>
      </c>
      <c r="F2880" t="s">
        <v>2484</v>
      </c>
      <c r="G2880">
        <v>3</v>
      </c>
      <c r="H2880">
        <v>20</v>
      </c>
      <c r="I2880">
        <v>37.669998</v>
      </c>
      <c r="J2880">
        <v>-107.019997</v>
      </c>
      <c r="K2880" t="s">
        <v>628</v>
      </c>
      <c r="L2880" t="s">
        <v>742</v>
      </c>
    </row>
    <row r="2881" spans="2:12" x14ac:dyDescent="0.25">
      <c r="B2881" t="s">
        <v>628</v>
      </c>
      <c r="C2881">
        <v>102</v>
      </c>
      <c r="D2881" t="s">
        <v>6487</v>
      </c>
      <c r="E2881" t="s">
        <v>2230</v>
      </c>
      <c r="F2881" t="s">
        <v>6486</v>
      </c>
      <c r="G2881">
        <v>1</v>
      </c>
      <c r="H2881">
        <v>4</v>
      </c>
      <c r="I2881">
        <v>40.429163000000003</v>
      </c>
      <c r="J2881">
        <v>-105.068977</v>
      </c>
      <c r="K2881" t="s">
        <v>2230</v>
      </c>
      <c r="L2881" t="s">
        <v>742</v>
      </c>
    </row>
    <row r="2882" spans="2:12" x14ac:dyDescent="0.25">
      <c r="B2882" t="s">
        <v>628</v>
      </c>
      <c r="C2882" t="s">
        <v>8632</v>
      </c>
      <c r="D2882" t="s">
        <v>8633</v>
      </c>
      <c r="E2882" t="s">
        <v>628</v>
      </c>
      <c r="F2882" t="s">
        <v>2484</v>
      </c>
      <c r="G2882">
        <v>0</v>
      </c>
      <c r="H2882">
        <v>4</v>
      </c>
      <c r="I2882">
        <v>40.412700000000001</v>
      </c>
      <c r="J2882">
        <v>-105.1002</v>
      </c>
      <c r="K2882" t="s">
        <v>628</v>
      </c>
      <c r="L2882" t="s">
        <v>742</v>
      </c>
    </row>
    <row r="2883" spans="2:12" x14ac:dyDescent="0.25">
      <c r="B2883" t="s">
        <v>628</v>
      </c>
      <c r="C2883" t="s">
        <v>8634</v>
      </c>
      <c r="D2883" t="s">
        <v>8635</v>
      </c>
      <c r="E2883" t="s">
        <v>628</v>
      </c>
      <c r="F2883" t="s">
        <v>2484</v>
      </c>
      <c r="G2883">
        <v>0</v>
      </c>
      <c r="H2883">
        <v>4</v>
      </c>
      <c r="I2883">
        <v>40.414499999999997</v>
      </c>
      <c r="J2883">
        <v>-105.1046</v>
      </c>
      <c r="K2883" t="s">
        <v>628</v>
      </c>
      <c r="L2883" t="s">
        <v>742</v>
      </c>
    </row>
    <row r="2884" spans="2:12" x14ac:dyDescent="0.25">
      <c r="B2884" t="s">
        <v>628</v>
      </c>
      <c r="C2884" t="s">
        <v>8622</v>
      </c>
      <c r="D2884" t="s">
        <v>8623</v>
      </c>
      <c r="E2884" t="s">
        <v>628</v>
      </c>
      <c r="F2884" t="s">
        <v>2484</v>
      </c>
      <c r="G2884">
        <v>0</v>
      </c>
      <c r="H2884">
        <v>4</v>
      </c>
      <c r="I2884">
        <v>40.431899999999999</v>
      </c>
      <c r="J2884">
        <v>-105.0857</v>
      </c>
      <c r="K2884" t="s">
        <v>628</v>
      </c>
      <c r="L2884" t="s">
        <v>742</v>
      </c>
    </row>
    <row r="2885" spans="2:12" x14ac:dyDescent="0.25">
      <c r="B2885" t="s">
        <v>628</v>
      </c>
      <c r="C2885" t="s">
        <v>8813</v>
      </c>
      <c r="D2885" t="s">
        <v>8814</v>
      </c>
      <c r="E2885" t="s">
        <v>8049</v>
      </c>
      <c r="F2885" t="s">
        <v>2484</v>
      </c>
      <c r="G2885">
        <v>0</v>
      </c>
      <c r="H2885">
        <v>4</v>
      </c>
      <c r="I2885">
        <v>40.435099999999998</v>
      </c>
      <c r="J2885">
        <v>-105.0849</v>
      </c>
      <c r="K2885" t="s">
        <v>628</v>
      </c>
      <c r="L2885" t="s">
        <v>742</v>
      </c>
    </row>
    <row r="2886" spans="2:12" x14ac:dyDescent="0.25">
      <c r="B2886" t="s">
        <v>628</v>
      </c>
      <c r="C2886" t="s">
        <v>8381</v>
      </c>
      <c r="D2886" t="s">
        <v>8382</v>
      </c>
      <c r="E2886" t="s">
        <v>628</v>
      </c>
      <c r="F2886" t="s">
        <v>2484</v>
      </c>
      <c r="G2886">
        <v>0</v>
      </c>
      <c r="H2886">
        <v>4</v>
      </c>
      <c r="I2886">
        <v>40.406199999999998</v>
      </c>
      <c r="J2886">
        <v>-105.1153</v>
      </c>
      <c r="K2886" t="s">
        <v>628</v>
      </c>
      <c r="L2886" t="s">
        <v>742</v>
      </c>
    </row>
    <row r="2887" spans="2:12" x14ac:dyDescent="0.25">
      <c r="B2887" t="s">
        <v>628</v>
      </c>
      <c r="C2887" t="s">
        <v>8383</v>
      </c>
      <c r="D2887" t="s">
        <v>8384</v>
      </c>
      <c r="E2887" t="s">
        <v>628</v>
      </c>
      <c r="F2887" t="s">
        <v>2484</v>
      </c>
      <c r="G2887">
        <v>0</v>
      </c>
      <c r="H2887">
        <v>4</v>
      </c>
      <c r="I2887">
        <v>40.390700000000002</v>
      </c>
      <c r="J2887">
        <v>-105.1001</v>
      </c>
      <c r="K2887" t="s">
        <v>628</v>
      </c>
      <c r="L2887" t="s">
        <v>742</v>
      </c>
    </row>
    <row r="2888" spans="2:12" x14ac:dyDescent="0.25">
      <c r="B2888" t="s">
        <v>628</v>
      </c>
      <c r="C2888" t="s">
        <v>8636</v>
      </c>
      <c r="D2888" t="s">
        <v>8637</v>
      </c>
      <c r="E2888" t="s">
        <v>628</v>
      </c>
      <c r="F2888" t="s">
        <v>2484</v>
      </c>
      <c r="G2888">
        <v>0</v>
      </c>
      <c r="H2888">
        <v>4</v>
      </c>
      <c r="I2888">
        <v>40.395899999999997</v>
      </c>
      <c r="J2888">
        <v>-105.0428</v>
      </c>
      <c r="K2888" t="s">
        <v>628</v>
      </c>
      <c r="L2888" t="s">
        <v>742</v>
      </c>
    </row>
    <row r="2889" spans="2:12" x14ac:dyDescent="0.25">
      <c r="B2889" t="s">
        <v>628</v>
      </c>
      <c r="C2889" t="s">
        <v>8628</v>
      </c>
      <c r="D2889" t="s">
        <v>8629</v>
      </c>
      <c r="E2889" t="s">
        <v>628</v>
      </c>
      <c r="F2889" t="s">
        <v>2484</v>
      </c>
      <c r="G2889">
        <v>0</v>
      </c>
      <c r="H2889">
        <v>4</v>
      </c>
      <c r="I2889">
        <v>40.424900000000001</v>
      </c>
      <c r="J2889">
        <v>-105.0617</v>
      </c>
      <c r="K2889" t="s">
        <v>628</v>
      </c>
      <c r="L2889" t="s">
        <v>742</v>
      </c>
    </row>
    <row r="2890" spans="2:12" x14ac:dyDescent="0.25">
      <c r="B2890" t="s">
        <v>628</v>
      </c>
      <c r="C2890" t="s">
        <v>8166</v>
      </c>
      <c r="D2890" t="s">
        <v>8167</v>
      </c>
      <c r="E2890" t="s">
        <v>6688</v>
      </c>
      <c r="F2890" t="s">
        <v>2292</v>
      </c>
      <c r="G2890">
        <v>1</v>
      </c>
      <c r="H2890">
        <v>4</v>
      </c>
      <c r="I2890">
        <v>40.399000000000001</v>
      </c>
      <c r="J2890">
        <v>-105.0909</v>
      </c>
      <c r="K2890" t="s">
        <v>628</v>
      </c>
      <c r="L2890" t="s">
        <v>742</v>
      </c>
    </row>
    <row r="2891" spans="2:12" x14ac:dyDescent="0.25">
      <c r="B2891" t="s">
        <v>628</v>
      </c>
      <c r="C2891" t="s">
        <v>8660</v>
      </c>
      <c r="D2891" t="s">
        <v>8661</v>
      </c>
      <c r="E2891" t="s">
        <v>628</v>
      </c>
      <c r="F2891" t="s">
        <v>2484</v>
      </c>
      <c r="G2891">
        <v>0</v>
      </c>
      <c r="H2891">
        <v>4</v>
      </c>
      <c r="I2891">
        <v>40.393300000000004</v>
      </c>
      <c r="J2891">
        <v>-105.08669999999999</v>
      </c>
      <c r="K2891" t="s">
        <v>628</v>
      </c>
      <c r="L2891" t="s">
        <v>742</v>
      </c>
    </row>
    <row r="2892" spans="2:12" x14ac:dyDescent="0.25">
      <c r="B2892" t="s">
        <v>628</v>
      </c>
      <c r="C2892" t="s">
        <v>8415</v>
      </c>
      <c r="D2892" t="s">
        <v>8416</v>
      </c>
      <c r="E2892" t="s">
        <v>628</v>
      </c>
      <c r="F2892" t="s">
        <v>2484</v>
      </c>
      <c r="G2892">
        <v>0</v>
      </c>
      <c r="H2892">
        <v>4</v>
      </c>
      <c r="I2892">
        <v>40.3645</v>
      </c>
      <c r="J2892">
        <v>-105.28019999999999</v>
      </c>
      <c r="K2892" t="s">
        <v>628</v>
      </c>
      <c r="L2892" t="s">
        <v>742</v>
      </c>
    </row>
    <row r="2893" spans="2:12" x14ac:dyDescent="0.25">
      <c r="B2893" t="s">
        <v>628</v>
      </c>
      <c r="C2893" t="s">
        <v>8684</v>
      </c>
      <c r="D2893" t="s">
        <v>8685</v>
      </c>
      <c r="E2893" t="s">
        <v>628</v>
      </c>
      <c r="F2893" t="s">
        <v>2484</v>
      </c>
      <c r="G2893">
        <v>0</v>
      </c>
      <c r="H2893">
        <v>4</v>
      </c>
      <c r="I2893">
        <v>40.4497</v>
      </c>
      <c r="J2893">
        <v>-105.063</v>
      </c>
      <c r="K2893" t="s">
        <v>628</v>
      </c>
      <c r="L2893" t="s">
        <v>742</v>
      </c>
    </row>
    <row r="2894" spans="2:12" x14ac:dyDescent="0.25">
      <c r="B2894" t="s">
        <v>628</v>
      </c>
      <c r="C2894" t="s">
        <v>8871</v>
      </c>
      <c r="D2894" t="s">
        <v>8872</v>
      </c>
      <c r="E2894" t="s">
        <v>8049</v>
      </c>
      <c r="F2894" t="s">
        <v>2484</v>
      </c>
      <c r="G2894">
        <v>0</v>
      </c>
      <c r="H2894">
        <v>4</v>
      </c>
      <c r="I2894">
        <v>40.447200000000002</v>
      </c>
      <c r="J2894">
        <v>-105.08969999999999</v>
      </c>
      <c r="K2894" t="s">
        <v>628</v>
      </c>
      <c r="L2894" t="s">
        <v>742</v>
      </c>
    </row>
    <row r="2895" spans="2:12" x14ac:dyDescent="0.25">
      <c r="B2895" t="s">
        <v>628</v>
      </c>
      <c r="C2895" t="s">
        <v>8682</v>
      </c>
      <c r="D2895" t="s">
        <v>8683</v>
      </c>
      <c r="E2895" t="s">
        <v>628</v>
      </c>
      <c r="F2895" t="s">
        <v>2484</v>
      </c>
      <c r="G2895">
        <v>0</v>
      </c>
      <c r="H2895">
        <v>4</v>
      </c>
      <c r="I2895">
        <v>40.397100000000002</v>
      </c>
      <c r="J2895">
        <v>-105.0407</v>
      </c>
      <c r="K2895" t="s">
        <v>628</v>
      </c>
      <c r="L2895" t="s">
        <v>742</v>
      </c>
    </row>
    <row r="2896" spans="2:12" x14ac:dyDescent="0.25">
      <c r="B2896" t="s">
        <v>628</v>
      </c>
      <c r="C2896" t="s">
        <v>8421</v>
      </c>
      <c r="D2896" t="s">
        <v>8422</v>
      </c>
      <c r="E2896" t="s">
        <v>628</v>
      </c>
      <c r="F2896" t="s">
        <v>2484</v>
      </c>
      <c r="G2896">
        <v>0</v>
      </c>
      <c r="H2896">
        <v>4</v>
      </c>
      <c r="I2896">
        <v>40.369500000000002</v>
      </c>
      <c r="J2896">
        <v>-105.10080000000001</v>
      </c>
      <c r="K2896" t="s">
        <v>628</v>
      </c>
      <c r="L2896" t="s">
        <v>742</v>
      </c>
    </row>
    <row r="2897" spans="2:12" x14ac:dyDescent="0.25">
      <c r="B2897" t="s">
        <v>628</v>
      </c>
      <c r="C2897" t="s">
        <v>8397</v>
      </c>
      <c r="D2897" t="s">
        <v>8398</v>
      </c>
      <c r="E2897" t="s">
        <v>628</v>
      </c>
      <c r="F2897" t="s">
        <v>2484</v>
      </c>
      <c r="G2897">
        <v>0</v>
      </c>
      <c r="H2897">
        <v>4</v>
      </c>
      <c r="I2897">
        <v>40.392000000000003</v>
      </c>
      <c r="J2897">
        <v>-105.119</v>
      </c>
      <c r="K2897" t="s">
        <v>628</v>
      </c>
      <c r="L2897" t="s">
        <v>742</v>
      </c>
    </row>
    <row r="2898" spans="2:12" x14ac:dyDescent="0.25">
      <c r="B2898" t="s">
        <v>628</v>
      </c>
      <c r="C2898" t="s">
        <v>8690</v>
      </c>
      <c r="D2898" t="s">
        <v>8691</v>
      </c>
      <c r="E2898" t="s">
        <v>8049</v>
      </c>
      <c r="F2898" t="s">
        <v>2484</v>
      </c>
      <c r="G2898">
        <v>0</v>
      </c>
      <c r="H2898">
        <v>4</v>
      </c>
      <c r="I2898">
        <v>40.422199999999997</v>
      </c>
      <c r="J2898">
        <v>-105.1156</v>
      </c>
      <c r="K2898" t="s">
        <v>628</v>
      </c>
      <c r="L2898" t="s">
        <v>742</v>
      </c>
    </row>
    <row r="2899" spans="2:12" x14ac:dyDescent="0.25">
      <c r="B2899" t="s">
        <v>628</v>
      </c>
      <c r="C2899" t="s">
        <v>8395</v>
      </c>
      <c r="D2899" t="s">
        <v>8396</v>
      </c>
      <c r="E2899" t="s">
        <v>628</v>
      </c>
      <c r="F2899" t="s">
        <v>2484</v>
      </c>
      <c r="G2899">
        <v>0</v>
      </c>
      <c r="H2899">
        <v>4</v>
      </c>
      <c r="I2899">
        <v>40.375599999999999</v>
      </c>
      <c r="J2899">
        <v>-105.0869</v>
      </c>
      <c r="K2899" t="s">
        <v>628</v>
      </c>
      <c r="L2899" t="s">
        <v>742</v>
      </c>
    </row>
    <row r="2900" spans="2:12" x14ac:dyDescent="0.25">
      <c r="B2900" t="s">
        <v>628</v>
      </c>
      <c r="C2900" t="s">
        <v>8624</v>
      </c>
      <c r="D2900" t="s">
        <v>8625</v>
      </c>
      <c r="E2900" t="s">
        <v>628</v>
      </c>
      <c r="F2900" t="s">
        <v>2484</v>
      </c>
      <c r="G2900">
        <v>0</v>
      </c>
      <c r="H2900">
        <v>4</v>
      </c>
      <c r="I2900">
        <v>40.374000000000002</v>
      </c>
      <c r="J2900">
        <v>-105.09180000000001</v>
      </c>
      <c r="K2900" t="s">
        <v>628</v>
      </c>
      <c r="L2900" t="s">
        <v>742</v>
      </c>
    </row>
    <row r="2901" spans="2:12" x14ac:dyDescent="0.25">
      <c r="B2901" t="s">
        <v>628</v>
      </c>
      <c r="C2901" t="s">
        <v>8640</v>
      </c>
      <c r="D2901" t="s">
        <v>8641</v>
      </c>
      <c r="E2901" t="s">
        <v>628</v>
      </c>
      <c r="F2901" t="s">
        <v>2484</v>
      </c>
      <c r="G2901">
        <v>0</v>
      </c>
      <c r="H2901">
        <v>4</v>
      </c>
      <c r="I2901">
        <v>40.433500000000002</v>
      </c>
      <c r="J2901">
        <v>-105.09699999999999</v>
      </c>
      <c r="K2901" t="s">
        <v>628</v>
      </c>
      <c r="L2901" t="s">
        <v>742</v>
      </c>
    </row>
    <row r="2902" spans="2:12" x14ac:dyDescent="0.25">
      <c r="B2902" t="s">
        <v>628</v>
      </c>
      <c r="C2902" t="s">
        <v>8630</v>
      </c>
      <c r="D2902" t="s">
        <v>8631</v>
      </c>
      <c r="E2902" t="s">
        <v>628</v>
      </c>
      <c r="F2902" t="s">
        <v>2484</v>
      </c>
      <c r="G2902">
        <v>0</v>
      </c>
      <c r="H2902">
        <v>4</v>
      </c>
      <c r="I2902">
        <v>40.377699999999997</v>
      </c>
      <c r="J2902">
        <v>-105.11790000000001</v>
      </c>
      <c r="K2902" t="s">
        <v>628</v>
      </c>
      <c r="L2902" t="s">
        <v>742</v>
      </c>
    </row>
    <row r="2903" spans="2:12" x14ac:dyDescent="0.25">
      <c r="B2903" t="s">
        <v>628</v>
      </c>
      <c r="C2903" t="s">
        <v>8399</v>
      </c>
      <c r="D2903" t="s">
        <v>8400</v>
      </c>
      <c r="E2903" t="s">
        <v>628</v>
      </c>
      <c r="F2903" t="s">
        <v>2484</v>
      </c>
      <c r="G2903">
        <v>0</v>
      </c>
      <c r="H2903">
        <v>4</v>
      </c>
      <c r="I2903">
        <v>40.407899999999998</v>
      </c>
      <c r="J2903">
        <v>-105.0196</v>
      </c>
      <c r="K2903" t="s">
        <v>628</v>
      </c>
      <c r="L2903" t="s">
        <v>742</v>
      </c>
    </row>
    <row r="2904" spans="2:12" x14ac:dyDescent="0.25">
      <c r="B2904" t="s">
        <v>628</v>
      </c>
      <c r="C2904" t="s">
        <v>8419</v>
      </c>
      <c r="D2904" t="s">
        <v>8420</v>
      </c>
      <c r="E2904" t="s">
        <v>628</v>
      </c>
      <c r="F2904" t="s">
        <v>2484</v>
      </c>
      <c r="G2904">
        <v>0</v>
      </c>
      <c r="H2904">
        <v>4</v>
      </c>
      <c r="I2904">
        <v>40.453000000000003</v>
      </c>
      <c r="J2904">
        <v>-105.0677</v>
      </c>
      <c r="K2904" t="s">
        <v>628</v>
      </c>
      <c r="L2904" t="s">
        <v>742</v>
      </c>
    </row>
    <row r="2905" spans="2:12" x14ac:dyDescent="0.25">
      <c r="B2905" t="s">
        <v>628</v>
      </c>
      <c r="C2905" t="s">
        <v>9029</v>
      </c>
      <c r="D2905" t="s">
        <v>9030</v>
      </c>
      <c r="E2905" t="s">
        <v>8049</v>
      </c>
      <c r="F2905" t="s">
        <v>2484</v>
      </c>
      <c r="G2905">
        <v>0</v>
      </c>
      <c r="H2905">
        <v>4</v>
      </c>
      <c r="I2905">
        <v>40.3947</v>
      </c>
      <c r="J2905">
        <v>-105.1373</v>
      </c>
      <c r="K2905" t="s">
        <v>628</v>
      </c>
      <c r="L2905" t="s">
        <v>742</v>
      </c>
    </row>
    <row r="2906" spans="2:12" x14ac:dyDescent="0.25">
      <c r="B2906" t="s">
        <v>628</v>
      </c>
      <c r="C2906" t="s">
        <v>8389</v>
      </c>
      <c r="D2906" t="s">
        <v>8390</v>
      </c>
      <c r="E2906" t="s">
        <v>628</v>
      </c>
      <c r="F2906" t="s">
        <v>2484</v>
      </c>
      <c r="G2906">
        <v>0</v>
      </c>
      <c r="H2906">
        <v>4</v>
      </c>
      <c r="I2906">
        <v>40.383299999999998</v>
      </c>
      <c r="J2906">
        <v>-105.0091</v>
      </c>
      <c r="K2906" t="s">
        <v>628</v>
      </c>
      <c r="L2906" t="s">
        <v>742</v>
      </c>
    </row>
    <row r="2907" spans="2:12" x14ac:dyDescent="0.25">
      <c r="B2907" t="s">
        <v>628</v>
      </c>
      <c r="C2907" t="s">
        <v>8582</v>
      </c>
      <c r="D2907" t="s">
        <v>8583</v>
      </c>
      <c r="E2907" t="s">
        <v>628</v>
      </c>
      <c r="F2907" t="s">
        <v>2484</v>
      </c>
      <c r="G2907">
        <v>0</v>
      </c>
      <c r="H2907">
        <v>4</v>
      </c>
      <c r="I2907">
        <v>40.342100000000002</v>
      </c>
      <c r="J2907">
        <v>-105.0896</v>
      </c>
      <c r="K2907" t="s">
        <v>628</v>
      </c>
      <c r="L2907" t="s">
        <v>742</v>
      </c>
    </row>
    <row r="2908" spans="2:12" x14ac:dyDescent="0.25">
      <c r="B2908" t="s">
        <v>628</v>
      </c>
      <c r="C2908" t="s">
        <v>8915</v>
      </c>
      <c r="D2908" t="s">
        <v>8916</v>
      </c>
      <c r="E2908" t="s">
        <v>8049</v>
      </c>
      <c r="F2908" t="s">
        <v>2484</v>
      </c>
      <c r="G2908">
        <v>0</v>
      </c>
      <c r="H2908">
        <v>4</v>
      </c>
      <c r="I2908">
        <v>40.376199999999997</v>
      </c>
      <c r="J2908">
        <v>-105.14100000000001</v>
      </c>
      <c r="K2908" t="s">
        <v>628</v>
      </c>
      <c r="L2908" t="s">
        <v>742</v>
      </c>
    </row>
    <row r="2909" spans="2:12" x14ac:dyDescent="0.25">
      <c r="B2909" t="s">
        <v>628</v>
      </c>
      <c r="C2909" t="s">
        <v>8391</v>
      </c>
      <c r="D2909" t="s">
        <v>8392</v>
      </c>
      <c r="E2909" t="s">
        <v>628</v>
      </c>
      <c r="F2909" t="s">
        <v>2484</v>
      </c>
      <c r="G2909">
        <v>0</v>
      </c>
      <c r="H2909">
        <v>4</v>
      </c>
      <c r="I2909">
        <v>40.441899999999997</v>
      </c>
      <c r="J2909">
        <v>-105.18510000000001</v>
      </c>
      <c r="K2909" t="s">
        <v>628</v>
      </c>
      <c r="L2909" t="s">
        <v>742</v>
      </c>
    </row>
    <row r="2910" spans="2:12" x14ac:dyDescent="0.25">
      <c r="B2910" t="s">
        <v>628</v>
      </c>
      <c r="C2910" t="s">
        <v>8385</v>
      </c>
      <c r="D2910" t="s">
        <v>8386</v>
      </c>
      <c r="E2910" t="s">
        <v>628</v>
      </c>
      <c r="F2910" t="s">
        <v>2484</v>
      </c>
      <c r="G2910">
        <v>0</v>
      </c>
      <c r="H2910">
        <v>4</v>
      </c>
      <c r="I2910">
        <v>40.339100000000002</v>
      </c>
      <c r="J2910">
        <v>-105.1836</v>
      </c>
      <c r="K2910" t="s">
        <v>628</v>
      </c>
      <c r="L2910" t="s">
        <v>742</v>
      </c>
    </row>
    <row r="2911" spans="2:12" x14ac:dyDescent="0.25">
      <c r="B2911" t="s">
        <v>628</v>
      </c>
      <c r="C2911" t="s">
        <v>8626</v>
      </c>
      <c r="D2911" t="s">
        <v>8627</v>
      </c>
      <c r="E2911" t="s">
        <v>628</v>
      </c>
      <c r="F2911" t="s">
        <v>2484</v>
      </c>
      <c r="G2911">
        <v>0</v>
      </c>
      <c r="H2911">
        <v>4</v>
      </c>
      <c r="I2911">
        <v>40.429699999999997</v>
      </c>
      <c r="J2911">
        <v>-105.2256</v>
      </c>
      <c r="K2911" t="s">
        <v>628</v>
      </c>
      <c r="L2911" t="s">
        <v>742</v>
      </c>
    </row>
    <row r="2912" spans="2:12" x14ac:dyDescent="0.25">
      <c r="B2912" t="s">
        <v>22</v>
      </c>
      <c r="C2912" t="s">
        <v>2536</v>
      </c>
      <c r="D2912" t="s">
        <v>2537</v>
      </c>
      <c r="E2912" t="s">
        <v>1990</v>
      </c>
      <c r="F2912" t="s">
        <v>2484</v>
      </c>
      <c r="G2912">
        <v>1</v>
      </c>
      <c r="H2912">
        <v>7</v>
      </c>
      <c r="I2912">
        <v>39.666699999999999</v>
      </c>
      <c r="J2912">
        <v>-105.9</v>
      </c>
      <c r="K2912" t="s">
        <v>1990</v>
      </c>
      <c r="L2912" t="s">
        <v>742</v>
      </c>
    </row>
    <row r="2913" spans="2:12" x14ac:dyDescent="0.25">
      <c r="B2913" t="s">
        <v>674</v>
      </c>
      <c r="C2913" t="s">
        <v>1382</v>
      </c>
      <c r="D2913" t="s">
        <v>1383</v>
      </c>
      <c r="E2913" t="s">
        <v>1031</v>
      </c>
      <c r="F2913" t="s">
        <v>745</v>
      </c>
      <c r="G2913">
        <v>1</v>
      </c>
      <c r="H2913">
        <v>4</v>
      </c>
      <c r="I2913">
        <v>40.435000000000002</v>
      </c>
      <c r="J2913">
        <v>-105.08499999999999</v>
      </c>
      <c r="K2913" t="s">
        <v>1031</v>
      </c>
      <c r="L2913" t="s">
        <v>742</v>
      </c>
    </row>
    <row r="2914" spans="2:12" x14ac:dyDescent="0.25">
      <c r="B2914" t="s">
        <v>628</v>
      </c>
      <c r="C2914" t="s">
        <v>2359</v>
      </c>
      <c r="D2914" t="s">
        <v>2360</v>
      </c>
      <c r="E2914" t="s">
        <v>2214</v>
      </c>
      <c r="F2914" t="s">
        <v>2211</v>
      </c>
      <c r="G2914">
        <v>1</v>
      </c>
      <c r="H2914">
        <v>3</v>
      </c>
      <c r="I2914">
        <v>40.475600999999997</v>
      </c>
      <c r="J2914">
        <v>-104.70700100000001</v>
      </c>
      <c r="K2914" t="s">
        <v>2214</v>
      </c>
      <c r="L2914" t="s">
        <v>742</v>
      </c>
    </row>
    <row r="2915" spans="2:12" x14ac:dyDescent="0.25">
      <c r="B2915" t="s">
        <v>694</v>
      </c>
      <c r="C2915" t="s">
        <v>3496</v>
      </c>
      <c r="D2915" t="s">
        <v>3497</v>
      </c>
      <c r="E2915" t="s">
        <v>628</v>
      </c>
      <c r="F2915" t="s">
        <v>745</v>
      </c>
      <c r="G2915">
        <v>4</v>
      </c>
      <c r="H2915">
        <v>28</v>
      </c>
      <c r="I2915">
        <v>38.254399999999997</v>
      </c>
      <c r="J2915">
        <v>-106.56780000000001</v>
      </c>
      <c r="K2915" t="s">
        <v>813</v>
      </c>
      <c r="L2915" t="s">
        <v>742</v>
      </c>
    </row>
    <row r="2916" spans="2:12" x14ac:dyDescent="0.25">
      <c r="B2916" t="s">
        <v>628</v>
      </c>
      <c r="C2916" t="s">
        <v>8429</v>
      </c>
      <c r="D2916" t="s">
        <v>8430</v>
      </c>
      <c r="E2916" t="s">
        <v>628</v>
      </c>
      <c r="F2916" t="s">
        <v>2484</v>
      </c>
      <c r="G2916">
        <v>0</v>
      </c>
      <c r="H2916">
        <v>3</v>
      </c>
      <c r="I2916">
        <v>40.847499999999997</v>
      </c>
      <c r="J2916">
        <v>-105.36</v>
      </c>
      <c r="K2916" t="s">
        <v>628</v>
      </c>
      <c r="L2916" t="s">
        <v>742</v>
      </c>
    </row>
    <row r="2917" spans="2:12" x14ac:dyDescent="0.25">
      <c r="B2917" t="s">
        <v>689</v>
      </c>
      <c r="C2917" t="s">
        <v>3239</v>
      </c>
      <c r="D2917" t="s">
        <v>3240</v>
      </c>
      <c r="E2917" t="s">
        <v>2475</v>
      </c>
      <c r="F2917" t="s">
        <v>2292</v>
      </c>
      <c r="G2917">
        <v>2</v>
      </c>
      <c r="H2917">
        <v>67</v>
      </c>
      <c r="I2917">
        <v>37.658999999999999</v>
      </c>
      <c r="J2917">
        <v>-102.274</v>
      </c>
      <c r="K2917" t="s">
        <v>628</v>
      </c>
      <c r="L2917" t="s">
        <v>742</v>
      </c>
    </row>
    <row r="2918" spans="2:12" x14ac:dyDescent="0.25">
      <c r="B2918" t="s">
        <v>693</v>
      </c>
      <c r="C2918" t="s">
        <v>2065</v>
      </c>
      <c r="D2918" t="s">
        <v>2066</v>
      </c>
      <c r="E2918" t="s">
        <v>628</v>
      </c>
      <c r="F2918" t="s">
        <v>1979</v>
      </c>
      <c r="G2918">
        <v>5</v>
      </c>
      <c r="H2918">
        <v>53</v>
      </c>
      <c r="I2918">
        <v>40.083316000000003</v>
      </c>
      <c r="J2918">
        <v>-106.667269</v>
      </c>
      <c r="K2918" t="s">
        <v>628</v>
      </c>
      <c r="L2918" t="s">
        <v>742</v>
      </c>
    </row>
    <row r="2919" spans="2:12" x14ac:dyDescent="0.25">
      <c r="B2919" t="s">
        <v>66</v>
      </c>
      <c r="C2919" t="s">
        <v>2067</v>
      </c>
      <c r="D2919" t="s">
        <v>2066</v>
      </c>
      <c r="E2919" t="s">
        <v>1990</v>
      </c>
      <c r="F2919" t="s">
        <v>1979</v>
      </c>
      <c r="G2919">
        <v>5</v>
      </c>
      <c r="H2919">
        <v>53</v>
      </c>
      <c r="I2919">
        <v>40.083300000000001</v>
      </c>
      <c r="J2919">
        <v>-106.66670000000001</v>
      </c>
      <c r="K2919" t="s">
        <v>1990</v>
      </c>
      <c r="L2919" t="s">
        <v>742</v>
      </c>
    </row>
    <row r="2920" spans="2:12" x14ac:dyDescent="0.25">
      <c r="B2920" t="s">
        <v>628</v>
      </c>
      <c r="C2920" t="s">
        <v>8215</v>
      </c>
      <c r="D2920" t="s">
        <v>8216</v>
      </c>
      <c r="E2920" t="s">
        <v>628</v>
      </c>
      <c r="F2920" t="s">
        <v>2484</v>
      </c>
      <c r="G2920">
        <v>0</v>
      </c>
      <c r="H2920">
        <v>5</v>
      </c>
      <c r="I2920">
        <v>40.233699999999999</v>
      </c>
      <c r="J2920">
        <v>-105.27809999999999</v>
      </c>
      <c r="K2920" t="s">
        <v>628</v>
      </c>
      <c r="L2920" t="s">
        <v>742</v>
      </c>
    </row>
    <row r="2921" spans="2:12" x14ac:dyDescent="0.25">
      <c r="B2921" t="s">
        <v>628</v>
      </c>
      <c r="C2921" t="s">
        <v>8227</v>
      </c>
      <c r="D2921" t="s">
        <v>8228</v>
      </c>
      <c r="E2921" t="s">
        <v>628</v>
      </c>
      <c r="F2921" t="s">
        <v>2484</v>
      </c>
      <c r="G2921">
        <v>0</v>
      </c>
      <c r="H2921">
        <v>4</v>
      </c>
      <c r="I2921">
        <v>40.276200000000003</v>
      </c>
      <c r="J2921">
        <v>-105.3026</v>
      </c>
      <c r="K2921" t="s">
        <v>628</v>
      </c>
      <c r="L2921" t="s">
        <v>742</v>
      </c>
    </row>
    <row r="2922" spans="2:12" x14ac:dyDescent="0.25">
      <c r="B2922" t="s">
        <v>628</v>
      </c>
      <c r="C2922" t="s">
        <v>8698</v>
      </c>
      <c r="D2922" t="s">
        <v>8699</v>
      </c>
      <c r="E2922" t="s">
        <v>8049</v>
      </c>
      <c r="F2922" t="s">
        <v>2484</v>
      </c>
      <c r="G2922">
        <v>0</v>
      </c>
      <c r="H2922">
        <v>4</v>
      </c>
      <c r="I2922">
        <v>40.283099999999997</v>
      </c>
      <c r="J2922">
        <v>-105.35469999999999</v>
      </c>
      <c r="K2922" t="s">
        <v>628</v>
      </c>
      <c r="L2922" t="s">
        <v>742</v>
      </c>
    </row>
    <row r="2923" spans="2:12" x14ac:dyDescent="0.25">
      <c r="B2923" t="s">
        <v>678</v>
      </c>
      <c r="C2923" t="s">
        <v>4365</v>
      </c>
      <c r="D2923" t="s">
        <v>4366</v>
      </c>
      <c r="E2923" t="s">
        <v>2938</v>
      </c>
      <c r="F2923" t="s">
        <v>2292</v>
      </c>
      <c r="G2923">
        <v>5</v>
      </c>
      <c r="H2923">
        <v>72</v>
      </c>
      <c r="I2923">
        <v>39.297600000000003</v>
      </c>
      <c r="J2923">
        <v>-108.8685</v>
      </c>
      <c r="K2923" t="s">
        <v>628</v>
      </c>
      <c r="L2923" t="s">
        <v>742</v>
      </c>
    </row>
    <row r="2924" spans="2:12" x14ac:dyDescent="0.25">
      <c r="B2924" t="s">
        <v>678</v>
      </c>
      <c r="C2924" t="s">
        <v>4328</v>
      </c>
      <c r="D2924" t="s">
        <v>4329</v>
      </c>
      <c r="E2924" t="s">
        <v>2327</v>
      </c>
      <c r="F2924" t="s">
        <v>2292</v>
      </c>
      <c r="G2924">
        <v>5</v>
      </c>
      <c r="H2924">
        <v>72</v>
      </c>
      <c r="I2924">
        <v>39.262999999999998</v>
      </c>
      <c r="J2924">
        <v>-108.9319</v>
      </c>
      <c r="K2924" t="s">
        <v>628</v>
      </c>
      <c r="L2924" t="s">
        <v>742</v>
      </c>
    </row>
    <row r="2925" spans="2:12" x14ac:dyDescent="0.25">
      <c r="B2925" t="s">
        <v>650</v>
      </c>
      <c r="C2925" t="s">
        <v>1384</v>
      </c>
      <c r="D2925" t="s">
        <v>1385</v>
      </c>
      <c r="E2925" t="s">
        <v>759</v>
      </c>
      <c r="F2925" t="s">
        <v>745</v>
      </c>
      <c r="G2925">
        <v>3</v>
      </c>
      <c r="H2925">
        <v>22</v>
      </c>
      <c r="I2925">
        <v>37.174300000000002</v>
      </c>
      <c r="J2925">
        <v>-105.9393</v>
      </c>
      <c r="K2925" t="s">
        <v>759</v>
      </c>
      <c r="L2925" t="s">
        <v>742</v>
      </c>
    </row>
    <row r="2926" spans="2:12" x14ac:dyDescent="0.25">
      <c r="B2926" t="s">
        <v>681</v>
      </c>
      <c r="C2926" t="s">
        <v>1386</v>
      </c>
      <c r="D2926" t="s">
        <v>1387</v>
      </c>
      <c r="E2926" t="s">
        <v>1388</v>
      </c>
      <c r="F2926" t="s">
        <v>745</v>
      </c>
      <c r="G2926">
        <v>7</v>
      </c>
      <c r="H2926">
        <v>34</v>
      </c>
      <c r="I2926">
        <v>37.335000000000001</v>
      </c>
      <c r="J2926">
        <v>-108.31610000000001</v>
      </c>
      <c r="K2926" t="s">
        <v>1388</v>
      </c>
      <c r="L2926" t="s">
        <v>742</v>
      </c>
    </row>
    <row r="2927" spans="2:12" x14ac:dyDescent="0.25">
      <c r="B2927" t="s">
        <v>54</v>
      </c>
      <c r="C2927" t="s">
        <v>2538</v>
      </c>
      <c r="D2927" t="s">
        <v>1387</v>
      </c>
      <c r="E2927" t="s">
        <v>1990</v>
      </c>
      <c r="F2927" t="s">
        <v>2484</v>
      </c>
      <c r="G2927">
        <v>7</v>
      </c>
      <c r="H2927">
        <v>34</v>
      </c>
      <c r="I2927">
        <v>37.416699999999999</v>
      </c>
      <c r="J2927">
        <v>-108.1833</v>
      </c>
      <c r="K2927" t="s">
        <v>1990</v>
      </c>
      <c r="L2927" t="s">
        <v>742</v>
      </c>
    </row>
    <row r="2928" spans="2:12" x14ac:dyDescent="0.25">
      <c r="B2928" t="s">
        <v>681</v>
      </c>
      <c r="C2928" t="s">
        <v>3179</v>
      </c>
      <c r="D2928" t="s">
        <v>3180</v>
      </c>
      <c r="E2928" t="s">
        <v>1712</v>
      </c>
      <c r="F2928" t="s">
        <v>2292</v>
      </c>
      <c r="G2928">
        <v>7</v>
      </c>
      <c r="H2928">
        <v>71</v>
      </c>
      <c r="I2928">
        <v>37.498399999999997</v>
      </c>
      <c r="J2928">
        <v>-108.2401</v>
      </c>
      <c r="K2928" t="s">
        <v>628</v>
      </c>
      <c r="L2928" t="s">
        <v>742</v>
      </c>
    </row>
    <row r="2929" spans="2:12" x14ac:dyDescent="0.25">
      <c r="B2929" t="s">
        <v>681</v>
      </c>
      <c r="C2929" t="s">
        <v>3068</v>
      </c>
      <c r="D2929" t="s">
        <v>3069</v>
      </c>
      <c r="E2929" t="s">
        <v>2926</v>
      </c>
      <c r="F2929" t="s">
        <v>2292</v>
      </c>
      <c r="G2929">
        <v>7</v>
      </c>
      <c r="H2929">
        <v>34</v>
      </c>
      <c r="I2929">
        <v>37.312199999999997</v>
      </c>
      <c r="J2929">
        <v>-108.292</v>
      </c>
      <c r="K2929" t="s">
        <v>628</v>
      </c>
      <c r="L2929" t="s">
        <v>742</v>
      </c>
    </row>
    <row r="2930" spans="2:12" x14ac:dyDescent="0.25">
      <c r="B2930" t="s">
        <v>681</v>
      </c>
      <c r="C2930" t="s">
        <v>3107</v>
      </c>
      <c r="D2930" t="s">
        <v>3108</v>
      </c>
      <c r="E2930" t="s">
        <v>2504</v>
      </c>
      <c r="F2930" t="s">
        <v>2292</v>
      </c>
      <c r="G2930">
        <v>7</v>
      </c>
      <c r="H2930">
        <v>34</v>
      </c>
      <c r="I2930">
        <v>37.371200000000002</v>
      </c>
      <c r="J2930">
        <v>-108.2373</v>
      </c>
      <c r="K2930" t="s">
        <v>628</v>
      </c>
      <c r="L2930" t="s">
        <v>742</v>
      </c>
    </row>
    <row r="2931" spans="2:12" x14ac:dyDescent="0.25">
      <c r="B2931" t="s">
        <v>681</v>
      </c>
      <c r="C2931" t="s">
        <v>3109</v>
      </c>
      <c r="D2931" t="s">
        <v>3110</v>
      </c>
      <c r="E2931" t="s">
        <v>1712</v>
      </c>
      <c r="F2931" t="s">
        <v>2292</v>
      </c>
      <c r="G2931">
        <v>7</v>
      </c>
      <c r="H2931">
        <v>34</v>
      </c>
      <c r="I2931">
        <v>37.375799999999998</v>
      </c>
      <c r="J2931">
        <v>-108.3524</v>
      </c>
      <c r="K2931" t="s">
        <v>628</v>
      </c>
      <c r="L2931" t="s">
        <v>742</v>
      </c>
    </row>
    <row r="2932" spans="2:12" x14ac:dyDescent="0.25">
      <c r="B2932" t="s">
        <v>628</v>
      </c>
      <c r="C2932" t="s">
        <v>9047</v>
      </c>
      <c r="D2932" t="s">
        <v>9048</v>
      </c>
      <c r="E2932" t="s">
        <v>628</v>
      </c>
      <c r="F2932" t="s">
        <v>2484</v>
      </c>
      <c r="G2932">
        <v>0</v>
      </c>
      <c r="H2932">
        <v>34</v>
      </c>
      <c r="I2932">
        <v>37.332599999999999</v>
      </c>
      <c r="J2932">
        <v>-108.2133</v>
      </c>
      <c r="K2932" t="s">
        <v>628</v>
      </c>
      <c r="L2932" t="s">
        <v>742</v>
      </c>
    </row>
    <row r="2933" spans="2:12" x14ac:dyDescent="0.25">
      <c r="B2933" t="s">
        <v>681</v>
      </c>
      <c r="C2933" t="s">
        <v>3078</v>
      </c>
      <c r="D2933" t="s">
        <v>3079</v>
      </c>
      <c r="E2933" t="s">
        <v>2438</v>
      </c>
      <c r="F2933" t="s">
        <v>2292</v>
      </c>
      <c r="G2933">
        <v>7</v>
      </c>
      <c r="H2933">
        <v>34</v>
      </c>
      <c r="I2933">
        <v>37.330500000000001</v>
      </c>
      <c r="J2933">
        <v>-108.3991</v>
      </c>
      <c r="K2933" t="s">
        <v>628</v>
      </c>
      <c r="L2933" t="s">
        <v>742</v>
      </c>
    </row>
    <row r="2934" spans="2:12" x14ac:dyDescent="0.25">
      <c r="B2934" t="s">
        <v>681</v>
      </c>
      <c r="C2934" t="s">
        <v>2145</v>
      </c>
      <c r="D2934" t="s">
        <v>2146</v>
      </c>
      <c r="E2934" t="s">
        <v>628</v>
      </c>
      <c r="F2934" t="s">
        <v>1979</v>
      </c>
      <c r="G2934">
        <v>7</v>
      </c>
      <c r="H2934">
        <v>34</v>
      </c>
      <c r="I2934">
        <v>37.433328000000003</v>
      </c>
      <c r="J2934">
        <v>-108.167299</v>
      </c>
      <c r="K2934" t="s">
        <v>628</v>
      </c>
      <c r="L2934" t="s">
        <v>742</v>
      </c>
    </row>
    <row r="2935" spans="2:12" x14ac:dyDescent="0.25">
      <c r="B2935" t="s">
        <v>628</v>
      </c>
      <c r="C2935" t="s">
        <v>2743</v>
      </c>
      <c r="D2935" t="s">
        <v>2744</v>
      </c>
      <c r="E2935" t="s">
        <v>961</v>
      </c>
      <c r="F2935" t="s">
        <v>2211</v>
      </c>
      <c r="G2935">
        <v>7</v>
      </c>
      <c r="H2935">
        <v>34</v>
      </c>
      <c r="I2935">
        <v>37.321998999999998</v>
      </c>
      <c r="J2935">
        <v>-108.337997</v>
      </c>
      <c r="K2935" t="s">
        <v>961</v>
      </c>
      <c r="L2935" t="s">
        <v>742</v>
      </c>
    </row>
    <row r="2936" spans="2:12" x14ac:dyDescent="0.25">
      <c r="B2936" t="s">
        <v>659</v>
      </c>
      <c r="C2936" t="s">
        <v>1389</v>
      </c>
      <c r="D2936" t="s">
        <v>1390</v>
      </c>
      <c r="E2936" t="s">
        <v>1391</v>
      </c>
      <c r="F2936" t="s">
        <v>745</v>
      </c>
      <c r="G2936">
        <v>2</v>
      </c>
      <c r="H2936">
        <v>10</v>
      </c>
      <c r="I2936">
        <v>38.855699999999999</v>
      </c>
      <c r="J2936">
        <v>-104.93300000000001</v>
      </c>
      <c r="K2936" t="s">
        <v>628</v>
      </c>
      <c r="L2936" t="s">
        <v>742</v>
      </c>
    </row>
    <row r="2937" spans="2:12" x14ac:dyDescent="0.25">
      <c r="B2937" t="s">
        <v>628</v>
      </c>
      <c r="C2937" t="s">
        <v>8307</v>
      </c>
      <c r="D2937" t="s">
        <v>8308</v>
      </c>
      <c r="E2937" t="s">
        <v>628</v>
      </c>
      <c r="F2937" t="s">
        <v>2484</v>
      </c>
      <c r="G2937">
        <v>0</v>
      </c>
      <c r="H2937">
        <v>10</v>
      </c>
      <c r="I2937">
        <v>38.831099999999999</v>
      </c>
      <c r="J2937">
        <v>-104.9256</v>
      </c>
      <c r="K2937" t="s">
        <v>628</v>
      </c>
      <c r="L2937" t="s">
        <v>742</v>
      </c>
    </row>
    <row r="2938" spans="2:12" x14ac:dyDescent="0.25">
      <c r="B2938" t="s">
        <v>652</v>
      </c>
      <c r="C2938" t="s">
        <v>3418</v>
      </c>
      <c r="D2938" t="s">
        <v>3419</v>
      </c>
      <c r="E2938" t="s">
        <v>3032</v>
      </c>
      <c r="F2938" t="s">
        <v>2292</v>
      </c>
      <c r="G2938">
        <v>2</v>
      </c>
      <c r="H2938">
        <v>17</v>
      </c>
      <c r="I2938">
        <v>38.1327</v>
      </c>
      <c r="J2938">
        <v>-103.8616</v>
      </c>
      <c r="K2938" t="s">
        <v>628</v>
      </c>
      <c r="L2938" t="s">
        <v>742</v>
      </c>
    </row>
    <row r="2939" spans="2:12" x14ac:dyDescent="0.25">
      <c r="B2939" t="s">
        <v>665</v>
      </c>
      <c r="C2939" t="s">
        <v>4146</v>
      </c>
      <c r="D2939" t="s">
        <v>4147</v>
      </c>
      <c r="E2939" t="s">
        <v>2333</v>
      </c>
      <c r="F2939" t="s">
        <v>2292</v>
      </c>
      <c r="G2939">
        <v>5</v>
      </c>
      <c r="H2939">
        <v>38</v>
      </c>
      <c r="I2939">
        <v>39.080199999999998</v>
      </c>
      <c r="J2939">
        <v>-107.1889</v>
      </c>
      <c r="K2939" t="s">
        <v>628</v>
      </c>
      <c r="L2939" t="s">
        <v>742</v>
      </c>
    </row>
    <row r="2940" spans="2:12" x14ac:dyDescent="0.25">
      <c r="B2940" t="s">
        <v>665</v>
      </c>
      <c r="C2940" t="s">
        <v>4144</v>
      </c>
      <c r="D2940" t="s">
        <v>4145</v>
      </c>
      <c r="E2940" t="s">
        <v>961</v>
      </c>
      <c r="F2940" t="s">
        <v>2292</v>
      </c>
      <c r="G2940">
        <v>5</v>
      </c>
      <c r="H2940">
        <v>38</v>
      </c>
      <c r="I2940">
        <v>39.079099999999997</v>
      </c>
      <c r="J2940">
        <v>-107.1906</v>
      </c>
      <c r="K2940" t="s">
        <v>628</v>
      </c>
      <c r="L2940" t="s">
        <v>742</v>
      </c>
    </row>
    <row r="2941" spans="2:12" x14ac:dyDescent="0.25">
      <c r="B2941" t="s">
        <v>665</v>
      </c>
      <c r="C2941" t="s">
        <v>6584</v>
      </c>
      <c r="D2941" t="s">
        <v>6585</v>
      </c>
      <c r="E2941" t="s">
        <v>3399</v>
      </c>
      <c r="F2941" t="s">
        <v>6505</v>
      </c>
      <c r="G2941">
        <v>5</v>
      </c>
      <c r="H2941">
        <v>38</v>
      </c>
      <c r="I2941">
        <v>39.072299999999998</v>
      </c>
      <c r="J2941">
        <v>-107.217</v>
      </c>
      <c r="K2941" t="s">
        <v>628</v>
      </c>
      <c r="L2941" t="s">
        <v>742</v>
      </c>
    </row>
    <row r="2942" spans="2:12" x14ac:dyDescent="0.25">
      <c r="B2942" t="s">
        <v>694</v>
      </c>
      <c r="C2942" t="s">
        <v>1392</v>
      </c>
      <c r="D2942" t="s">
        <v>1393</v>
      </c>
      <c r="E2942" t="s">
        <v>1395</v>
      </c>
      <c r="F2942" t="s">
        <v>745</v>
      </c>
      <c r="G2942">
        <v>4</v>
      </c>
      <c r="H2942">
        <v>28</v>
      </c>
      <c r="I2942">
        <v>38.4</v>
      </c>
      <c r="J2942">
        <v>-106.25</v>
      </c>
      <c r="K2942" t="s">
        <v>1394</v>
      </c>
      <c r="L2942" t="s">
        <v>742</v>
      </c>
    </row>
    <row r="2943" spans="2:12" x14ac:dyDescent="0.25">
      <c r="B2943" t="s">
        <v>655</v>
      </c>
      <c r="C2943" t="s">
        <v>1396</v>
      </c>
      <c r="D2943" t="s">
        <v>1397</v>
      </c>
      <c r="E2943" t="s">
        <v>925</v>
      </c>
      <c r="F2943" t="s">
        <v>745</v>
      </c>
      <c r="G2943">
        <v>1</v>
      </c>
      <c r="H2943">
        <v>9</v>
      </c>
      <c r="I2943">
        <v>39.621099999999998</v>
      </c>
      <c r="J2943">
        <v>-105.0655</v>
      </c>
      <c r="K2943" t="s">
        <v>1398</v>
      </c>
      <c r="L2943" t="s">
        <v>742</v>
      </c>
    </row>
    <row r="2944" spans="2:12" x14ac:dyDescent="0.25">
      <c r="B2944" t="s">
        <v>691</v>
      </c>
      <c r="C2944" t="s">
        <v>1399</v>
      </c>
      <c r="D2944" t="s">
        <v>1400</v>
      </c>
      <c r="E2944" t="s">
        <v>1402</v>
      </c>
      <c r="F2944" t="s">
        <v>745</v>
      </c>
      <c r="G2944">
        <v>6</v>
      </c>
      <c r="H2944">
        <v>43</v>
      </c>
      <c r="I2944">
        <v>40.021389999999997</v>
      </c>
      <c r="J2944">
        <v>-107.55556</v>
      </c>
      <c r="K2944" t="s">
        <v>1401</v>
      </c>
      <c r="L2944" t="s">
        <v>742</v>
      </c>
    </row>
    <row r="2945" spans="2:12" x14ac:dyDescent="0.25">
      <c r="B2945" t="s">
        <v>691</v>
      </c>
      <c r="C2945" t="s">
        <v>1403</v>
      </c>
      <c r="D2945" t="s">
        <v>1404</v>
      </c>
      <c r="E2945" t="s">
        <v>1405</v>
      </c>
      <c r="F2945" t="s">
        <v>745</v>
      </c>
      <c r="G2945">
        <v>6</v>
      </c>
      <c r="H2945">
        <v>43</v>
      </c>
      <c r="I2945">
        <v>40.023890000000002</v>
      </c>
      <c r="J2945">
        <v>-107.43361</v>
      </c>
      <c r="K2945" t="s">
        <v>1405</v>
      </c>
      <c r="L2945" t="s">
        <v>742</v>
      </c>
    </row>
    <row r="2946" spans="2:12" x14ac:dyDescent="0.25">
      <c r="B2946" t="s">
        <v>628</v>
      </c>
      <c r="C2946" t="s">
        <v>8469</v>
      </c>
      <c r="D2946" t="s">
        <v>8470</v>
      </c>
      <c r="E2946" t="s">
        <v>628</v>
      </c>
      <c r="F2946" t="s">
        <v>2484</v>
      </c>
      <c r="G2946">
        <v>0</v>
      </c>
      <c r="H2946">
        <v>4</v>
      </c>
      <c r="I2946">
        <v>40.559199999999997</v>
      </c>
      <c r="J2946">
        <v>-105.29510000000001</v>
      </c>
      <c r="K2946" t="s">
        <v>628</v>
      </c>
      <c r="L2946" t="s">
        <v>742</v>
      </c>
    </row>
    <row r="2947" spans="2:12" x14ac:dyDescent="0.25">
      <c r="B2947" t="s">
        <v>680</v>
      </c>
      <c r="C2947" t="s">
        <v>2747</v>
      </c>
      <c r="D2947" t="s">
        <v>2748</v>
      </c>
      <c r="E2947" t="s">
        <v>961</v>
      </c>
      <c r="F2947" t="s">
        <v>745</v>
      </c>
      <c r="G2947">
        <v>6</v>
      </c>
      <c r="H2947">
        <v>43</v>
      </c>
      <c r="I2947">
        <v>40.252800000000001</v>
      </c>
      <c r="J2947">
        <v>-108.6405</v>
      </c>
      <c r="K2947" t="s">
        <v>961</v>
      </c>
      <c r="L2947" t="s">
        <v>742</v>
      </c>
    </row>
    <row r="2948" spans="2:12" x14ac:dyDescent="0.25">
      <c r="B2948" t="s">
        <v>680</v>
      </c>
      <c r="C2948" t="s">
        <v>1406</v>
      </c>
      <c r="D2948" t="s">
        <v>1407</v>
      </c>
      <c r="E2948" t="s">
        <v>1408</v>
      </c>
      <c r="F2948" t="s">
        <v>745</v>
      </c>
      <c r="G2948">
        <v>6</v>
      </c>
      <c r="H2948">
        <v>43</v>
      </c>
      <c r="I2948">
        <v>40.284399999999998</v>
      </c>
      <c r="J2948">
        <v>-108.605</v>
      </c>
      <c r="K2948" t="s">
        <v>1408</v>
      </c>
      <c r="L2948" t="s">
        <v>742</v>
      </c>
    </row>
    <row r="2949" spans="2:12" x14ac:dyDescent="0.25">
      <c r="B2949" t="s">
        <v>660</v>
      </c>
      <c r="C2949" t="s">
        <v>2240</v>
      </c>
      <c r="D2949" t="s">
        <v>2241</v>
      </c>
      <c r="E2949" t="s">
        <v>2242</v>
      </c>
      <c r="F2949" t="s">
        <v>745</v>
      </c>
      <c r="G2949">
        <v>2</v>
      </c>
      <c r="H2949">
        <v>67</v>
      </c>
      <c r="I2949">
        <v>39.128799999999998</v>
      </c>
      <c r="J2949">
        <v>-103.8455</v>
      </c>
      <c r="K2949" t="s">
        <v>2242</v>
      </c>
      <c r="L2949" t="s">
        <v>742</v>
      </c>
    </row>
    <row r="2950" spans="2:12" x14ac:dyDescent="0.25">
      <c r="B2950" t="s">
        <v>628</v>
      </c>
      <c r="C2950" t="s">
        <v>8987</v>
      </c>
      <c r="D2950" t="s">
        <v>8988</v>
      </c>
      <c r="E2950" t="s">
        <v>2835</v>
      </c>
      <c r="F2950" t="s">
        <v>2484</v>
      </c>
      <c r="G2950">
        <v>0</v>
      </c>
      <c r="H2950">
        <v>67</v>
      </c>
      <c r="I2950">
        <v>39.1721</v>
      </c>
      <c r="J2950">
        <v>-103.83029999999999</v>
      </c>
      <c r="K2950" t="s">
        <v>628</v>
      </c>
      <c r="L2950" t="s">
        <v>742</v>
      </c>
    </row>
    <row r="2951" spans="2:12" x14ac:dyDescent="0.25">
      <c r="B2951" t="s">
        <v>680</v>
      </c>
      <c r="C2951" t="s">
        <v>1409</v>
      </c>
      <c r="D2951" t="s">
        <v>1410</v>
      </c>
      <c r="E2951" t="s">
        <v>912</v>
      </c>
      <c r="F2951" t="s">
        <v>745</v>
      </c>
      <c r="G2951">
        <v>6</v>
      </c>
      <c r="H2951">
        <v>44</v>
      </c>
      <c r="I2951">
        <v>40.515799999999999</v>
      </c>
      <c r="J2951">
        <v>-108.0947</v>
      </c>
      <c r="K2951" t="s">
        <v>912</v>
      </c>
      <c r="L2951" t="s">
        <v>742</v>
      </c>
    </row>
    <row r="2952" spans="2:12" x14ac:dyDescent="0.25">
      <c r="B2952" t="s">
        <v>647</v>
      </c>
      <c r="C2952" t="s">
        <v>3727</v>
      </c>
      <c r="D2952" t="s">
        <v>3728</v>
      </c>
      <c r="E2952" t="s">
        <v>2443</v>
      </c>
      <c r="F2952" t="s">
        <v>2292</v>
      </c>
      <c r="G2952">
        <v>2</v>
      </c>
      <c r="H2952">
        <v>11</v>
      </c>
      <c r="I2952">
        <v>38.543199999999999</v>
      </c>
      <c r="J2952">
        <v>-106.19240000000001</v>
      </c>
      <c r="K2952" t="s">
        <v>628</v>
      </c>
      <c r="L2952" t="s">
        <v>742</v>
      </c>
    </row>
    <row r="2953" spans="2:12" x14ac:dyDescent="0.25">
      <c r="B2953" t="s">
        <v>665</v>
      </c>
      <c r="C2953" t="s">
        <v>2187</v>
      </c>
      <c r="D2953" t="s">
        <v>2188</v>
      </c>
      <c r="E2953" t="s">
        <v>628</v>
      </c>
      <c r="F2953" t="s">
        <v>1979</v>
      </c>
      <c r="G2953">
        <v>5</v>
      </c>
      <c r="H2953">
        <v>38</v>
      </c>
      <c r="I2953">
        <v>39.133316000000001</v>
      </c>
      <c r="J2953">
        <v>-107.283939</v>
      </c>
      <c r="K2953" t="s">
        <v>628</v>
      </c>
      <c r="L2953" t="s">
        <v>742</v>
      </c>
    </row>
    <row r="2954" spans="2:12" x14ac:dyDescent="0.25">
      <c r="B2954" t="s">
        <v>38</v>
      </c>
      <c r="C2954" t="s">
        <v>2189</v>
      </c>
      <c r="D2954" t="s">
        <v>2188</v>
      </c>
      <c r="E2954" t="s">
        <v>1990</v>
      </c>
      <c r="F2954" t="s">
        <v>1979</v>
      </c>
      <c r="G2954">
        <v>4</v>
      </c>
      <c r="H2954">
        <v>40</v>
      </c>
      <c r="I2954">
        <v>39.133299999999998</v>
      </c>
      <c r="J2954">
        <v>-107.2833</v>
      </c>
      <c r="K2954" t="s">
        <v>1990</v>
      </c>
      <c r="L2954" t="s">
        <v>742</v>
      </c>
    </row>
    <row r="2955" spans="2:12" x14ac:dyDescent="0.25">
      <c r="B2955" t="s">
        <v>628</v>
      </c>
      <c r="C2955" t="s">
        <v>7980</v>
      </c>
      <c r="D2955" t="s">
        <v>7981</v>
      </c>
      <c r="E2955" t="s">
        <v>628</v>
      </c>
      <c r="F2955" t="s">
        <v>2484</v>
      </c>
      <c r="G2955">
        <v>1</v>
      </c>
      <c r="H2955">
        <v>48</v>
      </c>
      <c r="I2955">
        <v>40.779998999999997</v>
      </c>
      <c r="J2955">
        <v>-105.93</v>
      </c>
      <c r="K2955" t="s">
        <v>628</v>
      </c>
      <c r="L2955" t="s">
        <v>742</v>
      </c>
    </row>
    <row r="2956" spans="2:12" x14ac:dyDescent="0.25">
      <c r="B2956" t="s">
        <v>658</v>
      </c>
      <c r="C2956" t="s">
        <v>2068</v>
      </c>
      <c r="D2956" t="s">
        <v>2069</v>
      </c>
      <c r="E2956" t="s">
        <v>628</v>
      </c>
      <c r="F2956" t="s">
        <v>1979</v>
      </c>
      <c r="G2956">
        <v>5</v>
      </c>
      <c r="H2956">
        <v>37</v>
      </c>
      <c r="I2956">
        <v>39.499980000000001</v>
      </c>
      <c r="J2956">
        <v>-106.750595</v>
      </c>
      <c r="K2956" t="s">
        <v>628</v>
      </c>
      <c r="L2956" t="s">
        <v>742</v>
      </c>
    </row>
    <row r="2957" spans="2:12" x14ac:dyDescent="0.25">
      <c r="B2957" t="s">
        <v>665</v>
      </c>
      <c r="C2957" t="s">
        <v>4187</v>
      </c>
      <c r="D2957" t="s">
        <v>4188</v>
      </c>
      <c r="E2957" t="s">
        <v>628</v>
      </c>
      <c r="F2957" t="s">
        <v>745</v>
      </c>
      <c r="G2957">
        <v>4</v>
      </c>
      <c r="H2957">
        <v>40</v>
      </c>
      <c r="I2957">
        <v>39.1267</v>
      </c>
      <c r="J2957">
        <v>-107.2847</v>
      </c>
      <c r="K2957" t="s">
        <v>4189</v>
      </c>
      <c r="L2957" t="s">
        <v>742</v>
      </c>
    </row>
    <row r="2958" spans="2:12" x14ac:dyDescent="0.25">
      <c r="B2958" t="s">
        <v>31</v>
      </c>
      <c r="C2958" t="s">
        <v>2539</v>
      </c>
      <c r="D2958" t="s">
        <v>2540</v>
      </c>
      <c r="E2958" t="s">
        <v>1990</v>
      </c>
      <c r="F2958" t="s">
        <v>2484</v>
      </c>
      <c r="G2958">
        <v>5</v>
      </c>
      <c r="H2958">
        <v>37</v>
      </c>
      <c r="I2958">
        <v>39.6</v>
      </c>
      <c r="J2958">
        <v>-106.5333</v>
      </c>
      <c r="K2958" t="s">
        <v>1990</v>
      </c>
      <c r="L2958" t="s">
        <v>742</v>
      </c>
    </row>
    <row r="2959" spans="2:12" x14ac:dyDescent="0.25">
      <c r="B2959" t="s">
        <v>628</v>
      </c>
      <c r="C2959" t="s">
        <v>9078</v>
      </c>
      <c r="D2959" t="s">
        <v>9079</v>
      </c>
      <c r="E2959" t="s">
        <v>2835</v>
      </c>
      <c r="F2959" t="s">
        <v>2484</v>
      </c>
      <c r="G2959">
        <v>0</v>
      </c>
      <c r="H2959">
        <v>5</v>
      </c>
      <c r="I2959">
        <v>40.234200000000001</v>
      </c>
      <c r="J2959">
        <v>-105.00539999999999</v>
      </c>
      <c r="K2959" t="s">
        <v>628</v>
      </c>
      <c r="L2959" t="s">
        <v>742</v>
      </c>
    </row>
    <row r="2960" spans="2:12" x14ac:dyDescent="0.25">
      <c r="B2960" t="s">
        <v>628</v>
      </c>
      <c r="C2960" t="s">
        <v>8781</v>
      </c>
      <c r="D2960" t="s">
        <v>8782</v>
      </c>
      <c r="E2960" t="s">
        <v>628</v>
      </c>
      <c r="F2960" t="s">
        <v>2484</v>
      </c>
      <c r="G2960">
        <v>0</v>
      </c>
      <c r="H2960">
        <v>5</v>
      </c>
      <c r="I2960">
        <v>40.260399999999997</v>
      </c>
      <c r="J2960">
        <v>-104.98869999999999</v>
      </c>
      <c r="K2960" t="s">
        <v>628</v>
      </c>
      <c r="L2960" t="s">
        <v>742</v>
      </c>
    </row>
    <row r="2961" spans="2:12" x14ac:dyDescent="0.25">
      <c r="B2961" t="s">
        <v>67</v>
      </c>
      <c r="C2961" t="s">
        <v>2541</v>
      </c>
      <c r="D2961" t="s">
        <v>2542</v>
      </c>
      <c r="E2961" t="s">
        <v>1990</v>
      </c>
      <c r="F2961" t="s">
        <v>2484</v>
      </c>
      <c r="G2961">
        <v>3</v>
      </c>
      <c r="H2961">
        <v>35</v>
      </c>
      <c r="I2961">
        <v>37.833300000000001</v>
      </c>
      <c r="J2961">
        <v>-105.4333</v>
      </c>
      <c r="K2961" t="s">
        <v>1990</v>
      </c>
      <c r="L2961" t="s">
        <v>742</v>
      </c>
    </row>
    <row r="2962" spans="2:12" x14ac:dyDescent="0.25">
      <c r="B2962" t="s">
        <v>691</v>
      </c>
      <c r="C2962" t="s">
        <v>5682</v>
      </c>
      <c r="D2962" t="s">
        <v>5683</v>
      </c>
      <c r="E2962" t="s">
        <v>2842</v>
      </c>
      <c r="F2962" t="s">
        <v>2292</v>
      </c>
      <c r="G2962">
        <v>6</v>
      </c>
      <c r="H2962">
        <v>43</v>
      </c>
      <c r="I2962">
        <v>40.040700000000001</v>
      </c>
      <c r="J2962">
        <v>-107.9203</v>
      </c>
      <c r="K2962" t="s">
        <v>628</v>
      </c>
      <c r="L2962" t="s">
        <v>742</v>
      </c>
    </row>
    <row r="2963" spans="2:12" x14ac:dyDescent="0.25">
      <c r="B2963" t="s">
        <v>691</v>
      </c>
      <c r="C2963" t="s">
        <v>1416</v>
      </c>
      <c r="D2963" t="s">
        <v>1417</v>
      </c>
      <c r="E2963" t="s">
        <v>1418</v>
      </c>
      <c r="F2963" t="s">
        <v>745</v>
      </c>
      <c r="G2963">
        <v>6</v>
      </c>
      <c r="H2963">
        <v>43</v>
      </c>
      <c r="I2963">
        <v>40.133330000000001</v>
      </c>
      <c r="J2963">
        <v>-107.98333</v>
      </c>
      <c r="K2963" t="s">
        <v>1418</v>
      </c>
      <c r="L2963" t="s">
        <v>742</v>
      </c>
    </row>
    <row r="2964" spans="2:12" x14ac:dyDescent="0.25">
      <c r="B2964" t="s">
        <v>691</v>
      </c>
      <c r="C2964" t="s">
        <v>5507</v>
      </c>
      <c r="D2964" t="s">
        <v>5508</v>
      </c>
      <c r="E2964" t="s">
        <v>2428</v>
      </c>
      <c r="F2964" t="s">
        <v>2292</v>
      </c>
      <c r="G2964">
        <v>6</v>
      </c>
      <c r="H2964">
        <v>43</v>
      </c>
      <c r="I2964">
        <v>39.946399999999997</v>
      </c>
      <c r="J2964">
        <v>-107.7206</v>
      </c>
      <c r="K2964" t="s">
        <v>628</v>
      </c>
      <c r="L2964" t="s">
        <v>742</v>
      </c>
    </row>
    <row r="2965" spans="2:12" x14ac:dyDescent="0.25">
      <c r="B2965" t="s">
        <v>691</v>
      </c>
      <c r="C2965" t="s">
        <v>5525</v>
      </c>
      <c r="D2965" t="s">
        <v>5526</v>
      </c>
      <c r="E2965" t="s">
        <v>2459</v>
      </c>
      <c r="F2965" t="s">
        <v>2292</v>
      </c>
      <c r="G2965">
        <v>6</v>
      </c>
      <c r="H2965">
        <v>43</v>
      </c>
      <c r="I2965">
        <v>39.966900000000003</v>
      </c>
      <c r="J2965">
        <v>-107.64400000000001</v>
      </c>
      <c r="K2965" t="s">
        <v>628</v>
      </c>
      <c r="L2965" t="s">
        <v>742</v>
      </c>
    </row>
    <row r="2966" spans="2:12" x14ac:dyDescent="0.25">
      <c r="B2966" t="s">
        <v>691</v>
      </c>
      <c r="C2966" t="s">
        <v>2885</v>
      </c>
      <c r="D2966" t="s">
        <v>2886</v>
      </c>
      <c r="E2966" t="s">
        <v>2813</v>
      </c>
      <c r="F2966" t="s">
        <v>745</v>
      </c>
      <c r="G2966">
        <v>6</v>
      </c>
      <c r="H2966">
        <v>43</v>
      </c>
      <c r="I2966">
        <v>40.0822</v>
      </c>
      <c r="J2966">
        <v>-108.1996</v>
      </c>
      <c r="K2966" t="s">
        <v>2813</v>
      </c>
      <c r="L2966" t="s">
        <v>742</v>
      </c>
    </row>
    <row r="2967" spans="2:12" x14ac:dyDescent="0.25">
      <c r="B2967" t="s">
        <v>691</v>
      </c>
      <c r="C2967" t="s">
        <v>5819</v>
      </c>
      <c r="D2967" t="s">
        <v>5820</v>
      </c>
      <c r="E2967" t="s">
        <v>3214</v>
      </c>
      <c r="F2967" t="s">
        <v>2292</v>
      </c>
      <c r="G2967">
        <v>6</v>
      </c>
      <c r="H2967">
        <v>43</v>
      </c>
      <c r="I2967">
        <v>40.15</v>
      </c>
      <c r="J2967">
        <v>-108.3421</v>
      </c>
      <c r="K2967" t="s">
        <v>628</v>
      </c>
      <c r="L2967" t="s">
        <v>742</v>
      </c>
    </row>
    <row r="2968" spans="2:12" x14ac:dyDescent="0.25">
      <c r="B2968" t="s">
        <v>691</v>
      </c>
      <c r="C2968" t="s">
        <v>1411</v>
      </c>
      <c r="D2968" t="s">
        <v>1412</v>
      </c>
      <c r="E2968" t="s">
        <v>759</v>
      </c>
      <c r="F2968" t="s">
        <v>745</v>
      </c>
      <c r="G2968">
        <v>6</v>
      </c>
      <c r="H2968">
        <v>43</v>
      </c>
      <c r="I2968">
        <v>40.035800000000002</v>
      </c>
      <c r="J2968">
        <v>-107.9058</v>
      </c>
      <c r="K2968" t="s">
        <v>759</v>
      </c>
      <c r="L2968" t="s">
        <v>742</v>
      </c>
    </row>
    <row r="2969" spans="2:12" x14ac:dyDescent="0.25">
      <c r="B2969" t="s">
        <v>691</v>
      </c>
      <c r="C2969" t="s">
        <v>5598</v>
      </c>
      <c r="D2969" t="s">
        <v>5599</v>
      </c>
      <c r="E2969" t="s">
        <v>2428</v>
      </c>
      <c r="F2969" t="s">
        <v>2292</v>
      </c>
      <c r="G2969">
        <v>6</v>
      </c>
      <c r="H2969">
        <v>43</v>
      </c>
      <c r="I2969">
        <v>39.999400000000001</v>
      </c>
      <c r="J2969">
        <v>-107.8379</v>
      </c>
      <c r="K2969" t="s">
        <v>628</v>
      </c>
      <c r="L2969" t="s">
        <v>742</v>
      </c>
    </row>
    <row r="2970" spans="2:12" x14ac:dyDescent="0.25">
      <c r="B2970" t="s">
        <v>691</v>
      </c>
      <c r="C2970" t="s">
        <v>5653</v>
      </c>
      <c r="D2970" t="s">
        <v>5654</v>
      </c>
      <c r="E2970" t="s">
        <v>3334</v>
      </c>
      <c r="F2970" t="s">
        <v>2292</v>
      </c>
      <c r="G2970">
        <v>6</v>
      </c>
      <c r="H2970">
        <v>43</v>
      </c>
      <c r="I2970">
        <v>40.027700000000003</v>
      </c>
      <c r="J2970">
        <v>-107.754</v>
      </c>
      <c r="K2970" t="s">
        <v>628</v>
      </c>
      <c r="L2970" t="s">
        <v>742</v>
      </c>
    </row>
    <row r="2971" spans="2:12" x14ac:dyDescent="0.25">
      <c r="B2971" t="s">
        <v>691</v>
      </c>
      <c r="C2971" t="s">
        <v>2883</v>
      </c>
      <c r="D2971" t="s">
        <v>2884</v>
      </c>
      <c r="E2971" t="s">
        <v>1398</v>
      </c>
      <c r="F2971" t="s">
        <v>745</v>
      </c>
      <c r="G2971">
        <v>6</v>
      </c>
      <c r="H2971">
        <v>43</v>
      </c>
      <c r="I2971">
        <v>40.044170000000001</v>
      </c>
      <c r="J2971">
        <v>-107.88861</v>
      </c>
      <c r="K2971" t="s">
        <v>2249</v>
      </c>
      <c r="L2971" t="s">
        <v>742</v>
      </c>
    </row>
    <row r="2972" spans="2:12" x14ac:dyDescent="0.25">
      <c r="B2972" t="s">
        <v>691</v>
      </c>
      <c r="C2972" t="s">
        <v>1413</v>
      </c>
      <c r="D2972" t="s">
        <v>1414</v>
      </c>
      <c r="E2972" t="s">
        <v>1415</v>
      </c>
      <c r="F2972" t="s">
        <v>745</v>
      </c>
      <c r="G2972">
        <v>6</v>
      </c>
      <c r="H2972">
        <v>43</v>
      </c>
      <c r="I2972">
        <v>40.033329999999999</v>
      </c>
      <c r="J2972">
        <v>-107.91667</v>
      </c>
      <c r="K2972" t="s">
        <v>1415</v>
      </c>
      <c r="L2972" t="s">
        <v>742</v>
      </c>
    </row>
    <row r="2973" spans="2:12" x14ac:dyDescent="0.25">
      <c r="B2973" t="s">
        <v>688</v>
      </c>
      <c r="C2973" t="s">
        <v>1419</v>
      </c>
      <c r="D2973" t="s">
        <v>1420</v>
      </c>
      <c r="E2973" t="s">
        <v>1421</v>
      </c>
      <c r="F2973" t="s">
        <v>745</v>
      </c>
      <c r="G2973">
        <v>5</v>
      </c>
      <c r="H2973">
        <v>38</v>
      </c>
      <c r="I2973">
        <v>39.361899999999999</v>
      </c>
      <c r="J2973">
        <v>-106.7422</v>
      </c>
      <c r="K2973" t="s">
        <v>1421</v>
      </c>
      <c r="L2973" t="s">
        <v>742</v>
      </c>
    </row>
    <row r="2974" spans="2:12" x14ac:dyDescent="0.25">
      <c r="B2974" t="s">
        <v>658</v>
      </c>
      <c r="C2974" t="s">
        <v>1422</v>
      </c>
      <c r="D2974" t="s">
        <v>1423</v>
      </c>
      <c r="E2974" t="s">
        <v>1298</v>
      </c>
      <c r="F2974" t="s">
        <v>745</v>
      </c>
      <c r="G2974">
        <v>5</v>
      </c>
      <c r="H2974">
        <v>38</v>
      </c>
      <c r="I2974">
        <v>39.366669999999999</v>
      </c>
      <c r="J2974">
        <v>-106.68333</v>
      </c>
      <c r="K2974" t="s">
        <v>628</v>
      </c>
      <c r="L2974" t="s">
        <v>742</v>
      </c>
    </row>
    <row r="2975" spans="2:12" x14ac:dyDescent="0.25">
      <c r="B2975" t="s">
        <v>678</v>
      </c>
      <c r="C2975" t="s">
        <v>4158</v>
      </c>
      <c r="D2975" t="s">
        <v>4159</v>
      </c>
      <c r="E2975" t="s">
        <v>2647</v>
      </c>
      <c r="F2975" t="s">
        <v>2292</v>
      </c>
      <c r="G2975">
        <v>5</v>
      </c>
      <c r="H2975">
        <v>72</v>
      </c>
      <c r="I2975">
        <v>39.089399999999998</v>
      </c>
      <c r="J2975">
        <v>-108.10420000000001</v>
      </c>
      <c r="K2975" t="s">
        <v>628</v>
      </c>
      <c r="L2975" t="s">
        <v>742</v>
      </c>
    </row>
    <row r="2976" spans="2:12" x14ac:dyDescent="0.25">
      <c r="B2976" t="s">
        <v>678</v>
      </c>
      <c r="C2976" t="s">
        <v>2070</v>
      </c>
      <c r="D2976" t="s">
        <v>2071</v>
      </c>
      <c r="E2976" t="s">
        <v>628</v>
      </c>
      <c r="F2976" t="s">
        <v>1979</v>
      </c>
      <c r="G2976">
        <v>5</v>
      </c>
      <c r="H2976">
        <v>72</v>
      </c>
      <c r="I2976">
        <v>39.049973000000001</v>
      </c>
      <c r="J2976">
        <v>-108.083974</v>
      </c>
      <c r="K2976" t="s">
        <v>628</v>
      </c>
      <c r="L2976" t="s">
        <v>742</v>
      </c>
    </row>
    <row r="2977" spans="2:12" x14ac:dyDescent="0.25">
      <c r="B2977" t="s">
        <v>51</v>
      </c>
      <c r="C2977" t="s">
        <v>2073</v>
      </c>
      <c r="D2977" t="s">
        <v>2071</v>
      </c>
      <c r="E2977" t="s">
        <v>1990</v>
      </c>
      <c r="F2977" t="s">
        <v>1979</v>
      </c>
      <c r="G2977">
        <v>5</v>
      </c>
      <c r="H2977">
        <v>72</v>
      </c>
      <c r="I2977">
        <v>39.049999999999997</v>
      </c>
      <c r="J2977">
        <v>-108.08329999999999</v>
      </c>
      <c r="K2977" t="s">
        <v>1990</v>
      </c>
      <c r="L2977" t="s">
        <v>742</v>
      </c>
    </row>
    <row r="2978" spans="2:12" x14ac:dyDescent="0.25">
      <c r="B2978" t="s">
        <v>678</v>
      </c>
      <c r="C2978" t="s">
        <v>1424</v>
      </c>
      <c r="D2978" t="s">
        <v>1425</v>
      </c>
      <c r="E2978" t="s">
        <v>1426</v>
      </c>
      <c r="F2978" t="s">
        <v>745</v>
      </c>
      <c r="G2978">
        <v>5</v>
      </c>
      <c r="H2978">
        <v>72</v>
      </c>
      <c r="I2978">
        <v>39.049999999999997</v>
      </c>
      <c r="J2978">
        <v>-108.08333</v>
      </c>
      <c r="K2978" t="s">
        <v>1426</v>
      </c>
      <c r="L2978" t="s">
        <v>742</v>
      </c>
    </row>
    <row r="2979" spans="2:12" x14ac:dyDescent="0.25">
      <c r="B2979" t="s">
        <v>672</v>
      </c>
      <c r="C2979" t="s">
        <v>2915</v>
      </c>
      <c r="D2979" t="s">
        <v>2916</v>
      </c>
      <c r="E2979" t="s">
        <v>628</v>
      </c>
      <c r="F2979" t="s">
        <v>745</v>
      </c>
      <c r="G2979">
        <v>7</v>
      </c>
      <c r="H2979">
        <v>31</v>
      </c>
      <c r="I2979">
        <v>37.055</v>
      </c>
      <c r="J2979">
        <v>-107.7069</v>
      </c>
      <c r="K2979" t="s">
        <v>1670</v>
      </c>
      <c r="L2979" t="s">
        <v>742</v>
      </c>
    </row>
    <row r="2980" spans="2:12" x14ac:dyDescent="0.25">
      <c r="B2980" t="s">
        <v>628</v>
      </c>
      <c r="C2980" t="s">
        <v>1427</v>
      </c>
      <c r="D2980" t="s">
        <v>1428</v>
      </c>
      <c r="E2980" t="s">
        <v>1205</v>
      </c>
      <c r="F2980" t="s">
        <v>745</v>
      </c>
      <c r="G2980">
        <v>7</v>
      </c>
      <c r="H2980">
        <v>34</v>
      </c>
      <c r="I2980">
        <v>37.199599999999997</v>
      </c>
      <c r="J2980">
        <v>-108.4893</v>
      </c>
      <c r="K2980" t="s">
        <v>1205</v>
      </c>
      <c r="L2980" t="s">
        <v>742</v>
      </c>
    </row>
    <row r="2981" spans="2:12" x14ac:dyDescent="0.25">
      <c r="B2981" t="s">
        <v>700</v>
      </c>
      <c r="C2981" t="s">
        <v>6065</v>
      </c>
      <c r="D2981" t="s">
        <v>6066</v>
      </c>
      <c r="E2981" t="s">
        <v>3429</v>
      </c>
      <c r="F2981" t="s">
        <v>2292</v>
      </c>
      <c r="G2981">
        <v>1</v>
      </c>
      <c r="H2981">
        <v>64</v>
      </c>
      <c r="I2981">
        <v>40.393300000000004</v>
      </c>
      <c r="J2981">
        <v>-103.4507</v>
      </c>
      <c r="K2981" t="s">
        <v>628</v>
      </c>
      <c r="L2981" t="s">
        <v>742</v>
      </c>
    </row>
    <row r="2982" spans="2:12" x14ac:dyDescent="0.25">
      <c r="B2982" t="s">
        <v>59</v>
      </c>
      <c r="C2982" t="s">
        <v>2543</v>
      </c>
      <c r="D2982" t="s">
        <v>2544</v>
      </c>
      <c r="E2982" t="s">
        <v>1990</v>
      </c>
      <c r="F2982" t="s">
        <v>2484</v>
      </c>
      <c r="G2982">
        <v>1</v>
      </c>
      <c r="H2982">
        <v>23</v>
      </c>
      <c r="I2982">
        <v>39.433300000000003</v>
      </c>
      <c r="J2982">
        <v>-105.91670000000001</v>
      </c>
      <c r="K2982" t="s">
        <v>1990</v>
      </c>
      <c r="L2982" t="s">
        <v>742</v>
      </c>
    </row>
    <row r="2983" spans="2:12" x14ac:dyDescent="0.25">
      <c r="B2983" t="s">
        <v>52</v>
      </c>
      <c r="C2983" t="s">
        <v>2545</v>
      </c>
      <c r="D2983" t="s">
        <v>2546</v>
      </c>
      <c r="E2983" t="s">
        <v>1990</v>
      </c>
      <c r="F2983" t="s">
        <v>2484</v>
      </c>
      <c r="G2983">
        <v>3</v>
      </c>
      <c r="H2983">
        <v>20</v>
      </c>
      <c r="I2983">
        <v>37.616700000000002</v>
      </c>
      <c r="J2983">
        <v>-107.0333</v>
      </c>
      <c r="K2983" t="s">
        <v>1990</v>
      </c>
      <c r="L2983" t="s">
        <v>742</v>
      </c>
    </row>
    <row r="2984" spans="2:12" x14ac:dyDescent="0.25">
      <c r="B2984" t="s">
        <v>37</v>
      </c>
      <c r="C2984" t="s">
        <v>2547</v>
      </c>
      <c r="D2984" t="s">
        <v>2548</v>
      </c>
      <c r="E2984" t="s">
        <v>1990</v>
      </c>
      <c r="F2984" t="s">
        <v>2484</v>
      </c>
      <c r="G2984">
        <v>5</v>
      </c>
      <c r="H2984">
        <v>51</v>
      </c>
      <c r="I2984">
        <v>39.783299999999997</v>
      </c>
      <c r="J2984">
        <v>-106.0167</v>
      </c>
      <c r="K2984" t="s">
        <v>1990</v>
      </c>
      <c r="L2984" t="s">
        <v>742</v>
      </c>
    </row>
    <row r="2985" spans="2:12" x14ac:dyDescent="0.25">
      <c r="B2985" t="s">
        <v>664</v>
      </c>
      <c r="C2985" t="s">
        <v>2074</v>
      </c>
      <c r="D2985" t="s">
        <v>2075</v>
      </c>
      <c r="E2985" t="s">
        <v>628</v>
      </c>
      <c r="F2985" t="s">
        <v>1979</v>
      </c>
      <c r="G2985">
        <v>5</v>
      </c>
      <c r="H2985">
        <v>51</v>
      </c>
      <c r="I2985">
        <v>39.783315000000002</v>
      </c>
      <c r="J2985">
        <v>-106.01724900000001</v>
      </c>
      <c r="K2985" t="s">
        <v>628</v>
      </c>
      <c r="L2985" t="s">
        <v>742</v>
      </c>
    </row>
    <row r="2986" spans="2:12" x14ac:dyDescent="0.25">
      <c r="B2986" t="s">
        <v>659</v>
      </c>
      <c r="C2986" t="s">
        <v>1429</v>
      </c>
      <c r="D2986" t="s">
        <v>1430</v>
      </c>
      <c r="E2986" t="s">
        <v>1431</v>
      </c>
      <c r="F2986" t="s">
        <v>745</v>
      </c>
      <c r="G2986">
        <v>2</v>
      </c>
      <c r="H2986">
        <v>10</v>
      </c>
      <c r="I2986">
        <v>38.616669999999999</v>
      </c>
      <c r="J2986">
        <v>-104.66667</v>
      </c>
      <c r="K2986" t="s">
        <v>628</v>
      </c>
      <c r="L2986" t="s">
        <v>742</v>
      </c>
    </row>
    <row r="2987" spans="2:12" x14ac:dyDescent="0.25">
      <c r="B2987" t="s">
        <v>702</v>
      </c>
      <c r="C2987" t="s">
        <v>1432</v>
      </c>
      <c r="D2987" t="s">
        <v>1433</v>
      </c>
      <c r="E2987" t="s">
        <v>1434</v>
      </c>
      <c r="F2987" t="s">
        <v>745</v>
      </c>
      <c r="G2987">
        <v>1</v>
      </c>
      <c r="H2987">
        <v>65</v>
      </c>
      <c r="I2987">
        <v>39.833329999999997</v>
      </c>
      <c r="J2987">
        <v>-102.46666999999999</v>
      </c>
      <c r="K2987" t="s">
        <v>628</v>
      </c>
      <c r="L2987" t="s">
        <v>742</v>
      </c>
    </row>
    <row r="2988" spans="2:12" x14ac:dyDescent="0.25">
      <c r="B2988" t="s">
        <v>628</v>
      </c>
      <c r="C2988" t="s">
        <v>8777</v>
      </c>
      <c r="D2988" t="s">
        <v>8778</v>
      </c>
      <c r="E2988" t="s">
        <v>628</v>
      </c>
      <c r="F2988" t="s">
        <v>2484</v>
      </c>
      <c r="G2988">
        <v>0</v>
      </c>
      <c r="H2988">
        <v>4</v>
      </c>
      <c r="I2988">
        <v>40.305199999999999</v>
      </c>
      <c r="J2988">
        <v>-104.8844</v>
      </c>
      <c r="K2988" t="s">
        <v>628</v>
      </c>
      <c r="L2988" t="s">
        <v>742</v>
      </c>
    </row>
    <row r="2989" spans="2:12" x14ac:dyDescent="0.25">
      <c r="B2989" t="s">
        <v>628</v>
      </c>
      <c r="C2989" t="s">
        <v>8789</v>
      </c>
      <c r="D2989" t="s">
        <v>8790</v>
      </c>
      <c r="E2989" t="s">
        <v>8049</v>
      </c>
      <c r="F2989" t="s">
        <v>2484</v>
      </c>
      <c r="G2989">
        <v>0</v>
      </c>
      <c r="H2989">
        <v>4</v>
      </c>
      <c r="I2989">
        <v>40.353000000000002</v>
      </c>
      <c r="J2989">
        <v>-104.8703</v>
      </c>
      <c r="K2989" t="s">
        <v>628</v>
      </c>
      <c r="L2989" t="s">
        <v>742</v>
      </c>
    </row>
    <row r="2990" spans="2:12" x14ac:dyDescent="0.25">
      <c r="B2990" t="s">
        <v>674</v>
      </c>
      <c r="C2990" t="s">
        <v>2076</v>
      </c>
      <c r="D2990" t="s">
        <v>2077</v>
      </c>
      <c r="E2990" t="s">
        <v>628</v>
      </c>
      <c r="F2990" t="s">
        <v>1979</v>
      </c>
      <c r="G2990">
        <v>5</v>
      </c>
      <c r="H2990">
        <v>51</v>
      </c>
      <c r="I2990">
        <v>40.399979999999999</v>
      </c>
      <c r="J2990">
        <v>-105.833905</v>
      </c>
      <c r="K2990" t="s">
        <v>628</v>
      </c>
      <c r="L2990" t="s">
        <v>742</v>
      </c>
    </row>
    <row r="2991" spans="2:12" x14ac:dyDescent="0.25">
      <c r="B2991" t="s">
        <v>695</v>
      </c>
      <c r="C2991" t="s">
        <v>2147</v>
      </c>
      <c r="D2991" t="s">
        <v>2148</v>
      </c>
      <c r="E2991" t="s">
        <v>628</v>
      </c>
      <c r="F2991" t="s">
        <v>1979</v>
      </c>
      <c r="G2991">
        <v>7</v>
      </c>
      <c r="H2991">
        <v>30</v>
      </c>
      <c r="I2991">
        <v>37.849989999999998</v>
      </c>
      <c r="J2991">
        <v>-107.733949</v>
      </c>
      <c r="K2991" t="s">
        <v>628</v>
      </c>
      <c r="L2991" t="s">
        <v>742</v>
      </c>
    </row>
    <row r="2992" spans="2:12" x14ac:dyDescent="0.25">
      <c r="B2992" t="s">
        <v>68</v>
      </c>
      <c r="C2992" t="s">
        <v>2149</v>
      </c>
      <c r="D2992" t="s">
        <v>2148</v>
      </c>
      <c r="E2992" t="s">
        <v>1990</v>
      </c>
      <c r="F2992" t="s">
        <v>1979</v>
      </c>
      <c r="G2992">
        <v>7</v>
      </c>
      <c r="H2992">
        <v>30</v>
      </c>
      <c r="I2992">
        <v>37.85</v>
      </c>
      <c r="J2992">
        <v>-107.7333</v>
      </c>
      <c r="K2992" t="s">
        <v>1990</v>
      </c>
      <c r="L2992" t="s">
        <v>742</v>
      </c>
    </row>
    <row r="2993" spans="2:12" x14ac:dyDescent="0.25">
      <c r="B2993" t="s">
        <v>658</v>
      </c>
      <c r="C2993" t="s">
        <v>4802</v>
      </c>
      <c r="D2993" t="s">
        <v>4803</v>
      </c>
      <c r="E2993" t="s">
        <v>3495</v>
      </c>
      <c r="F2993" t="s">
        <v>2292</v>
      </c>
      <c r="G2993">
        <v>5</v>
      </c>
      <c r="H2993">
        <v>37</v>
      </c>
      <c r="I2993">
        <v>39.575800000000001</v>
      </c>
      <c r="J2993">
        <v>-106.4134</v>
      </c>
      <c r="K2993" t="s">
        <v>628</v>
      </c>
      <c r="L2993" t="s">
        <v>742</v>
      </c>
    </row>
    <row r="2994" spans="2:12" x14ac:dyDescent="0.25">
      <c r="B2994" t="s">
        <v>628</v>
      </c>
      <c r="C2994" t="s">
        <v>8666</v>
      </c>
      <c r="D2994" t="s">
        <v>8667</v>
      </c>
      <c r="E2994" t="s">
        <v>628</v>
      </c>
      <c r="F2994" t="s">
        <v>2484</v>
      </c>
      <c r="G2994">
        <v>0</v>
      </c>
      <c r="H2994">
        <v>3</v>
      </c>
      <c r="I2994">
        <v>40.697200000000002</v>
      </c>
      <c r="J2994">
        <v>-105.4083</v>
      </c>
      <c r="K2994" t="s">
        <v>628</v>
      </c>
      <c r="L2994" t="s">
        <v>742</v>
      </c>
    </row>
    <row r="2995" spans="2:12" x14ac:dyDescent="0.25">
      <c r="B2995" t="s">
        <v>644</v>
      </c>
      <c r="C2995" t="s">
        <v>785</v>
      </c>
      <c r="D2995" t="s">
        <v>786</v>
      </c>
      <c r="E2995" t="s">
        <v>787</v>
      </c>
      <c r="F2995" t="s">
        <v>745</v>
      </c>
      <c r="G2995">
        <v>2</v>
      </c>
      <c r="H2995">
        <v>66</v>
      </c>
      <c r="I2995">
        <v>37.066670000000002</v>
      </c>
      <c r="J2995">
        <v>-102.23333</v>
      </c>
      <c r="K2995" t="s">
        <v>628</v>
      </c>
      <c r="L2995" t="s">
        <v>742</v>
      </c>
    </row>
    <row r="2996" spans="2:12" x14ac:dyDescent="0.25">
      <c r="B2996" t="s">
        <v>644</v>
      </c>
      <c r="C2996" t="s">
        <v>1435</v>
      </c>
      <c r="D2996" t="s">
        <v>786</v>
      </c>
      <c r="E2996" t="s">
        <v>765</v>
      </c>
      <c r="F2996" t="s">
        <v>745</v>
      </c>
      <c r="G2996">
        <v>2</v>
      </c>
      <c r="H2996">
        <v>66</v>
      </c>
      <c r="I2996">
        <v>37.066670000000002</v>
      </c>
      <c r="J2996">
        <v>-102.23333</v>
      </c>
      <c r="K2996" t="s">
        <v>628</v>
      </c>
      <c r="L2996" t="s">
        <v>742</v>
      </c>
    </row>
    <row r="2997" spans="2:12" x14ac:dyDescent="0.25">
      <c r="B2997" t="s">
        <v>675</v>
      </c>
      <c r="C2997" t="s">
        <v>3086</v>
      </c>
      <c r="D2997" t="s">
        <v>3087</v>
      </c>
      <c r="E2997" t="s">
        <v>2327</v>
      </c>
      <c r="F2997" t="s">
        <v>2292</v>
      </c>
      <c r="G2997">
        <v>2</v>
      </c>
      <c r="H2997">
        <v>19</v>
      </c>
      <c r="I2997">
        <v>37.3369</v>
      </c>
      <c r="J2997">
        <v>-104.1084</v>
      </c>
      <c r="K2997" t="s">
        <v>628</v>
      </c>
      <c r="L2997" t="s">
        <v>742</v>
      </c>
    </row>
    <row r="2998" spans="2:12" x14ac:dyDescent="0.25">
      <c r="B2998" t="s">
        <v>628</v>
      </c>
      <c r="C2998" t="s">
        <v>8155</v>
      </c>
      <c r="D2998" t="s">
        <v>8156</v>
      </c>
      <c r="E2998" t="s">
        <v>8049</v>
      </c>
      <c r="F2998" t="s">
        <v>2292</v>
      </c>
      <c r="G2998">
        <v>3</v>
      </c>
      <c r="H2998">
        <v>25</v>
      </c>
      <c r="I2998">
        <v>38.027099999999997</v>
      </c>
      <c r="J2998">
        <v>-105.9045</v>
      </c>
      <c r="K2998" t="s">
        <v>628</v>
      </c>
      <c r="L2998" t="s">
        <v>742</v>
      </c>
    </row>
    <row r="2999" spans="2:12" x14ac:dyDescent="0.25">
      <c r="B2999" t="s">
        <v>695</v>
      </c>
      <c r="C2999" t="s">
        <v>2150</v>
      </c>
      <c r="D2999" t="s">
        <v>2151</v>
      </c>
      <c r="E2999" t="s">
        <v>628</v>
      </c>
      <c r="F2999" t="s">
        <v>1979</v>
      </c>
      <c r="G2999">
        <v>7</v>
      </c>
      <c r="H2999">
        <v>30</v>
      </c>
      <c r="I2999">
        <v>37.749994999999998</v>
      </c>
      <c r="J2999">
        <v>-107.683953</v>
      </c>
      <c r="K2999" t="s">
        <v>628</v>
      </c>
      <c r="L2999" t="s">
        <v>742</v>
      </c>
    </row>
    <row r="3000" spans="2:12" x14ac:dyDescent="0.25">
      <c r="B3000" t="s">
        <v>68</v>
      </c>
      <c r="C3000" t="s">
        <v>2152</v>
      </c>
      <c r="D3000" t="s">
        <v>2151</v>
      </c>
      <c r="E3000" t="s">
        <v>1990</v>
      </c>
      <c r="F3000" t="s">
        <v>1979</v>
      </c>
      <c r="G3000">
        <v>7</v>
      </c>
      <c r="H3000">
        <v>30</v>
      </c>
      <c r="I3000">
        <v>37.75</v>
      </c>
      <c r="J3000">
        <v>-107.6833</v>
      </c>
      <c r="K3000" t="s">
        <v>1990</v>
      </c>
      <c r="L3000" t="s">
        <v>742</v>
      </c>
    </row>
    <row r="3001" spans="2:12" x14ac:dyDescent="0.25">
      <c r="B3001" t="s">
        <v>628</v>
      </c>
      <c r="C3001" t="s">
        <v>7982</v>
      </c>
      <c r="D3001" t="s">
        <v>7983</v>
      </c>
      <c r="E3001" t="s">
        <v>628</v>
      </c>
      <c r="F3001" t="s">
        <v>2484</v>
      </c>
      <c r="G3001">
        <v>2</v>
      </c>
      <c r="H3001">
        <v>11</v>
      </c>
      <c r="I3001">
        <v>38.520000000000003</v>
      </c>
      <c r="J3001">
        <v>-106.33000199999999</v>
      </c>
      <c r="K3001" t="s">
        <v>628</v>
      </c>
      <c r="L3001" t="s">
        <v>742</v>
      </c>
    </row>
    <row r="3002" spans="2:12" x14ac:dyDescent="0.25">
      <c r="B3002" t="s">
        <v>692</v>
      </c>
      <c r="C3002" t="s">
        <v>3208</v>
      </c>
      <c r="D3002" t="s">
        <v>3209</v>
      </c>
      <c r="E3002" t="s">
        <v>2663</v>
      </c>
      <c r="F3002" t="s">
        <v>2292</v>
      </c>
      <c r="G3002">
        <v>3</v>
      </c>
      <c r="H3002">
        <v>20</v>
      </c>
      <c r="I3002">
        <v>37.580300000000001</v>
      </c>
      <c r="J3002">
        <v>-106.15649999999999</v>
      </c>
      <c r="K3002" t="s">
        <v>628</v>
      </c>
      <c r="L3002" t="s">
        <v>742</v>
      </c>
    </row>
    <row r="3003" spans="2:12" x14ac:dyDescent="0.25">
      <c r="B3003" t="s">
        <v>692</v>
      </c>
      <c r="C3003" t="s">
        <v>6653</v>
      </c>
      <c r="D3003" t="s">
        <v>6654</v>
      </c>
      <c r="E3003" t="s">
        <v>2733</v>
      </c>
      <c r="F3003" t="s">
        <v>6505</v>
      </c>
      <c r="G3003">
        <v>3</v>
      </c>
      <c r="H3003">
        <v>20</v>
      </c>
      <c r="I3003">
        <v>37.472000000000001</v>
      </c>
      <c r="J3003">
        <v>-106.2891</v>
      </c>
      <c r="K3003" t="s">
        <v>628</v>
      </c>
      <c r="L3003" t="s">
        <v>742</v>
      </c>
    </row>
    <row r="3004" spans="2:12" x14ac:dyDescent="0.25">
      <c r="B3004" t="s">
        <v>628</v>
      </c>
      <c r="C3004" t="s">
        <v>1436</v>
      </c>
      <c r="D3004" t="s">
        <v>1437</v>
      </c>
      <c r="E3004" t="s">
        <v>759</v>
      </c>
      <c r="F3004" t="s">
        <v>745</v>
      </c>
      <c r="G3004">
        <v>3</v>
      </c>
      <c r="H3004">
        <v>20</v>
      </c>
      <c r="I3004">
        <v>37.581000000000003</v>
      </c>
      <c r="J3004">
        <v>-106.187</v>
      </c>
      <c r="K3004" t="s">
        <v>759</v>
      </c>
      <c r="L3004" t="s">
        <v>742</v>
      </c>
    </row>
    <row r="3005" spans="2:12" x14ac:dyDescent="0.25">
      <c r="B3005" t="s">
        <v>692</v>
      </c>
      <c r="C3005" t="s">
        <v>3206</v>
      </c>
      <c r="D3005" t="s">
        <v>3207</v>
      </c>
      <c r="E3005" t="s">
        <v>2443</v>
      </c>
      <c r="F3005" t="s">
        <v>2292</v>
      </c>
      <c r="G3005">
        <v>3</v>
      </c>
      <c r="H3005">
        <v>20</v>
      </c>
      <c r="I3005">
        <v>37.576999999999998</v>
      </c>
      <c r="J3005">
        <v>-106.10039999999999</v>
      </c>
      <c r="K3005" t="s">
        <v>628</v>
      </c>
      <c r="L3005" t="s">
        <v>742</v>
      </c>
    </row>
    <row r="3006" spans="2:12" x14ac:dyDescent="0.25">
      <c r="B3006" t="s">
        <v>692</v>
      </c>
      <c r="C3006" t="s">
        <v>3221</v>
      </c>
      <c r="D3006" t="s">
        <v>3222</v>
      </c>
      <c r="E3006" t="s">
        <v>2647</v>
      </c>
      <c r="F3006" t="s">
        <v>2292</v>
      </c>
      <c r="G3006">
        <v>3</v>
      </c>
      <c r="H3006">
        <v>20</v>
      </c>
      <c r="I3006">
        <v>37.613</v>
      </c>
      <c r="J3006">
        <v>-106.0936</v>
      </c>
      <c r="K3006" t="s">
        <v>628</v>
      </c>
      <c r="L3006" t="s">
        <v>742</v>
      </c>
    </row>
    <row r="3007" spans="2:12" x14ac:dyDescent="0.25">
      <c r="B3007" t="s">
        <v>692</v>
      </c>
      <c r="C3007" t="s">
        <v>3193</v>
      </c>
      <c r="D3007" t="s">
        <v>3194</v>
      </c>
      <c r="E3007" t="s">
        <v>2443</v>
      </c>
      <c r="F3007" t="s">
        <v>2292</v>
      </c>
      <c r="G3007">
        <v>3</v>
      </c>
      <c r="H3007">
        <v>20</v>
      </c>
      <c r="I3007">
        <v>37.521599999999999</v>
      </c>
      <c r="J3007">
        <v>-106.1613</v>
      </c>
      <c r="K3007" t="s">
        <v>628</v>
      </c>
      <c r="L3007" t="s">
        <v>742</v>
      </c>
    </row>
    <row r="3008" spans="2:12" x14ac:dyDescent="0.25">
      <c r="B3008" t="s">
        <v>692</v>
      </c>
      <c r="C3008" t="s">
        <v>3191</v>
      </c>
      <c r="D3008" t="s">
        <v>3192</v>
      </c>
      <c r="E3008" t="s">
        <v>2824</v>
      </c>
      <c r="F3008" t="s">
        <v>2292</v>
      </c>
      <c r="G3008">
        <v>3</v>
      </c>
      <c r="H3008">
        <v>20</v>
      </c>
      <c r="I3008">
        <v>37.521299999999997</v>
      </c>
      <c r="J3008">
        <v>-106.0393</v>
      </c>
      <c r="K3008" t="s">
        <v>628</v>
      </c>
      <c r="L3008" t="s">
        <v>742</v>
      </c>
    </row>
    <row r="3009" spans="2:12" x14ac:dyDescent="0.25">
      <c r="B3009" t="s">
        <v>692</v>
      </c>
      <c r="C3009" t="s">
        <v>1438</v>
      </c>
      <c r="D3009" t="s">
        <v>1439</v>
      </c>
      <c r="E3009" t="s">
        <v>1440</v>
      </c>
      <c r="F3009" t="s">
        <v>745</v>
      </c>
      <c r="G3009">
        <v>3</v>
      </c>
      <c r="H3009">
        <v>20</v>
      </c>
      <c r="I3009">
        <v>37.483330000000002</v>
      </c>
      <c r="J3009">
        <v>-106.15</v>
      </c>
      <c r="K3009" t="s">
        <v>628</v>
      </c>
      <c r="L3009" t="s">
        <v>742</v>
      </c>
    </row>
    <row r="3010" spans="2:12" x14ac:dyDescent="0.25">
      <c r="B3010" t="s">
        <v>692</v>
      </c>
      <c r="C3010" t="s">
        <v>3202</v>
      </c>
      <c r="D3010" t="s">
        <v>3203</v>
      </c>
      <c r="E3010" t="s">
        <v>2327</v>
      </c>
      <c r="F3010" t="s">
        <v>2292</v>
      </c>
      <c r="G3010">
        <v>3</v>
      </c>
      <c r="H3010">
        <v>20</v>
      </c>
      <c r="I3010">
        <v>37.545900000000003</v>
      </c>
      <c r="J3010">
        <v>-106.1217</v>
      </c>
      <c r="K3010" t="s">
        <v>628</v>
      </c>
      <c r="L3010" t="s">
        <v>742</v>
      </c>
    </row>
    <row r="3011" spans="2:12" x14ac:dyDescent="0.25">
      <c r="B3011" t="s">
        <v>628</v>
      </c>
      <c r="C3011" t="s">
        <v>8887</v>
      </c>
      <c r="D3011" t="s">
        <v>8888</v>
      </c>
      <c r="E3011" t="s">
        <v>8049</v>
      </c>
      <c r="F3011" t="s">
        <v>2484</v>
      </c>
      <c r="G3011">
        <v>0</v>
      </c>
      <c r="H3011">
        <v>41</v>
      </c>
      <c r="I3011">
        <v>38.480800000000002</v>
      </c>
      <c r="J3011">
        <v>-107.8618</v>
      </c>
      <c r="K3011" t="s">
        <v>628</v>
      </c>
      <c r="L3011" t="s">
        <v>742</v>
      </c>
    </row>
    <row r="3012" spans="2:12" x14ac:dyDescent="0.25">
      <c r="B3012" t="s">
        <v>682</v>
      </c>
      <c r="C3012" t="s">
        <v>1441</v>
      </c>
      <c r="D3012" t="s">
        <v>1442</v>
      </c>
      <c r="E3012" t="s">
        <v>1445</v>
      </c>
      <c r="F3012" t="s">
        <v>745</v>
      </c>
      <c r="G3012">
        <v>4</v>
      </c>
      <c r="H3012">
        <v>41</v>
      </c>
      <c r="I3012">
        <v>38.483330000000002</v>
      </c>
      <c r="J3012">
        <v>-107.88333</v>
      </c>
      <c r="K3012" t="s">
        <v>1444</v>
      </c>
      <c r="L3012" t="s">
        <v>742</v>
      </c>
    </row>
    <row r="3013" spans="2:12" x14ac:dyDescent="0.25">
      <c r="B3013" t="s">
        <v>682</v>
      </c>
      <c r="C3013" t="s">
        <v>3680</v>
      </c>
      <c r="D3013" t="s">
        <v>3681</v>
      </c>
      <c r="E3013" t="s">
        <v>1398</v>
      </c>
      <c r="F3013" t="s">
        <v>2292</v>
      </c>
      <c r="G3013">
        <v>4</v>
      </c>
      <c r="H3013">
        <v>41</v>
      </c>
      <c r="I3013">
        <v>38.472900000000003</v>
      </c>
      <c r="J3013">
        <v>-107.8574</v>
      </c>
      <c r="K3013" t="s">
        <v>628</v>
      </c>
      <c r="L3013" t="s">
        <v>742</v>
      </c>
    </row>
    <row r="3014" spans="2:12" x14ac:dyDescent="0.25">
      <c r="B3014" t="s">
        <v>682</v>
      </c>
      <c r="C3014" t="s">
        <v>3670</v>
      </c>
      <c r="D3014" t="s">
        <v>3671</v>
      </c>
      <c r="E3014" t="s">
        <v>2443</v>
      </c>
      <c r="F3014" t="s">
        <v>2292</v>
      </c>
      <c r="G3014">
        <v>4</v>
      </c>
      <c r="H3014">
        <v>41</v>
      </c>
      <c r="I3014">
        <v>38.4709</v>
      </c>
      <c r="J3014">
        <v>-107.89109999999999</v>
      </c>
      <c r="K3014" t="s">
        <v>628</v>
      </c>
      <c r="L3014" t="s">
        <v>742</v>
      </c>
    </row>
    <row r="3015" spans="2:12" x14ac:dyDescent="0.25">
      <c r="B3015" t="s">
        <v>682</v>
      </c>
      <c r="C3015" t="s">
        <v>3676</v>
      </c>
      <c r="D3015" t="s">
        <v>3677</v>
      </c>
      <c r="E3015" t="s">
        <v>2428</v>
      </c>
      <c r="F3015" t="s">
        <v>2292</v>
      </c>
      <c r="G3015">
        <v>4</v>
      </c>
      <c r="H3015">
        <v>41</v>
      </c>
      <c r="I3015">
        <v>38.472299999999997</v>
      </c>
      <c r="J3015">
        <v>-107.8494</v>
      </c>
      <c r="K3015" t="s">
        <v>628</v>
      </c>
      <c r="L3015" t="s">
        <v>742</v>
      </c>
    </row>
    <row r="3016" spans="2:12" x14ac:dyDescent="0.25">
      <c r="B3016" t="s">
        <v>682</v>
      </c>
      <c r="C3016" t="s">
        <v>3682</v>
      </c>
      <c r="D3016" t="s">
        <v>3683</v>
      </c>
      <c r="E3016" t="s">
        <v>961</v>
      </c>
      <c r="F3016" t="s">
        <v>2292</v>
      </c>
      <c r="G3016">
        <v>4</v>
      </c>
      <c r="H3016">
        <v>41</v>
      </c>
      <c r="I3016">
        <v>38.475999999999999</v>
      </c>
      <c r="J3016">
        <v>-107.842</v>
      </c>
      <c r="K3016" t="s">
        <v>628</v>
      </c>
      <c r="L3016" t="s">
        <v>742</v>
      </c>
    </row>
    <row r="3017" spans="2:12" x14ac:dyDescent="0.25">
      <c r="B3017" t="s">
        <v>628</v>
      </c>
      <c r="C3017" t="s">
        <v>8172</v>
      </c>
      <c r="D3017" t="s">
        <v>8173</v>
      </c>
      <c r="E3017" t="s">
        <v>8049</v>
      </c>
      <c r="F3017" t="s">
        <v>2292</v>
      </c>
      <c r="G3017">
        <v>4</v>
      </c>
      <c r="H3017">
        <v>41</v>
      </c>
      <c r="I3017">
        <v>38.467399999999998</v>
      </c>
      <c r="J3017">
        <v>-107.84010000000001</v>
      </c>
      <c r="K3017" t="s">
        <v>628</v>
      </c>
      <c r="L3017" t="s">
        <v>742</v>
      </c>
    </row>
    <row r="3018" spans="2:12" x14ac:dyDescent="0.25">
      <c r="B3018" t="s">
        <v>682</v>
      </c>
      <c r="C3018" t="s">
        <v>2836</v>
      </c>
      <c r="D3018" t="s">
        <v>2837</v>
      </c>
      <c r="E3018" t="s">
        <v>1712</v>
      </c>
      <c r="F3018" t="s">
        <v>745</v>
      </c>
      <c r="G3018">
        <v>4</v>
      </c>
      <c r="H3018">
        <v>62</v>
      </c>
      <c r="I3018">
        <v>38.543999999999997</v>
      </c>
      <c r="J3018">
        <v>-107.69280000000001</v>
      </c>
      <c r="K3018" t="s">
        <v>1712</v>
      </c>
      <c r="L3018" t="s">
        <v>742</v>
      </c>
    </row>
    <row r="3019" spans="2:12" x14ac:dyDescent="0.25">
      <c r="B3019" t="s">
        <v>682</v>
      </c>
      <c r="C3019" t="s">
        <v>3746</v>
      </c>
      <c r="D3019" t="s">
        <v>3747</v>
      </c>
      <c r="E3019" t="s">
        <v>3137</v>
      </c>
      <c r="F3019" t="s">
        <v>2292</v>
      </c>
      <c r="G3019">
        <v>4</v>
      </c>
      <c r="H3019">
        <v>40</v>
      </c>
      <c r="I3019">
        <v>38.604500000000002</v>
      </c>
      <c r="J3019">
        <v>-108.0963</v>
      </c>
      <c r="K3019" t="s">
        <v>628</v>
      </c>
      <c r="L3019" t="s">
        <v>742</v>
      </c>
    </row>
    <row r="3020" spans="2:12" x14ac:dyDescent="0.25">
      <c r="B3020" t="s">
        <v>685</v>
      </c>
      <c r="C3020" t="s">
        <v>6635</v>
      </c>
      <c r="D3020" t="s">
        <v>6636</v>
      </c>
      <c r="E3020" t="s">
        <v>2751</v>
      </c>
      <c r="F3020" t="s">
        <v>6505</v>
      </c>
      <c r="G3020">
        <v>4</v>
      </c>
      <c r="H3020">
        <v>68</v>
      </c>
      <c r="I3020">
        <v>38.240400000000001</v>
      </c>
      <c r="J3020">
        <v>-107.78879999999999</v>
      </c>
      <c r="K3020" t="s">
        <v>628</v>
      </c>
      <c r="L3020" t="s">
        <v>742</v>
      </c>
    </row>
    <row r="3021" spans="2:12" x14ac:dyDescent="0.25">
      <c r="B3021" t="s">
        <v>682</v>
      </c>
      <c r="C3021" t="s">
        <v>3688</v>
      </c>
      <c r="D3021" t="s">
        <v>3689</v>
      </c>
      <c r="E3021" t="s">
        <v>3690</v>
      </c>
      <c r="F3021" t="s">
        <v>2292</v>
      </c>
      <c r="G3021">
        <v>4</v>
      </c>
      <c r="H3021">
        <v>41</v>
      </c>
      <c r="I3021">
        <v>38.482199999999999</v>
      </c>
      <c r="J3021">
        <v>-107.8351</v>
      </c>
      <c r="K3021" t="s">
        <v>628</v>
      </c>
      <c r="L3021" t="s">
        <v>742</v>
      </c>
    </row>
    <row r="3022" spans="2:12" x14ac:dyDescent="0.25">
      <c r="B3022" t="s">
        <v>682</v>
      </c>
      <c r="C3022" t="s">
        <v>3691</v>
      </c>
      <c r="D3022" t="s">
        <v>3689</v>
      </c>
      <c r="E3022" t="s">
        <v>961</v>
      </c>
      <c r="F3022" t="s">
        <v>2292</v>
      </c>
      <c r="G3022">
        <v>4</v>
      </c>
      <c r="H3022">
        <v>41</v>
      </c>
      <c r="I3022">
        <v>38.482199999999999</v>
      </c>
      <c r="J3022">
        <v>-107.8351</v>
      </c>
      <c r="K3022" t="s">
        <v>628</v>
      </c>
      <c r="L3022" t="s">
        <v>742</v>
      </c>
    </row>
    <row r="3023" spans="2:12" x14ac:dyDescent="0.25">
      <c r="B3023" t="s">
        <v>682</v>
      </c>
      <c r="C3023" t="s">
        <v>3643</v>
      </c>
      <c r="D3023" t="s">
        <v>3644</v>
      </c>
      <c r="E3023" t="s">
        <v>2663</v>
      </c>
      <c r="F3023" t="s">
        <v>2292</v>
      </c>
      <c r="G3023">
        <v>4</v>
      </c>
      <c r="H3023">
        <v>41</v>
      </c>
      <c r="I3023">
        <v>38.451500000000003</v>
      </c>
      <c r="J3023">
        <v>-107.8614</v>
      </c>
      <c r="K3023" t="s">
        <v>628</v>
      </c>
      <c r="L3023" t="s">
        <v>742</v>
      </c>
    </row>
    <row r="3024" spans="2:12" x14ac:dyDescent="0.25">
      <c r="B3024" t="s">
        <v>682</v>
      </c>
      <c r="C3024" t="s">
        <v>3662</v>
      </c>
      <c r="D3024" t="s">
        <v>3663</v>
      </c>
      <c r="E3024" t="s">
        <v>2443</v>
      </c>
      <c r="F3024" t="s">
        <v>2292</v>
      </c>
      <c r="G3024">
        <v>4</v>
      </c>
      <c r="H3024">
        <v>41</v>
      </c>
      <c r="I3024">
        <v>38.463299999999997</v>
      </c>
      <c r="J3024">
        <v>-107.82250000000001</v>
      </c>
      <c r="K3024" t="s">
        <v>628</v>
      </c>
      <c r="L3024" t="s">
        <v>742</v>
      </c>
    </row>
    <row r="3025" spans="2:12" x14ac:dyDescent="0.25">
      <c r="B3025" t="s">
        <v>682</v>
      </c>
      <c r="C3025" t="s">
        <v>3655</v>
      </c>
      <c r="D3025" t="s">
        <v>3656</v>
      </c>
      <c r="E3025" t="s">
        <v>3032</v>
      </c>
      <c r="F3025" t="s">
        <v>2292</v>
      </c>
      <c r="G3025">
        <v>4</v>
      </c>
      <c r="H3025">
        <v>41</v>
      </c>
      <c r="I3025">
        <v>38.4602</v>
      </c>
      <c r="J3025">
        <v>-107.9259</v>
      </c>
      <c r="K3025" t="s">
        <v>628</v>
      </c>
      <c r="L3025" t="s">
        <v>742</v>
      </c>
    </row>
    <row r="3026" spans="2:12" x14ac:dyDescent="0.25">
      <c r="B3026" t="s">
        <v>682</v>
      </c>
      <c r="C3026" t="s">
        <v>3631</v>
      </c>
      <c r="D3026" t="s">
        <v>3632</v>
      </c>
      <c r="E3026" t="s">
        <v>3075</v>
      </c>
      <c r="F3026" t="s">
        <v>2292</v>
      </c>
      <c r="G3026">
        <v>4</v>
      </c>
      <c r="H3026">
        <v>41</v>
      </c>
      <c r="I3026">
        <v>38.433500000000002</v>
      </c>
      <c r="J3026">
        <v>-107.8506</v>
      </c>
      <c r="K3026" t="s">
        <v>628</v>
      </c>
      <c r="L3026" t="s">
        <v>742</v>
      </c>
    </row>
    <row r="3027" spans="2:12" x14ac:dyDescent="0.25">
      <c r="B3027" t="s">
        <v>682</v>
      </c>
      <c r="C3027" t="s">
        <v>3700</v>
      </c>
      <c r="D3027" t="s">
        <v>3701</v>
      </c>
      <c r="E3027" t="s">
        <v>1712</v>
      </c>
      <c r="F3027" t="s">
        <v>2292</v>
      </c>
      <c r="G3027">
        <v>4</v>
      </c>
      <c r="H3027">
        <v>41</v>
      </c>
      <c r="I3027">
        <v>38.491199999999999</v>
      </c>
      <c r="J3027">
        <v>-107.9469</v>
      </c>
      <c r="K3027" t="s">
        <v>628</v>
      </c>
      <c r="L3027" t="s">
        <v>742</v>
      </c>
    </row>
    <row r="3028" spans="2:12" x14ac:dyDescent="0.25">
      <c r="B3028" t="s">
        <v>682</v>
      </c>
      <c r="C3028" t="s">
        <v>3713</v>
      </c>
      <c r="D3028" t="s">
        <v>3714</v>
      </c>
      <c r="E3028" t="s">
        <v>1712</v>
      </c>
      <c r="F3028" t="s">
        <v>2292</v>
      </c>
      <c r="G3028">
        <v>4</v>
      </c>
      <c r="H3028">
        <v>41</v>
      </c>
      <c r="I3028">
        <v>38.525300000000001</v>
      </c>
      <c r="J3028">
        <v>-107.9217</v>
      </c>
      <c r="K3028" t="s">
        <v>628</v>
      </c>
      <c r="L3028" t="s">
        <v>742</v>
      </c>
    </row>
    <row r="3029" spans="2:12" x14ac:dyDescent="0.25">
      <c r="B3029" t="s">
        <v>682</v>
      </c>
      <c r="C3029" t="s">
        <v>3603</v>
      </c>
      <c r="D3029" t="s">
        <v>3604</v>
      </c>
      <c r="E3029" t="s">
        <v>3137</v>
      </c>
      <c r="F3029" t="s">
        <v>2292</v>
      </c>
      <c r="G3029">
        <v>4</v>
      </c>
      <c r="H3029">
        <v>41</v>
      </c>
      <c r="I3029">
        <v>38.4161</v>
      </c>
      <c r="J3029">
        <v>-107.8888</v>
      </c>
      <c r="K3029" t="s">
        <v>628</v>
      </c>
      <c r="L3029" t="s">
        <v>742</v>
      </c>
    </row>
    <row r="3030" spans="2:12" x14ac:dyDescent="0.25">
      <c r="B3030" t="s">
        <v>682</v>
      </c>
      <c r="C3030" t="s">
        <v>3605</v>
      </c>
      <c r="D3030" t="s">
        <v>3606</v>
      </c>
      <c r="E3030" t="s">
        <v>961</v>
      </c>
      <c r="F3030" t="s">
        <v>2292</v>
      </c>
      <c r="G3030">
        <v>4</v>
      </c>
      <c r="H3030">
        <v>41</v>
      </c>
      <c r="I3030">
        <v>38.4193</v>
      </c>
      <c r="J3030">
        <v>-107.9422</v>
      </c>
      <c r="K3030" t="s">
        <v>628</v>
      </c>
      <c r="L3030" t="s">
        <v>742</v>
      </c>
    </row>
    <row r="3031" spans="2:12" x14ac:dyDescent="0.25">
      <c r="B3031" t="s">
        <v>682</v>
      </c>
      <c r="C3031" t="s">
        <v>3590</v>
      </c>
      <c r="D3031" t="s">
        <v>3591</v>
      </c>
      <c r="E3031" t="s">
        <v>2987</v>
      </c>
      <c r="F3031" t="s">
        <v>2292</v>
      </c>
      <c r="G3031">
        <v>4</v>
      </c>
      <c r="H3031">
        <v>41</v>
      </c>
      <c r="I3031">
        <v>38.387099999999997</v>
      </c>
      <c r="J3031">
        <v>-107.8622</v>
      </c>
      <c r="K3031" t="s">
        <v>628</v>
      </c>
      <c r="L3031" t="s">
        <v>742</v>
      </c>
    </row>
    <row r="3032" spans="2:12" x14ac:dyDescent="0.25">
      <c r="B3032" t="s">
        <v>682</v>
      </c>
      <c r="C3032" t="s">
        <v>3584</v>
      </c>
      <c r="D3032" t="s">
        <v>3585</v>
      </c>
      <c r="E3032" t="s">
        <v>2647</v>
      </c>
      <c r="F3032" t="s">
        <v>2292</v>
      </c>
      <c r="G3032">
        <v>4</v>
      </c>
      <c r="H3032">
        <v>41</v>
      </c>
      <c r="I3032">
        <v>38.383000000000003</v>
      </c>
      <c r="J3032">
        <v>-107.8199</v>
      </c>
      <c r="K3032" t="s">
        <v>628</v>
      </c>
      <c r="L3032" t="s">
        <v>742</v>
      </c>
    </row>
    <row r="3033" spans="2:12" x14ac:dyDescent="0.25">
      <c r="B3033" t="s">
        <v>682</v>
      </c>
      <c r="C3033" t="s">
        <v>3711</v>
      </c>
      <c r="D3033" t="s">
        <v>3712</v>
      </c>
      <c r="E3033" t="s">
        <v>2504</v>
      </c>
      <c r="F3033" t="s">
        <v>2292</v>
      </c>
      <c r="G3033">
        <v>4</v>
      </c>
      <c r="H3033">
        <v>62</v>
      </c>
      <c r="I3033">
        <v>38.5246</v>
      </c>
      <c r="J3033">
        <v>-107.7488</v>
      </c>
      <c r="K3033" t="s">
        <v>628</v>
      </c>
      <c r="L3033" t="s">
        <v>742</v>
      </c>
    </row>
    <row r="3034" spans="2:12" x14ac:dyDescent="0.25">
      <c r="B3034" t="s">
        <v>628</v>
      </c>
      <c r="C3034" t="s">
        <v>8889</v>
      </c>
      <c r="D3034" t="s">
        <v>8890</v>
      </c>
      <c r="E3034" t="s">
        <v>8049</v>
      </c>
      <c r="F3034" t="s">
        <v>2484</v>
      </c>
      <c r="G3034">
        <v>0</v>
      </c>
      <c r="H3034">
        <v>41</v>
      </c>
      <c r="I3034">
        <v>38.518900000000002</v>
      </c>
      <c r="J3034">
        <v>-108.0119</v>
      </c>
      <c r="K3034" t="s">
        <v>628</v>
      </c>
      <c r="L3034" t="s">
        <v>742</v>
      </c>
    </row>
    <row r="3035" spans="2:12" x14ac:dyDescent="0.25">
      <c r="B3035" t="s">
        <v>682</v>
      </c>
      <c r="C3035" t="s">
        <v>3580</v>
      </c>
      <c r="D3035" t="s">
        <v>3581</v>
      </c>
      <c r="E3035" t="s">
        <v>3197</v>
      </c>
      <c r="F3035" t="s">
        <v>2292</v>
      </c>
      <c r="G3035">
        <v>4</v>
      </c>
      <c r="H3035">
        <v>41</v>
      </c>
      <c r="I3035">
        <v>38.355600000000003</v>
      </c>
      <c r="J3035">
        <v>-107.9558</v>
      </c>
      <c r="K3035" t="s">
        <v>628</v>
      </c>
      <c r="L3035" t="s">
        <v>742</v>
      </c>
    </row>
    <row r="3036" spans="2:12" x14ac:dyDescent="0.25">
      <c r="B3036" t="s">
        <v>682</v>
      </c>
      <c r="C3036" t="s">
        <v>1446</v>
      </c>
      <c r="D3036" t="s">
        <v>1447</v>
      </c>
      <c r="E3036" t="s">
        <v>831</v>
      </c>
      <c r="F3036" t="s">
        <v>745</v>
      </c>
      <c r="G3036">
        <v>4</v>
      </c>
      <c r="H3036">
        <v>41</v>
      </c>
      <c r="I3036">
        <v>38.485799999999998</v>
      </c>
      <c r="J3036">
        <v>-107.87909999999999</v>
      </c>
      <c r="K3036" t="s">
        <v>831</v>
      </c>
      <c r="L3036" t="s">
        <v>742</v>
      </c>
    </row>
    <row r="3037" spans="2:12" x14ac:dyDescent="0.25">
      <c r="B3037" t="s">
        <v>682</v>
      </c>
      <c r="C3037" t="s">
        <v>2833</v>
      </c>
      <c r="D3037" t="s">
        <v>2834</v>
      </c>
      <c r="E3037" t="s">
        <v>1398</v>
      </c>
      <c r="F3037" t="s">
        <v>745</v>
      </c>
      <c r="G3037">
        <v>4</v>
      </c>
      <c r="H3037">
        <v>41</v>
      </c>
      <c r="I3037">
        <v>38.505830000000003</v>
      </c>
      <c r="J3037">
        <v>-107.89888999999999</v>
      </c>
      <c r="K3037" t="s">
        <v>2230</v>
      </c>
      <c r="L3037" t="s">
        <v>742</v>
      </c>
    </row>
    <row r="3038" spans="2:12" x14ac:dyDescent="0.25">
      <c r="B3038" t="s">
        <v>628</v>
      </c>
      <c r="C3038" t="s">
        <v>8843</v>
      </c>
      <c r="D3038" t="s">
        <v>8844</v>
      </c>
      <c r="E3038" t="s">
        <v>2835</v>
      </c>
      <c r="F3038" t="s">
        <v>2211</v>
      </c>
      <c r="G3038">
        <v>0</v>
      </c>
      <c r="H3038">
        <v>41</v>
      </c>
      <c r="I3038">
        <v>38.546902000000003</v>
      </c>
      <c r="J3038">
        <v>-107.914001</v>
      </c>
      <c r="K3038" t="s">
        <v>2835</v>
      </c>
      <c r="L3038" t="s">
        <v>742</v>
      </c>
    </row>
    <row r="3039" spans="2:12" x14ac:dyDescent="0.25">
      <c r="B3039" t="s">
        <v>659</v>
      </c>
      <c r="C3039" t="s">
        <v>1451</v>
      </c>
      <c r="D3039" t="s">
        <v>1452</v>
      </c>
      <c r="E3039" t="s">
        <v>1453</v>
      </c>
      <c r="F3039" t="s">
        <v>745</v>
      </c>
      <c r="G3039">
        <v>2</v>
      </c>
      <c r="H3039">
        <v>10</v>
      </c>
      <c r="I3039">
        <v>39.102499999999999</v>
      </c>
      <c r="J3039">
        <v>-104.86750000000001</v>
      </c>
      <c r="K3039" t="s">
        <v>1453</v>
      </c>
      <c r="L3039" t="s">
        <v>742</v>
      </c>
    </row>
    <row r="3040" spans="2:12" x14ac:dyDescent="0.25">
      <c r="B3040" t="s">
        <v>628</v>
      </c>
      <c r="C3040" t="s">
        <v>8301</v>
      </c>
      <c r="D3040" t="s">
        <v>8302</v>
      </c>
      <c r="E3040" t="s">
        <v>628</v>
      </c>
      <c r="F3040" t="s">
        <v>2484</v>
      </c>
      <c r="G3040">
        <v>0</v>
      </c>
      <c r="H3040">
        <v>10</v>
      </c>
      <c r="I3040">
        <v>39.063400000000001</v>
      </c>
      <c r="J3040">
        <v>-104.842</v>
      </c>
      <c r="K3040" t="s">
        <v>628</v>
      </c>
      <c r="L3040" t="s">
        <v>742</v>
      </c>
    </row>
    <row r="3041" spans="2:12" x14ac:dyDescent="0.25">
      <c r="B3041" t="s">
        <v>659</v>
      </c>
      <c r="C3041" t="s">
        <v>2429</v>
      </c>
      <c r="D3041" t="s">
        <v>2430</v>
      </c>
      <c r="E3041" t="s">
        <v>2431</v>
      </c>
      <c r="F3041" t="s">
        <v>745</v>
      </c>
      <c r="G3041">
        <v>2</v>
      </c>
      <c r="H3041">
        <v>10</v>
      </c>
      <c r="I3041">
        <v>39.0809</v>
      </c>
      <c r="J3041">
        <v>-104.866</v>
      </c>
      <c r="K3041" t="s">
        <v>2431</v>
      </c>
      <c r="L3041" t="s">
        <v>742</v>
      </c>
    </row>
    <row r="3042" spans="2:12" x14ac:dyDescent="0.25">
      <c r="B3042" t="s">
        <v>659</v>
      </c>
      <c r="C3042" t="s">
        <v>1448</v>
      </c>
      <c r="D3042" t="s">
        <v>1449</v>
      </c>
      <c r="E3042" t="s">
        <v>1450</v>
      </c>
      <c r="F3042" t="s">
        <v>745</v>
      </c>
      <c r="G3042">
        <v>2</v>
      </c>
      <c r="H3042">
        <v>10</v>
      </c>
      <c r="I3042">
        <v>39.083329999999997</v>
      </c>
      <c r="J3042">
        <v>-104.93333</v>
      </c>
      <c r="K3042" t="s">
        <v>1450</v>
      </c>
      <c r="L3042" t="s">
        <v>742</v>
      </c>
    </row>
    <row r="3043" spans="2:12" x14ac:dyDescent="0.25">
      <c r="B3043" t="s">
        <v>659</v>
      </c>
      <c r="C3043" t="s">
        <v>2713</v>
      </c>
      <c r="D3043" t="s">
        <v>2714</v>
      </c>
      <c r="E3043" t="s">
        <v>2504</v>
      </c>
      <c r="F3043" t="s">
        <v>745</v>
      </c>
      <c r="G3043">
        <v>2</v>
      </c>
      <c r="H3043">
        <v>10</v>
      </c>
      <c r="I3043">
        <v>39.0563</v>
      </c>
      <c r="J3043">
        <v>-104.86839999999999</v>
      </c>
      <c r="K3043" t="s">
        <v>2504</v>
      </c>
      <c r="L3043" t="s">
        <v>742</v>
      </c>
    </row>
    <row r="3044" spans="2:12" x14ac:dyDescent="0.25">
      <c r="B3044" t="s">
        <v>628</v>
      </c>
      <c r="C3044" t="s">
        <v>8275</v>
      </c>
      <c r="D3044" t="s">
        <v>8276</v>
      </c>
      <c r="E3044" t="s">
        <v>628</v>
      </c>
      <c r="F3044" t="s">
        <v>2484</v>
      </c>
      <c r="G3044">
        <v>0</v>
      </c>
      <c r="H3044">
        <v>10</v>
      </c>
      <c r="I3044">
        <v>39.029200000000003</v>
      </c>
      <c r="J3044">
        <v>-104.7197</v>
      </c>
      <c r="K3044" t="s">
        <v>628</v>
      </c>
      <c r="L3044" t="s">
        <v>742</v>
      </c>
    </row>
    <row r="3045" spans="2:12" x14ac:dyDescent="0.25">
      <c r="B3045" t="s">
        <v>628</v>
      </c>
      <c r="C3045" t="s">
        <v>2695</v>
      </c>
      <c r="D3045" t="s">
        <v>2696</v>
      </c>
      <c r="E3045" t="s">
        <v>628</v>
      </c>
      <c r="F3045" t="s">
        <v>2484</v>
      </c>
      <c r="G3045">
        <v>3</v>
      </c>
      <c r="H3045">
        <v>27</v>
      </c>
      <c r="I3045">
        <v>37.950001</v>
      </c>
      <c r="J3045">
        <v>-106.550003</v>
      </c>
      <c r="K3045" t="s">
        <v>628</v>
      </c>
      <c r="L3045" t="s">
        <v>742</v>
      </c>
    </row>
    <row r="3046" spans="2:12" x14ac:dyDescent="0.25">
      <c r="B3046" t="s">
        <v>681</v>
      </c>
      <c r="C3046" t="s">
        <v>3053</v>
      </c>
      <c r="D3046" t="s">
        <v>3054</v>
      </c>
      <c r="E3046" t="s">
        <v>628</v>
      </c>
      <c r="F3046" t="s">
        <v>745</v>
      </c>
      <c r="G3046">
        <v>7</v>
      </c>
      <c r="H3046">
        <v>34</v>
      </c>
      <c r="I3046">
        <v>37.300600000000003</v>
      </c>
      <c r="J3046">
        <v>-108.41330000000001</v>
      </c>
      <c r="K3046" t="s">
        <v>2296</v>
      </c>
      <c r="L3046" t="s">
        <v>742</v>
      </c>
    </row>
    <row r="3047" spans="2:12" x14ac:dyDescent="0.25">
      <c r="B3047" t="s">
        <v>669</v>
      </c>
      <c r="C3047" t="s">
        <v>1457</v>
      </c>
      <c r="D3047" t="s">
        <v>1458</v>
      </c>
      <c r="E3047" t="s">
        <v>1459</v>
      </c>
      <c r="F3047" t="s">
        <v>745</v>
      </c>
      <c r="G3047">
        <v>1</v>
      </c>
      <c r="H3047">
        <v>9</v>
      </c>
      <c r="I3047">
        <v>39.652700000000003</v>
      </c>
      <c r="J3047">
        <v>-105.203</v>
      </c>
      <c r="K3047" t="s">
        <v>628</v>
      </c>
      <c r="L3047" t="s">
        <v>742</v>
      </c>
    </row>
    <row r="3048" spans="2:12" x14ac:dyDescent="0.25">
      <c r="B3048" t="s">
        <v>628</v>
      </c>
      <c r="C3048" t="s">
        <v>8329</v>
      </c>
      <c r="D3048" t="s">
        <v>8330</v>
      </c>
      <c r="E3048" t="s">
        <v>628</v>
      </c>
      <c r="F3048" t="s">
        <v>2484</v>
      </c>
      <c r="G3048">
        <v>0</v>
      </c>
      <c r="H3048">
        <v>9</v>
      </c>
      <c r="I3048">
        <v>39.684699999999999</v>
      </c>
      <c r="J3048">
        <v>-105.19370000000001</v>
      </c>
      <c r="K3048" t="s">
        <v>628</v>
      </c>
      <c r="L3048" t="s">
        <v>742</v>
      </c>
    </row>
    <row r="3049" spans="2:12" x14ac:dyDescent="0.25">
      <c r="B3049" t="s">
        <v>628</v>
      </c>
      <c r="C3049" t="s">
        <v>8327</v>
      </c>
      <c r="D3049" t="s">
        <v>8328</v>
      </c>
      <c r="E3049" t="s">
        <v>628</v>
      </c>
      <c r="F3049" t="s">
        <v>2484</v>
      </c>
      <c r="G3049">
        <v>0</v>
      </c>
      <c r="H3049">
        <v>9</v>
      </c>
      <c r="I3049">
        <v>39.616500000000002</v>
      </c>
      <c r="J3049">
        <v>-105.17910000000001</v>
      </c>
      <c r="K3049" t="s">
        <v>628</v>
      </c>
      <c r="L3049" t="s">
        <v>742</v>
      </c>
    </row>
    <row r="3050" spans="2:12" x14ac:dyDescent="0.25">
      <c r="B3050" t="s">
        <v>628</v>
      </c>
      <c r="C3050" t="s">
        <v>8321</v>
      </c>
      <c r="D3050" t="s">
        <v>8322</v>
      </c>
      <c r="E3050" t="s">
        <v>628</v>
      </c>
      <c r="F3050" t="s">
        <v>2484</v>
      </c>
      <c r="G3050">
        <v>0</v>
      </c>
      <c r="H3050">
        <v>9</v>
      </c>
      <c r="I3050">
        <v>39.635899999999999</v>
      </c>
      <c r="J3050">
        <v>-105.1448</v>
      </c>
      <c r="K3050" t="s">
        <v>628</v>
      </c>
      <c r="L3050" t="s">
        <v>742</v>
      </c>
    </row>
    <row r="3051" spans="2:12" x14ac:dyDescent="0.25">
      <c r="B3051" t="s">
        <v>628</v>
      </c>
      <c r="C3051" t="s">
        <v>8319</v>
      </c>
      <c r="D3051" t="s">
        <v>8320</v>
      </c>
      <c r="E3051" t="s">
        <v>628</v>
      </c>
      <c r="F3051" t="s">
        <v>2484</v>
      </c>
      <c r="G3051">
        <v>0</v>
      </c>
      <c r="H3051">
        <v>8</v>
      </c>
      <c r="I3051">
        <v>39.606000000000002</v>
      </c>
      <c r="J3051">
        <v>-105.1726</v>
      </c>
      <c r="K3051" t="s">
        <v>628</v>
      </c>
      <c r="L3051" t="s">
        <v>742</v>
      </c>
    </row>
    <row r="3052" spans="2:12" x14ac:dyDescent="0.25">
      <c r="B3052" t="s">
        <v>628</v>
      </c>
      <c r="C3052" t="s">
        <v>8849</v>
      </c>
      <c r="D3052" t="s">
        <v>8850</v>
      </c>
      <c r="E3052" t="s">
        <v>8049</v>
      </c>
      <c r="F3052" t="s">
        <v>2484</v>
      </c>
      <c r="G3052">
        <v>0</v>
      </c>
      <c r="H3052">
        <v>35</v>
      </c>
      <c r="I3052">
        <v>37.644199999999998</v>
      </c>
      <c r="J3052">
        <v>-105.55800000000001</v>
      </c>
      <c r="K3052" t="s">
        <v>628</v>
      </c>
      <c r="L3052" t="s">
        <v>742</v>
      </c>
    </row>
    <row r="3053" spans="2:12" x14ac:dyDescent="0.25">
      <c r="B3053" t="s">
        <v>628</v>
      </c>
      <c r="C3053" t="s">
        <v>7984</v>
      </c>
      <c r="D3053" t="s">
        <v>7985</v>
      </c>
      <c r="E3053" t="s">
        <v>628</v>
      </c>
      <c r="F3053" t="s">
        <v>2484</v>
      </c>
      <c r="G3053">
        <v>1</v>
      </c>
      <c r="H3053">
        <v>23</v>
      </c>
      <c r="I3053">
        <v>39.279998999999997</v>
      </c>
      <c r="J3053">
        <v>-106.129997</v>
      </c>
      <c r="K3053" t="s">
        <v>628</v>
      </c>
      <c r="L3053" t="s">
        <v>742</v>
      </c>
    </row>
    <row r="3054" spans="2:12" x14ac:dyDescent="0.25">
      <c r="B3054" t="s">
        <v>665</v>
      </c>
      <c r="C3054" t="s">
        <v>3977</v>
      </c>
      <c r="D3054" t="s">
        <v>3978</v>
      </c>
      <c r="E3054" t="s">
        <v>3979</v>
      </c>
      <c r="F3054" t="s">
        <v>2292</v>
      </c>
      <c r="G3054">
        <v>4</v>
      </c>
      <c r="H3054">
        <v>59</v>
      </c>
      <c r="I3054">
        <v>38.910299999999999</v>
      </c>
      <c r="J3054">
        <v>-106.9623</v>
      </c>
      <c r="K3054" t="s">
        <v>628</v>
      </c>
      <c r="L3054" t="s">
        <v>742</v>
      </c>
    </row>
    <row r="3055" spans="2:12" x14ac:dyDescent="0.25">
      <c r="B3055" t="s">
        <v>655</v>
      </c>
      <c r="C3055" t="s">
        <v>5246</v>
      </c>
      <c r="D3055" t="s">
        <v>5247</v>
      </c>
      <c r="E3055" t="s">
        <v>5248</v>
      </c>
      <c r="F3055" t="s">
        <v>2292</v>
      </c>
      <c r="G3055">
        <v>1</v>
      </c>
      <c r="H3055">
        <v>8</v>
      </c>
      <c r="I3055">
        <v>39.756500000000003</v>
      </c>
      <c r="J3055">
        <v>-105.0301</v>
      </c>
      <c r="K3055" t="s">
        <v>628</v>
      </c>
      <c r="L3055" t="s">
        <v>742</v>
      </c>
    </row>
    <row r="3056" spans="2:12" x14ac:dyDescent="0.25">
      <c r="B3056" t="s">
        <v>649</v>
      </c>
      <c r="C3056" t="s">
        <v>1454</v>
      </c>
      <c r="D3056" t="s">
        <v>1455</v>
      </c>
      <c r="E3056" t="s">
        <v>1456</v>
      </c>
      <c r="F3056" t="s">
        <v>745</v>
      </c>
      <c r="G3056">
        <v>1</v>
      </c>
      <c r="H3056">
        <v>7</v>
      </c>
      <c r="I3056">
        <v>39.656109999999998</v>
      </c>
      <c r="J3056">
        <v>-105.59972</v>
      </c>
      <c r="K3056" t="s">
        <v>1456</v>
      </c>
      <c r="L3056" t="s">
        <v>742</v>
      </c>
    </row>
    <row r="3057" spans="2:12" x14ac:dyDescent="0.25">
      <c r="B3057" t="s">
        <v>667</v>
      </c>
      <c r="C3057" t="s">
        <v>1460</v>
      </c>
      <c r="D3057" t="s">
        <v>1461</v>
      </c>
      <c r="E3057" t="s">
        <v>1462</v>
      </c>
      <c r="F3057" t="s">
        <v>745</v>
      </c>
      <c r="G3057">
        <v>2</v>
      </c>
      <c r="H3057">
        <v>16</v>
      </c>
      <c r="I3057">
        <v>37.583329999999997</v>
      </c>
      <c r="J3057">
        <v>-105.18333</v>
      </c>
      <c r="K3057" t="s">
        <v>628</v>
      </c>
      <c r="L3057" t="s">
        <v>742</v>
      </c>
    </row>
    <row r="3058" spans="2:12" x14ac:dyDescent="0.25">
      <c r="B3058" t="s">
        <v>688</v>
      </c>
      <c r="C3058" t="s">
        <v>2078</v>
      </c>
      <c r="D3058" t="s">
        <v>2079</v>
      </c>
      <c r="E3058" t="s">
        <v>628</v>
      </c>
      <c r="F3058" t="s">
        <v>1979</v>
      </c>
      <c r="G3058">
        <v>5</v>
      </c>
      <c r="H3058">
        <v>38</v>
      </c>
      <c r="I3058">
        <v>39.299982</v>
      </c>
      <c r="J3058">
        <v>-106.600587</v>
      </c>
      <c r="K3058" t="s">
        <v>628</v>
      </c>
      <c r="L3058" t="s">
        <v>742</v>
      </c>
    </row>
    <row r="3059" spans="2:12" x14ac:dyDescent="0.25">
      <c r="B3059" t="s">
        <v>61</v>
      </c>
      <c r="C3059" t="s">
        <v>2206</v>
      </c>
      <c r="D3059" t="s">
        <v>2079</v>
      </c>
      <c r="E3059" t="s">
        <v>1990</v>
      </c>
      <c r="F3059" t="s">
        <v>1979</v>
      </c>
      <c r="G3059">
        <v>5</v>
      </c>
      <c r="H3059">
        <v>38</v>
      </c>
      <c r="I3059">
        <v>39.299999999999997</v>
      </c>
      <c r="J3059">
        <v>-106.6</v>
      </c>
      <c r="K3059" t="s">
        <v>1990</v>
      </c>
      <c r="L3059" t="s">
        <v>742</v>
      </c>
    </row>
    <row r="3060" spans="2:12" x14ac:dyDescent="0.25">
      <c r="B3060" t="s">
        <v>628</v>
      </c>
      <c r="C3060" t="s">
        <v>8953</v>
      </c>
      <c r="D3060" t="s">
        <v>8954</v>
      </c>
      <c r="E3060" t="s">
        <v>8049</v>
      </c>
      <c r="F3060" t="s">
        <v>2484</v>
      </c>
      <c r="G3060">
        <v>0</v>
      </c>
      <c r="H3060">
        <v>11</v>
      </c>
      <c r="I3060">
        <v>38.707900000000002</v>
      </c>
      <c r="J3060">
        <v>-106.10680000000001</v>
      </c>
      <c r="K3060" t="s">
        <v>628</v>
      </c>
      <c r="L3060" t="s">
        <v>742</v>
      </c>
    </row>
    <row r="3061" spans="2:12" x14ac:dyDescent="0.25">
      <c r="B3061" t="s">
        <v>647</v>
      </c>
      <c r="C3061" t="s">
        <v>3790</v>
      </c>
      <c r="D3061" t="s">
        <v>3791</v>
      </c>
      <c r="E3061" t="s">
        <v>2443</v>
      </c>
      <c r="F3061" t="s">
        <v>2292</v>
      </c>
      <c r="G3061">
        <v>2</v>
      </c>
      <c r="H3061">
        <v>11</v>
      </c>
      <c r="I3061">
        <v>38.7301</v>
      </c>
      <c r="J3061">
        <v>-106.1328</v>
      </c>
      <c r="K3061" t="s">
        <v>628</v>
      </c>
      <c r="L3061" t="s">
        <v>742</v>
      </c>
    </row>
    <row r="3062" spans="2:12" x14ac:dyDescent="0.25">
      <c r="B3062" t="s">
        <v>628</v>
      </c>
      <c r="C3062" t="s">
        <v>8262</v>
      </c>
      <c r="D3062" t="s">
        <v>8263</v>
      </c>
      <c r="E3062" t="s">
        <v>8049</v>
      </c>
      <c r="F3062" t="s">
        <v>2484</v>
      </c>
      <c r="G3062">
        <v>0</v>
      </c>
      <c r="H3062">
        <v>11</v>
      </c>
      <c r="I3062">
        <v>38.6815</v>
      </c>
      <c r="J3062">
        <v>-106.1178</v>
      </c>
      <c r="K3062" t="s">
        <v>628</v>
      </c>
      <c r="L3062" t="s">
        <v>742</v>
      </c>
    </row>
    <row r="3063" spans="2:12" x14ac:dyDescent="0.25">
      <c r="B3063" t="s">
        <v>647</v>
      </c>
      <c r="C3063" t="s">
        <v>3770</v>
      </c>
      <c r="D3063" t="s">
        <v>3771</v>
      </c>
      <c r="E3063" t="s">
        <v>2431</v>
      </c>
      <c r="F3063" t="s">
        <v>2292</v>
      </c>
      <c r="G3063">
        <v>2</v>
      </c>
      <c r="H3063">
        <v>11</v>
      </c>
      <c r="I3063">
        <v>38.670999999999999</v>
      </c>
      <c r="J3063">
        <v>-106.1275</v>
      </c>
      <c r="K3063" t="s">
        <v>628</v>
      </c>
      <c r="L3063" t="s">
        <v>742</v>
      </c>
    </row>
    <row r="3064" spans="2:12" x14ac:dyDescent="0.25">
      <c r="B3064" t="s">
        <v>647</v>
      </c>
      <c r="C3064" t="s">
        <v>3768</v>
      </c>
      <c r="D3064" t="s">
        <v>3769</v>
      </c>
      <c r="E3064" t="s">
        <v>2443</v>
      </c>
      <c r="F3064" t="s">
        <v>2292</v>
      </c>
      <c r="G3064">
        <v>2</v>
      </c>
      <c r="H3064">
        <v>11</v>
      </c>
      <c r="I3064">
        <v>38.659700000000001</v>
      </c>
      <c r="J3064">
        <v>-106.1093</v>
      </c>
      <c r="K3064" t="s">
        <v>628</v>
      </c>
      <c r="L3064" t="s">
        <v>742</v>
      </c>
    </row>
    <row r="3065" spans="2:12" x14ac:dyDescent="0.25">
      <c r="B3065" t="s">
        <v>628</v>
      </c>
      <c r="C3065">
        <v>350</v>
      </c>
      <c r="D3065" t="s">
        <v>6501</v>
      </c>
      <c r="E3065" t="s">
        <v>1398</v>
      </c>
      <c r="F3065" t="s">
        <v>6486</v>
      </c>
      <c r="G3065">
        <v>5</v>
      </c>
      <c r="H3065">
        <v>51</v>
      </c>
      <c r="I3065">
        <v>40.107619</v>
      </c>
      <c r="J3065">
        <v>-105.966003</v>
      </c>
      <c r="K3065" t="s">
        <v>1398</v>
      </c>
      <c r="L3065" t="s">
        <v>742</v>
      </c>
    </row>
    <row r="3066" spans="2:12" x14ac:dyDescent="0.25">
      <c r="B3066" t="s">
        <v>682</v>
      </c>
      <c r="C3066" t="s">
        <v>3464</v>
      </c>
      <c r="D3066" t="s">
        <v>3465</v>
      </c>
      <c r="E3066" t="s">
        <v>3067</v>
      </c>
      <c r="F3066" t="s">
        <v>2292</v>
      </c>
      <c r="G3066">
        <v>4</v>
      </c>
      <c r="H3066">
        <v>61</v>
      </c>
      <c r="I3066">
        <v>38.216299999999997</v>
      </c>
      <c r="J3066">
        <v>-108.6968</v>
      </c>
      <c r="K3066" t="s">
        <v>628</v>
      </c>
      <c r="L3066" t="s">
        <v>742</v>
      </c>
    </row>
    <row r="3067" spans="2:12" x14ac:dyDescent="0.25">
      <c r="B3067" t="s">
        <v>662</v>
      </c>
      <c r="C3067" t="s">
        <v>2080</v>
      </c>
      <c r="D3067" t="s">
        <v>2081</v>
      </c>
      <c r="E3067" t="s">
        <v>628</v>
      </c>
      <c r="F3067" t="s">
        <v>1979</v>
      </c>
      <c r="G3067">
        <v>5</v>
      </c>
      <c r="H3067">
        <v>39</v>
      </c>
      <c r="I3067">
        <v>39.599977000000003</v>
      </c>
      <c r="J3067">
        <v>-107.950627</v>
      </c>
      <c r="K3067" t="s">
        <v>628</v>
      </c>
      <c r="L3067" t="s">
        <v>742</v>
      </c>
    </row>
    <row r="3068" spans="2:12" x14ac:dyDescent="0.25">
      <c r="B3068" t="s">
        <v>628</v>
      </c>
      <c r="C3068" t="s">
        <v>8240</v>
      </c>
      <c r="D3068" t="s">
        <v>8241</v>
      </c>
      <c r="E3068" t="s">
        <v>628</v>
      </c>
      <c r="F3068" t="s">
        <v>2484</v>
      </c>
      <c r="G3068">
        <v>0</v>
      </c>
      <c r="H3068">
        <v>6</v>
      </c>
      <c r="I3068">
        <v>39.964300000000001</v>
      </c>
      <c r="J3068">
        <v>-105.51179999999999</v>
      </c>
      <c r="K3068" t="s">
        <v>628</v>
      </c>
      <c r="L3068" t="s">
        <v>742</v>
      </c>
    </row>
    <row r="3069" spans="2:12" x14ac:dyDescent="0.25">
      <c r="B3069" t="s">
        <v>628</v>
      </c>
      <c r="C3069" t="s">
        <v>8207</v>
      </c>
      <c r="D3069" t="s">
        <v>8208</v>
      </c>
      <c r="E3069" t="s">
        <v>628</v>
      </c>
      <c r="F3069" t="s">
        <v>2484</v>
      </c>
      <c r="G3069">
        <v>0</v>
      </c>
      <c r="H3069">
        <v>6</v>
      </c>
      <c r="I3069">
        <v>39.960799999999999</v>
      </c>
      <c r="J3069">
        <v>-105.4936</v>
      </c>
      <c r="K3069" t="s">
        <v>628</v>
      </c>
      <c r="L3069" t="s">
        <v>742</v>
      </c>
    </row>
    <row r="3070" spans="2:12" x14ac:dyDescent="0.25">
      <c r="B3070" t="s">
        <v>646</v>
      </c>
      <c r="C3070" t="s">
        <v>1463</v>
      </c>
      <c r="D3070" t="s">
        <v>1464</v>
      </c>
      <c r="E3070" t="s">
        <v>1465</v>
      </c>
      <c r="F3070" t="s">
        <v>745</v>
      </c>
      <c r="G3070">
        <v>1</v>
      </c>
      <c r="H3070">
        <v>6</v>
      </c>
      <c r="I3070">
        <v>39.983330000000002</v>
      </c>
      <c r="J3070">
        <v>-105.5</v>
      </c>
      <c r="K3070" t="s">
        <v>1465</v>
      </c>
      <c r="L3070" t="s">
        <v>742</v>
      </c>
    </row>
    <row r="3071" spans="2:12" x14ac:dyDescent="0.25">
      <c r="B3071" t="s">
        <v>628</v>
      </c>
      <c r="C3071" t="s">
        <v>8203</v>
      </c>
      <c r="D3071" t="s">
        <v>8204</v>
      </c>
      <c r="E3071" t="s">
        <v>628</v>
      </c>
      <c r="F3071" t="s">
        <v>2484</v>
      </c>
      <c r="G3071">
        <v>0</v>
      </c>
      <c r="H3071">
        <v>6</v>
      </c>
      <c r="I3071">
        <v>39.999000000000002</v>
      </c>
      <c r="J3071">
        <v>-105.5078</v>
      </c>
      <c r="K3071" t="s">
        <v>628</v>
      </c>
      <c r="L3071" t="s">
        <v>742</v>
      </c>
    </row>
    <row r="3072" spans="2:12" x14ac:dyDescent="0.25">
      <c r="B3072" t="s">
        <v>646</v>
      </c>
      <c r="C3072" t="s">
        <v>2287</v>
      </c>
      <c r="D3072" t="s">
        <v>2288</v>
      </c>
      <c r="E3072" t="s">
        <v>628</v>
      </c>
      <c r="F3072" t="s">
        <v>745</v>
      </c>
      <c r="G3072">
        <v>1</v>
      </c>
      <c r="H3072">
        <v>6</v>
      </c>
      <c r="I3072">
        <v>40.036099999999998</v>
      </c>
      <c r="J3072">
        <v>-105.5461</v>
      </c>
      <c r="K3072" t="s">
        <v>2289</v>
      </c>
      <c r="L3072" t="s">
        <v>742</v>
      </c>
    </row>
    <row r="3073" spans="2:12" x14ac:dyDescent="0.25">
      <c r="B3073" t="s">
        <v>628</v>
      </c>
      <c r="C3073" t="s">
        <v>8209</v>
      </c>
      <c r="D3073" t="s">
        <v>8210</v>
      </c>
      <c r="E3073" t="s">
        <v>628</v>
      </c>
      <c r="F3073" t="s">
        <v>2484</v>
      </c>
      <c r="G3073">
        <v>0</v>
      </c>
      <c r="H3073">
        <v>6</v>
      </c>
      <c r="I3073">
        <v>40.035899999999998</v>
      </c>
      <c r="J3073">
        <v>-105.5442</v>
      </c>
      <c r="K3073" t="s">
        <v>628</v>
      </c>
      <c r="L3073" t="s">
        <v>742</v>
      </c>
    </row>
    <row r="3074" spans="2:12" x14ac:dyDescent="0.25">
      <c r="B3074" t="s">
        <v>628</v>
      </c>
      <c r="C3074" t="s">
        <v>8211</v>
      </c>
      <c r="D3074" t="s">
        <v>8212</v>
      </c>
      <c r="E3074" t="s">
        <v>628</v>
      </c>
      <c r="F3074" t="s">
        <v>2484</v>
      </c>
      <c r="G3074">
        <v>0</v>
      </c>
      <c r="H3074">
        <v>6</v>
      </c>
      <c r="I3074">
        <v>40.0548</v>
      </c>
      <c r="J3074">
        <v>-105.58929999999999</v>
      </c>
      <c r="K3074" t="s">
        <v>628</v>
      </c>
      <c r="L3074" t="s">
        <v>742</v>
      </c>
    </row>
    <row r="3075" spans="2:12" x14ac:dyDescent="0.25">
      <c r="B3075" t="s">
        <v>694</v>
      </c>
      <c r="C3075" t="s">
        <v>3592</v>
      </c>
      <c r="D3075" t="s">
        <v>3593</v>
      </c>
      <c r="E3075" t="s">
        <v>628</v>
      </c>
      <c r="F3075" t="s">
        <v>745</v>
      </c>
      <c r="G3075">
        <v>4</v>
      </c>
      <c r="H3075">
        <v>28</v>
      </c>
      <c r="I3075">
        <v>38.389400000000002</v>
      </c>
      <c r="J3075">
        <v>-106.5303</v>
      </c>
      <c r="K3075" t="s">
        <v>2322</v>
      </c>
      <c r="L3075" t="s">
        <v>742</v>
      </c>
    </row>
    <row r="3076" spans="2:12" x14ac:dyDescent="0.25">
      <c r="B3076" t="s">
        <v>690</v>
      </c>
      <c r="C3076" t="s">
        <v>1466</v>
      </c>
      <c r="D3076" t="s">
        <v>1467</v>
      </c>
      <c r="E3076" t="s">
        <v>1468</v>
      </c>
      <c r="F3076" t="s">
        <v>745</v>
      </c>
      <c r="G3076">
        <v>2</v>
      </c>
      <c r="H3076">
        <v>14</v>
      </c>
      <c r="I3076">
        <v>38.183329999999998</v>
      </c>
      <c r="J3076">
        <v>-104.16667</v>
      </c>
      <c r="K3076" t="s">
        <v>628</v>
      </c>
      <c r="L3076" t="s">
        <v>742</v>
      </c>
    </row>
    <row r="3077" spans="2:12" x14ac:dyDescent="0.25">
      <c r="B3077" t="s">
        <v>41</v>
      </c>
      <c r="C3077" t="s">
        <v>2549</v>
      </c>
      <c r="D3077" t="s">
        <v>2550</v>
      </c>
      <c r="E3077" t="s">
        <v>1990</v>
      </c>
      <c r="F3077" t="s">
        <v>2484</v>
      </c>
      <c r="G3077">
        <v>6</v>
      </c>
      <c r="H3077">
        <v>47</v>
      </c>
      <c r="I3077">
        <v>40.4</v>
      </c>
      <c r="J3077">
        <v>-105.95</v>
      </c>
      <c r="K3077" t="s">
        <v>1990</v>
      </c>
      <c r="L3077" t="s">
        <v>742</v>
      </c>
    </row>
    <row r="3078" spans="2:12" x14ac:dyDescent="0.25">
      <c r="B3078" t="s">
        <v>662</v>
      </c>
      <c r="C3078" t="s">
        <v>4792</v>
      </c>
      <c r="D3078" t="s">
        <v>4793</v>
      </c>
      <c r="E3078" t="s">
        <v>2738</v>
      </c>
      <c r="F3078" t="s">
        <v>2292</v>
      </c>
      <c r="G3078">
        <v>5</v>
      </c>
      <c r="H3078">
        <v>39</v>
      </c>
      <c r="I3078">
        <v>39.573300000000003</v>
      </c>
      <c r="J3078">
        <v>-107.542</v>
      </c>
      <c r="K3078" t="s">
        <v>628</v>
      </c>
      <c r="L3078" t="s">
        <v>742</v>
      </c>
    </row>
    <row r="3079" spans="2:12" x14ac:dyDescent="0.25">
      <c r="B3079" t="s">
        <v>662</v>
      </c>
      <c r="C3079" t="s">
        <v>4771</v>
      </c>
      <c r="D3079" t="s">
        <v>4772</v>
      </c>
      <c r="E3079" t="s">
        <v>3048</v>
      </c>
      <c r="F3079" t="s">
        <v>2292</v>
      </c>
      <c r="G3079">
        <v>5</v>
      </c>
      <c r="H3079">
        <v>45</v>
      </c>
      <c r="I3079">
        <v>39.566699999999997</v>
      </c>
      <c r="J3079">
        <v>-107.4735</v>
      </c>
      <c r="K3079" t="s">
        <v>628</v>
      </c>
      <c r="L3079" t="s">
        <v>742</v>
      </c>
    </row>
    <row r="3080" spans="2:12" x14ac:dyDescent="0.25">
      <c r="B3080" t="s">
        <v>628</v>
      </c>
      <c r="C3080" t="s">
        <v>8544</v>
      </c>
      <c r="D3080" t="s">
        <v>8545</v>
      </c>
      <c r="E3080" t="s">
        <v>628</v>
      </c>
      <c r="F3080" t="s">
        <v>2484</v>
      </c>
      <c r="G3080">
        <v>0</v>
      </c>
      <c r="H3080">
        <v>3</v>
      </c>
      <c r="I3080">
        <v>40.523600000000002</v>
      </c>
      <c r="J3080">
        <v>-105.0814</v>
      </c>
      <c r="K3080" t="s">
        <v>628</v>
      </c>
      <c r="L3080" t="s">
        <v>742</v>
      </c>
    </row>
    <row r="3081" spans="2:12" x14ac:dyDescent="0.25">
      <c r="B3081" t="s">
        <v>701</v>
      </c>
      <c r="C3081" t="s">
        <v>1469</v>
      </c>
      <c r="D3081" t="s">
        <v>1470</v>
      </c>
      <c r="E3081" t="s">
        <v>1472</v>
      </c>
      <c r="F3081" t="s">
        <v>745</v>
      </c>
      <c r="G3081">
        <v>1</v>
      </c>
      <c r="H3081">
        <v>64</v>
      </c>
      <c r="I3081">
        <v>40.608800000000002</v>
      </c>
      <c r="J3081">
        <v>-103.84610000000001</v>
      </c>
      <c r="K3081" t="s">
        <v>1471</v>
      </c>
      <c r="L3081" t="s">
        <v>742</v>
      </c>
    </row>
    <row r="3082" spans="2:12" x14ac:dyDescent="0.25">
      <c r="B3082" t="s">
        <v>701</v>
      </c>
      <c r="C3082" t="s">
        <v>1473</v>
      </c>
      <c r="D3082" t="s">
        <v>1474</v>
      </c>
      <c r="E3082" t="s">
        <v>1475</v>
      </c>
      <c r="F3082" t="s">
        <v>745</v>
      </c>
      <c r="G3082">
        <v>1</v>
      </c>
      <c r="H3082">
        <v>64</v>
      </c>
      <c r="I3082">
        <v>40.931899999999999</v>
      </c>
      <c r="J3082">
        <v>-103.8678</v>
      </c>
      <c r="K3082" t="s">
        <v>1475</v>
      </c>
      <c r="L3082" t="s">
        <v>742</v>
      </c>
    </row>
    <row r="3083" spans="2:12" x14ac:dyDescent="0.25">
      <c r="B3083" t="s">
        <v>628</v>
      </c>
      <c r="C3083" t="s">
        <v>8921</v>
      </c>
      <c r="D3083" t="s">
        <v>8922</v>
      </c>
      <c r="E3083" t="s">
        <v>8049</v>
      </c>
      <c r="F3083" t="s">
        <v>2484</v>
      </c>
      <c r="G3083">
        <v>0</v>
      </c>
      <c r="H3083">
        <v>64</v>
      </c>
      <c r="I3083">
        <v>40.610799999999998</v>
      </c>
      <c r="J3083">
        <v>-103.8407</v>
      </c>
      <c r="K3083" t="s">
        <v>628</v>
      </c>
      <c r="L3083" t="s">
        <v>742</v>
      </c>
    </row>
    <row r="3084" spans="2:12" x14ac:dyDescent="0.25">
      <c r="B3084" t="s">
        <v>628</v>
      </c>
      <c r="C3084" t="s">
        <v>8893</v>
      </c>
      <c r="D3084" t="s">
        <v>8894</v>
      </c>
      <c r="E3084" t="s">
        <v>8049</v>
      </c>
      <c r="F3084" t="s">
        <v>2484</v>
      </c>
      <c r="G3084">
        <v>0</v>
      </c>
      <c r="H3084">
        <v>64</v>
      </c>
      <c r="I3084">
        <v>40.609499999999997</v>
      </c>
      <c r="J3084">
        <v>-103.8415</v>
      </c>
      <c r="K3084" t="s">
        <v>628</v>
      </c>
      <c r="L3084" t="s">
        <v>742</v>
      </c>
    </row>
    <row r="3085" spans="2:12" x14ac:dyDescent="0.25">
      <c r="B3085" t="s">
        <v>18</v>
      </c>
      <c r="C3085" t="s">
        <v>2551</v>
      </c>
      <c r="D3085" t="s">
        <v>2552</v>
      </c>
      <c r="E3085" t="s">
        <v>1990</v>
      </c>
      <c r="F3085" t="s">
        <v>2484</v>
      </c>
      <c r="G3085">
        <v>1</v>
      </c>
      <c r="H3085">
        <v>6</v>
      </c>
      <c r="I3085">
        <v>40.033299999999997</v>
      </c>
      <c r="J3085">
        <v>-105.55</v>
      </c>
      <c r="K3085" t="s">
        <v>1990</v>
      </c>
      <c r="L3085" t="s">
        <v>742</v>
      </c>
    </row>
    <row r="3086" spans="2:12" x14ac:dyDescent="0.25">
      <c r="B3086" t="s">
        <v>628</v>
      </c>
      <c r="C3086" t="s">
        <v>8256</v>
      </c>
      <c r="D3086" t="s">
        <v>8257</v>
      </c>
      <c r="E3086" t="s">
        <v>8070</v>
      </c>
      <c r="F3086" t="s">
        <v>2484</v>
      </c>
      <c r="G3086">
        <v>0</v>
      </c>
      <c r="H3086">
        <v>5</v>
      </c>
      <c r="I3086">
        <v>40.104799999999997</v>
      </c>
      <c r="J3086">
        <v>-105.1611</v>
      </c>
      <c r="K3086" t="s">
        <v>628</v>
      </c>
      <c r="L3086" t="s">
        <v>742</v>
      </c>
    </row>
    <row r="3087" spans="2:12" x14ac:dyDescent="0.25">
      <c r="B3087" t="s">
        <v>628</v>
      </c>
      <c r="C3087" t="s">
        <v>8033</v>
      </c>
      <c r="D3087" t="s">
        <v>8034</v>
      </c>
      <c r="E3087" t="s">
        <v>2733</v>
      </c>
      <c r="F3087" t="s">
        <v>2292</v>
      </c>
      <c r="G3087">
        <v>1</v>
      </c>
      <c r="H3087">
        <v>5</v>
      </c>
      <c r="I3087">
        <v>40.104399999999998</v>
      </c>
      <c r="J3087">
        <v>-105.1439</v>
      </c>
      <c r="K3087" t="s">
        <v>628</v>
      </c>
      <c r="L3087" t="s">
        <v>742</v>
      </c>
    </row>
    <row r="3088" spans="2:12" x14ac:dyDescent="0.25">
      <c r="B3088" t="s">
        <v>628</v>
      </c>
      <c r="C3088" t="s">
        <v>8795</v>
      </c>
      <c r="D3088" t="s">
        <v>8796</v>
      </c>
      <c r="E3088" t="s">
        <v>628</v>
      </c>
      <c r="F3088" t="s">
        <v>745</v>
      </c>
      <c r="G3088">
        <v>0</v>
      </c>
      <c r="H3088">
        <v>24</v>
      </c>
      <c r="I3088">
        <v>37</v>
      </c>
      <c r="J3088">
        <v>-105.25</v>
      </c>
      <c r="K3088" t="s">
        <v>628</v>
      </c>
      <c r="L3088" t="s">
        <v>742</v>
      </c>
    </row>
    <row r="3089" spans="2:12" x14ac:dyDescent="0.25">
      <c r="B3089" t="s">
        <v>664</v>
      </c>
      <c r="C3089" t="s">
        <v>2082</v>
      </c>
      <c r="D3089" t="s">
        <v>2083</v>
      </c>
      <c r="E3089" t="s">
        <v>628</v>
      </c>
      <c r="F3089" t="s">
        <v>1979</v>
      </c>
      <c r="G3089">
        <v>5</v>
      </c>
      <c r="H3089">
        <v>51</v>
      </c>
      <c r="I3089">
        <v>40.283313</v>
      </c>
      <c r="J3089">
        <v>-105.76724</v>
      </c>
      <c r="K3089" t="s">
        <v>628</v>
      </c>
      <c r="L3089" t="s">
        <v>742</v>
      </c>
    </row>
    <row r="3090" spans="2:12" x14ac:dyDescent="0.25">
      <c r="B3090" t="s">
        <v>675</v>
      </c>
      <c r="C3090" t="s">
        <v>1481</v>
      </c>
      <c r="D3090" t="s">
        <v>1482</v>
      </c>
      <c r="E3090" t="s">
        <v>1484</v>
      </c>
      <c r="F3090" t="s">
        <v>745</v>
      </c>
      <c r="G3090">
        <v>2</v>
      </c>
      <c r="H3090">
        <v>19</v>
      </c>
      <c r="I3090">
        <v>37.216670000000001</v>
      </c>
      <c r="J3090">
        <v>-105.05</v>
      </c>
      <c r="K3090" t="s">
        <v>1483</v>
      </c>
      <c r="L3090" t="s">
        <v>742</v>
      </c>
    </row>
    <row r="3091" spans="2:12" x14ac:dyDescent="0.25">
      <c r="B3091" t="s">
        <v>665</v>
      </c>
      <c r="C3091" t="s">
        <v>2084</v>
      </c>
      <c r="D3091" t="s">
        <v>2085</v>
      </c>
      <c r="E3091" t="s">
        <v>628</v>
      </c>
      <c r="F3091" t="s">
        <v>1979</v>
      </c>
      <c r="G3091">
        <v>5</v>
      </c>
      <c r="H3091">
        <v>38</v>
      </c>
      <c r="I3091">
        <v>39.066648999999998</v>
      </c>
      <c r="J3091">
        <v>-107.150611</v>
      </c>
      <c r="K3091" t="s">
        <v>628</v>
      </c>
      <c r="L3091" t="s">
        <v>742</v>
      </c>
    </row>
    <row r="3092" spans="2:12" x14ac:dyDescent="0.25">
      <c r="B3092" t="s">
        <v>38</v>
      </c>
      <c r="C3092" t="s">
        <v>2086</v>
      </c>
      <c r="D3092" t="s">
        <v>2085</v>
      </c>
      <c r="E3092" t="s">
        <v>1990</v>
      </c>
      <c r="F3092" t="s">
        <v>1979</v>
      </c>
      <c r="G3092">
        <v>5</v>
      </c>
      <c r="H3092">
        <v>38</v>
      </c>
      <c r="I3092">
        <v>39.066699999999997</v>
      </c>
      <c r="J3092">
        <v>-107.15</v>
      </c>
      <c r="K3092" t="s">
        <v>1990</v>
      </c>
      <c r="L3092" t="s">
        <v>742</v>
      </c>
    </row>
    <row r="3093" spans="2:12" x14ac:dyDescent="0.25">
      <c r="B3093" t="s">
        <v>696</v>
      </c>
      <c r="C3093" t="s">
        <v>2124</v>
      </c>
      <c r="D3093" t="s">
        <v>2125</v>
      </c>
      <c r="E3093" t="s">
        <v>628</v>
      </c>
      <c r="F3093" t="s">
        <v>1979</v>
      </c>
      <c r="G3093">
        <v>4</v>
      </c>
      <c r="H3093">
        <v>60</v>
      </c>
      <c r="I3093">
        <v>37.933325000000004</v>
      </c>
      <c r="J3093">
        <v>-108.40064599999999</v>
      </c>
      <c r="K3093" t="s">
        <v>628</v>
      </c>
      <c r="L3093" t="s">
        <v>742</v>
      </c>
    </row>
    <row r="3094" spans="2:12" x14ac:dyDescent="0.25">
      <c r="B3094" t="s">
        <v>656</v>
      </c>
      <c r="C3094" t="s">
        <v>1476</v>
      </c>
      <c r="D3094" t="s">
        <v>1477</v>
      </c>
      <c r="E3094" t="s">
        <v>775</v>
      </c>
      <c r="F3094" t="s">
        <v>745</v>
      </c>
      <c r="G3094">
        <v>7</v>
      </c>
      <c r="H3094">
        <v>32</v>
      </c>
      <c r="I3094">
        <v>37.8123</v>
      </c>
      <c r="J3094">
        <v>-109.0132</v>
      </c>
      <c r="K3094" t="s">
        <v>775</v>
      </c>
      <c r="L3094" t="s">
        <v>742</v>
      </c>
    </row>
    <row r="3095" spans="2:12" x14ac:dyDescent="0.25">
      <c r="B3095" t="s">
        <v>639</v>
      </c>
      <c r="C3095" t="s">
        <v>1478</v>
      </c>
      <c r="D3095" t="s">
        <v>1479</v>
      </c>
      <c r="E3095" t="s">
        <v>1480</v>
      </c>
      <c r="F3095" t="s">
        <v>745</v>
      </c>
      <c r="G3095">
        <v>1</v>
      </c>
      <c r="H3095">
        <v>2</v>
      </c>
      <c r="I3095">
        <v>39.898800000000001</v>
      </c>
      <c r="J3095">
        <v>-105.0133</v>
      </c>
      <c r="K3095" t="s">
        <v>1480</v>
      </c>
      <c r="L3095" t="s">
        <v>742</v>
      </c>
    </row>
    <row r="3096" spans="2:12" x14ac:dyDescent="0.25">
      <c r="B3096" t="s">
        <v>639</v>
      </c>
      <c r="C3096" t="s">
        <v>5417</v>
      </c>
      <c r="D3096" t="s">
        <v>5418</v>
      </c>
      <c r="E3096" t="s">
        <v>2938</v>
      </c>
      <c r="F3096" t="s">
        <v>2292</v>
      </c>
      <c r="G3096">
        <v>1</v>
      </c>
      <c r="H3096">
        <v>2</v>
      </c>
      <c r="I3096">
        <v>39.879800000000003</v>
      </c>
      <c r="J3096">
        <v>-105.0013</v>
      </c>
      <c r="K3096" t="s">
        <v>628</v>
      </c>
      <c r="L3096" t="s">
        <v>742</v>
      </c>
    </row>
    <row r="3097" spans="2:12" x14ac:dyDescent="0.25">
      <c r="B3097" t="s">
        <v>639</v>
      </c>
      <c r="C3097" t="s">
        <v>5431</v>
      </c>
      <c r="D3097" t="s">
        <v>5432</v>
      </c>
      <c r="E3097" t="s">
        <v>2443</v>
      </c>
      <c r="F3097" t="s">
        <v>2292</v>
      </c>
      <c r="G3097">
        <v>1</v>
      </c>
      <c r="H3097">
        <v>2</v>
      </c>
      <c r="I3097">
        <v>39.898499999999999</v>
      </c>
      <c r="J3097">
        <v>-104.9911</v>
      </c>
      <c r="K3097" t="s">
        <v>628</v>
      </c>
      <c r="L3097" t="s">
        <v>742</v>
      </c>
    </row>
    <row r="3098" spans="2:12" x14ac:dyDescent="0.25">
      <c r="B3098" t="s">
        <v>639</v>
      </c>
      <c r="C3098" t="s">
        <v>5474</v>
      </c>
      <c r="D3098" t="s">
        <v>5475</v>
      </c>
      <c r="E3098" t="s">
        <v>1712</v>
      </c>
      <c r="F3098" t="s">
        <v>2292</v>
      </c>
      <c r="G3098">
        <v>1</v>
      </c>
      <c r="H3098">
        <v>2</v>
      </c>
      <c r="I3098">
        <v>39.936399999999999</v>
      </c>
      <c r="J3098">
        <v>-104.9562</v>
      </c>
      <c r="K3098" t="s">
        <v>628</v>
      </c>
      <c r="L3098" t="s">
        <v>742</v>
      </c>
    </row>
    <row r="3099" spans="2:12" x14ac:dyDescent="0.25">
      <c r="B3099" t="s">
        <v>639</v>
      </c>
      <c r="C3099" t="s">
        <v>5502</v>
      </c>
      <c r="D3099" t="s">
        <v>5503</v>
      </c>
      <c r="E3099" t="s">
        <v>1712</v>
      </c>
      <c r="F3099" t="s">
        <v>2292</v>
      </c>
      <c r="G3099">
        <v>1</v>
      </c>
      <c r="H3099">
        <v>2</v>
      </c>
      <c r="I3099">
        <v>39.944800000000001</v>
      </c>
      <c r="J3099">
        <v>-104.94759999999999</v>
      </c>
      <c r="K3099" t="s">
        <v>628</v>
      </c>
      <c r="L3099" t="s">
        <v>742</v>
      </c>
    </row>
    <row r="3100" spans="2:12" x14ac:dyDescent="0.25">
      <c r="B3100" t="s">
        <v>696</v>
      </c>
      <c r="C3100" t="s">
        <v>1485</v>
      </c>
      <c r="D3100" t="s">
        <v>1486</v>
      </c>
      <c r="E3100" t="s">
        <v>1487</v>
      </c>
      <c r="F3100" t="s">
        <v>745</v>
      </c>
      <c r="G3100">
        <v>4</v>
      </c>
      <c r="H3100">
        <v>60</v>
      </c>
      <c r="I3100">
        <v>38.131599999999999</v>
      </c>
      <c r="J3100">
        <v>-108.2863</v>
      </c>
      <c r="K3100" t="s">
        <v>1487</v>
      </c>
      <c r="L3100" t="s">
        <v>742</v>
      </c>
    </row>
    <row r="3101" spans="2:12" x14ac:dyDescent="0.25">
      <c r="B3101" t="s">
        <v>696</v>
      </c>
      <c r="C3101" t="s">
        <v>3414</v>
      </c>
      <c r="D3101" t="s">
        <v>3415</v>
      </c>
      <c r="E3101" t="s">
        <v>2663</v>
      </c>
      <c r="F3101" t="s">
        <v>2292</v>
      </c>
      <c r="G3101">
        <v>4</v>
      </c>
      <c r="H3101">
        <v>60</v>
      </c>
      <c r="I3101">
        <v>38.130800000000001</v>
      </c>
      <c r="J3101">
        <v>-108.3165</v>
      </c>
      <c r="K3101" t="s">
        <v>628</v>
      </c>
      <c r="L3101" t="s">
        <v>742</v>
      </c>
    </row>
    <row r="3102" spans="2:12" x14ac:dyDescent="0.25">
      <c r="B3102" t="s">
        <v>696</v>
      </c>
      <c r="C3102" t="s">
        <v>3433</v>
      </c>
      <c r="D3102" t="s">
        <v>3434</v>
      </c>
      <c r="E3102" t="s">
        <v>3146</v>
      </c>
      <c r="F3102" t="s">
        <v>2292</v>
      </c>
      <c r="G3102">
        <v>4</v>
      </c>
      <c r="H3102">
        <v>60</v>
      </c>
      <c r="I3102">
        <v>38.150199999999998</v>
      </c>
      <c r="J3102">
        <v>-108.27930000000001</v>
      </c>
      <c r="K3102" t="s">
        <v>628</v>
      </c>
      <c r="L3102" t="s">
        <v>742</v>
      </c>
    </row>
    <row r="3103" spans="2:12" x14ac:dyDescent="0.25">
      <c r="B3103" t="s">
        <v>696</v>
      </c>
      <c r="C3103" t="s">
        <v>3427</v>
      </c>
      <c r="D3103" t="s">
        <v>3428</v>
      </c>
      <c r="E3103" t="s">
        <v>3429</v>
      </c>
      <c r="F3103" t="s">
        <v>2292</v>
      </c>
      <c r="G3103">
        <v>4</v>
      </c>
      <c r="H3103">
        <v>60</v>
      </c>
      <c r="I3103">
        <v>38.145000000000003</v>
      </c>
      <c r="J3103">
        <v>-108.32769999999999</v>
      </c>
      <c r="K3103" t="s">
        <v>628</v>
      </c>
      <c r="L3103" t="s">
        <v>742</v>
      </c>
    </row>
    <row r="3104" spans="2:12" x14ac:dyDescent="0.25">
      <c r="B3104" t="s">
        <v>696</v>
      </c>
      <c r="C3104" t="s">
        <v>3394</v>
      </c>
      <c r="D3104" t="s">
        <v>3395</v>
      </c>
      <c r="E3104" t="s">
        <v>3396</v>
      </c>
      <c r="F3104" t="s">
        <v>2292</v>
      </c>
      <c r="G3104">
        <v>4</v>
      </c>
      <c r="H3104">
        <v>60</v>
      </c>
      <c r="I3104">
        <v>38.088799999999999</v>
      </c>
      <c r="J3104">
        <v>-108.2216</v>
      </c>
      <c r="K3104" t="s">
        <v>628</v>
      </c>
      <c r="L3104" t="s">
        <v>742</v>
      </c>
    </row>
    <row r="3105" spans="2:12" x14ac:dyDescent="0.25">
      <c r="B3105" t="s">
        <v>696</v>
      </c>
      <c r="C3105" t="s">
        <v>2719</v>
      </c>
      <c r="D3105" t="s">
        <v>2720</v>
      </c>
      <c r="E3105" t="s">
        <v>2504</v>
      </c>
      <c r="F3105" t="s">
        <v>745</v>
      </c>
      <c r="G3105">
        <v>4</v>
      </c>
      <c r="H3105">
        <v>60</v>
      </c>
      <c r="I3105">
        <v>38.131399999999999</v>
      </c>
      <c r="J3105">
        <v>-108.285</v>
      </c>
      <c r="K3105" t="s">
        <v>2504</v>
      </c>
      <c r="L3105" t="s">
        <v>742</v>
      </c>
    </row>
    <row r="3106" spans="2:12" x14ac:dyDescent="0.25">
      <c r="B3106" t="s">
        <v>701</v>
      </c>
      <c r="C3106" t="s">
        <v>6476</v>
      </c>
      <c r="D3106" t="s">
        <v>6477</v>
      </c>
      <c r="E3106" t="s">
        <v>628</v>
      </c>
      <c r="F3106" t="s">
        <v>745</v>
      </c>
      <c r="G3106">
        <v>1</v>
      </c>
      <c r="H3106">
        <v>64</v>
      </c>
      <c r="I3106">
        <v>40.631399999999999</v>
      </c>
      <c r="J3106">
        <v>-103.83669999999999</v>
      </c>
      <c r="K3106" t="s">
        <v>6478</v>
      </c>
      <c r="L3106" t="s">
        <v>742</v>
      </c>
    </row>
    <row r="3107" spans="2:12" x14ac:dyDescent="0.25">
      <c r="B3107" t="s">
        <v>628</v>
      </c>
      <c r="C3107" t="s">
        <v>8833</v>
      </c>
      <c r="D3107" t="s">
        <v>8834</v>
      </c>
      <c r="E3107" t="s">
        <v>628</v>
      </c>
      <c r="F3107" t="s">
        <v>2484</v>
      </c>
      <c r="G3107">
        <v>0</v>
      </c>
      <c r="H3107">
        <v>64</v>
      </c>
      <c r="I3107">
        <v>40.931899999999999</v>
      </c>
      <c r="J3107">
        <v>-103.8678</v>
      </c>
      <c r="K3107" t="s">
        <v>628</v>
      </c>
      <c r="L3107" t="s">
        <v>742</v>
      </c>
    </row>
    <row r="3108" spans="2:12" x14ac:dyDescent="0.25">
      <c r="B3108" t="s">
        <v>628</v>
      </c>
      <c r="C3108" t="s">
        <v>8735</v>
      </c>
      <c r="D3108" t="s">
        <v>8736</v>
      </c>
      <c r="E3108" t="s">
        <v>628</v>
      </c>
      <c r="F3108" t="s">
        <v>2484</v>
      </c>
      <c r="G3108">
        <v>0</v>
      </c>
      <c r="H3108">
        <v>1</v>
      </c>
      <c r="I3108">
        <v>40.524000000000001</v>
      </c>
      <c r="J3108">
        <v>-103.86020000000001</v>
      </c>
      <c r="K3108" t="s">
        <v>628</v>
      </c>
      <c r="L3108" t="s">
        <v>742</v>
      </c>
    </row>
    <row r="3109" spans="2:12" x14ac:dyDescent="0.25">
      <c r="B3109" t="s">
        <v>682</v>
      </c>
      <c r="C3109" t="s">
        <v>3498</v>
      </c>
      <c r="D3109" t="s">
        <v>3499</v>
      </c>
      <c r="E3109" t="s">
        <v>3197</v>
      </c>
      <c r="F3109" t="s">
        <v>2292</v>
      </c>
      <c r="G3109">
        <v>4</v>
      </c>
      <c r="H3109">
        <v>60</v>
      </c>
      <c r="I3109">
        <v>38.258899999999997</v>
      </c>
      <c r="J3109">
        <v>-108.5561</v>
      </c>
      <c r="K3109" t="s">
        <v>628</v>
      </c>
      <c r="L3109" t="s">
        <v>742</v>
      </c>
    </row>
    <row r="3110" spans="2:12" x14ac:dyDescent="0.25">
      <c r="B3110" t="s">
        <v>682</v>
      </c>
      <c r="C3110" t="s">
        <v>3472</v>
      </c>
      <c r="D3110" t="s">
        <v>3473</v>
      </c>
      <c r="E3110" t="s">
        <v>628</v>
      </c>
      <c r="F3110" t="s">
        <v>745</v>
      </c>
      <c r="G3110">
        <v>4</v>
      </c>
      <c r="H3110">
        <v>60</v>
      </c>
      <c r="I3110">
        <v>38.229700000000001</v>
      </c>
      <c r="J3110">
        <v>-108.5583</v>
      </c>
      <c r="K3110" t="s">
        <v>1398</v>
      </c>
      <c r="L3110" t="s">
        <v>742</v>
      </c>
    </row>
    <row r="3111" spans="2:12" x14ac:dyDescent="0.25">
      <c r="B3111" t="s">
        <v>628</v>
      </c>
      <c r="C3111" t="s">
        <v>8731</v>
      </c>
      <c r="D3111" t="s">
        <v>8732</v>
      </c>
      <c r="E3111" t="s">
        <v>628</v>
      </c>
      <c r="F3111" t="s">
        <v>2484</v>
      </c>
      <c r="G3111">
        <v>0</v>
      </c>
      <c r="H3111">
        <v>1</v>
      </c>
      <c r="I3111">
        <v>40.703899999999997</v>
      </c>
      <c r="J3111">
        <v>-104.78570000000001</v>
      </c>
      <c r="K3111" t="s">
        <v>628</v>
      </c>
      <c r="L3111" t="s">
        <v>742</v>
      </c>
    </row>
    <row r="3112" spans="2:12" x14ac:dyDescent="0.25">
      <c r="B3112" t="s">
        <v>628</v>
      </c>
      <c r="C3112" t="s">
        <v>8733</v>
      </c>
      <c r="D3112" t="s">
        <v>8734</v>
      </c>
      <c r="E3112" t="s">
        <v>628</v>
      </c>
      <c r="F3112" t="s">
        <v>2484</v>
      </c>
      <c r="G3112">
        <v>0</v>
      </c>
      <c r="H3112">
        <v>1</v>
      </c>
      <c r="I3112">
        <v>40.706699999999998</v>
      </c>
      <c r="J3112">
        <v>-104.6867</v>
      </c>
      <c r="K3112" t="s">
        <v>628</v>
      </c>
      <c r="L3112" t="s">
        <v>742</v>
      </c>
    </row>
    <row r="3113" spans="2:12" x14ac:dyDescent="0.25">
      <c r="B3113" t="s">
        <v>701</v>
      </c>
      <c r="C3113" t="s">
        <v>1488</v>
      </c>
      <c r="D3113" t="s">
        <v>1489</v>
      </c>
      <c r="E3113" t="s">
        <v>1491</v>
      </c>
      <c r="F3113" t="s">
        <v>745</v>
      </c>
      <c r="G3113">
        <v>1</v>
      </c>
      <c r="H3113">
        <v>1</v>
      </c>
      <c r="I3113">
        <v>40.706299999999999</v>
      </c>
      <c r="J3113">
        <v>-104.7833</v>
      </c>
      <c r="K3113" t="s">
        <v>1490</v>
      </c>
      <c r="L3113" t="s">
        <v>742</v>
      </c>
    </row>
    <row r="3114" spans="2:12" x14ac:dyDescent="0.25">
      <c r="B3114" t="s">
        <v>628</v>
      </c>
      <c r="C3114" t="s">
        <v>8725</v>
      </c>
      <c r="D3114" t="s">
        <v>8726</v>
      </c>
      <c r="E3114" t="s">
        <v>628</v>
      </c>
      <c r="F3114" t="s">
        <v>2484</v>
      </c>
      <c r="G3114">
        <v>0</v>
      </c>
      <c r="H3114">
        <v>1</v>
      </c>
      <c r="I3114">
        <v>40.7059</v>
      </c>
      <c r="J3114">
        <v>-104.7784</v>
      </c>
      <c r="K3114" t="s">
        <v>628</v>
      </c>
      <c r="L3114" t="s">
        <v>742</v>
      </c>
    </row>
    <row r="3115" spans="2:12" x14ac:dyDescent="0.25">
      <c r="B3115" t="s">
        <v>628</v>
      </c>
      <c r="C3115" t="s">
        <v>9072</v>
      </c>
      <c r="D3115" t="s">
        <v>9073</v>
      </c>
      <c r="E3115" t="s">
        <v>8049</v>
      </c>
      <c r="F3115" t="s">
        <v>2484</v>
      </c>
      <c r="G3115">
        <v>0</v>
      </c>
      <c r="H3115">
        <v>1</v>
      </c>
      <c r="I3115">
        <v>40.705199999999998</v>
      </c>
      <c r="J3115">
        <v>-104.68859999999999</v>
      </c>
      <c r="K3115" t="s">
        <v>628</v>
      </c>
      <c r="L3115" t="s">
        <v>742</v>
      </c>
    </row>
    <row r="3116" spans="2:12" x14ac:dyDescent="0.25">
      <c r="B3116" t="s">
        <v>701</v>
      </c>
      <c r="C3116" t="s">
        <v>6472</v>
      </c>
      <c r="D3116" t="s">
        <v>6473</v>
      </c>
      <c r="E3116" t="s">
        <v>2327</v>
      </c>
      <c r="F3116" t="s">
        <v>745</v>
      </c>
      <c r="G3116">
        <v>1</v>
      </c>
      <c r="H3116">
        <v>1</v>
      </c>
      <c r="I3116">
        <v>40.806600000000003</v>
      </c>
      <c r="J3116">
        <v>-104.7552</v>
      </c>
      <c r="K3116" t="s">
        <v>2327</v>
      </c>
      <c r="L3116" t="s">
        <v>742</v>
      </c>
    </row>
    <row r="3117" spans="2:12" x14ac:dyDescent="0.25">
      <c r="B3117" t="s">
        <v>693</v>
      </c>
      <c r="C3117" t="s">
        <v>6655</v>
      </c>
      <c r="D3117" t="s">
        <v>6656</v>
      </c>
      <c r="E3117" t="s">
        <v>2733</v>
      </c>
      <c r="F3117" t="s">
        <v>6505</v>
      </c>
      <c r="G3117">
        <v>6</v>
      </c>
      <c r="H3117">
        <v>58</v>
      </c>
      <c r="I3117">
        <v>40.2729</v>
      </c>
      <c r="J3117">
        <v>-106.9619</v>
      </c>
      <c r="K3117" t="s">
        <v>628</v>
      </c>
      <c r="L3117" t="s">
        <v>742</v>
      </c>
    </row>
    <row r="3118" spans="2:12" x14ac:dyDescent="0.25">
      <c r="B3118" t="s">
        <v>693</v>
      </c>
      <c r="C3118" t="s">
        <v>6657</v>
      </c>
      <c r="D3118" t="s">
        <v>6658</v>
      </c>
      <c r="E3118" t="s">
        <v>2733</v>
      </c>
      <c r="F3118" t="s">
        <v>6505</v>
      </c>
      <c r="G3118">
        <v>6</v>
      </c>
      <c r="H3118">
        <v>58</v>
      </c>
      <c r="I3118">
        <v>40.28</v>
      </c>
      <c r="J3118">
        <v>-106.98779999999999</v>
      </c>
      <c r="K3118" t="s">
        <v>628</v>
      </c>
      <c r="L3118" t="s">
        <v>742</v>
      </c>
    </row>
    <row r="3119" spans="2:12" x14ac:dyDescent="0.25">
      <c r="B3119" t="s">
        <v>693</v>
      </c>
      <c r="C3119" t="s">
        <v>6659</v>
      </c>
      <c r="D3119" t="s">
        <v>6660</v>
      </c>
      <c r="E3119" t="s">
        <v>2733</v>
      </c>
      <c r="F3119" t="s">
        <v>6505</v>
      </c>
      <c r="G3119">
        <v>6</v>
      </c>
      <c r="H3119">
        <v>58</v>
      </c>
      <c r="I3119">
        <v>40.264000000000003</v>
      </c>
      <c r="J3119">
        <v>-106.8527</v>
      </c>
      <c r="K3119" t="s">
        <v>628</v>
      </c>
      <c r="L3119" t="s">
        <v>742</v>
      </c>
    </row>
    <row r="3120" spans="2:12" x14ac:dyDescent="0.25">
      <c r="B3120" t="s">
        <v>693</v>
      </c>
      <c r="C3120" t="s">
        <v>2588</v>
      </c>
      <c r="D3120" t="s">
        <v>2589</v>
      </c>
      <c r="E3120" t="s">
        <v>2590</v>
      </c>
      <c r="F3120" t="s">
        <v>745</v>
      </c>
      <c r="G3120">
        <v>6</v>
      </c>
      <c r="H3120">
        <v>57</v>
      </c>
      <c r="I3120">
        <v>40.240499999999997</v>
      </c>
      <c r="J3120">
        <v>-107.09690000000001</v>
      </c>
      <c r="K3120" t="s">
        <v>2590</v>
      </c>
      <c r="L3120" t="s">
        <v>742</v>
      </c>
    </row>
    <row r="3121" spans="2:12" x14ac:dyDescent="0.25">
      <c r="B3121" t="s">
        <v>662</v>
      </c>
      <c r="C3121" t="s">
        <v>1492</v>
      </c>
      <c r="D3121" t="s">
        <v>1493</v>
      </c>
      <c r="E3121" t="s">
        <v>1102</v>
      </c>
      <c r="F3121" t="s">
        <v>745</v>
      </c>
      <c r="G3121">
        <v>5</v>
      </c>
      <c r="H3121">
        <v>39</v>
      </c>
      <c r="I3121">
        <v>39.549999999999997</v>
      </c>
      <c r="J3121">
        <v>-107.93333</v>
      </c>
      <c r="K3121" t="s">
        <v>1102</v>
      </c>
      <c r="L3121" t="s">
        <v>742</v>
      </c>
    </row>
    <row r="3122" spans="2:12" x14ac:dyDescent="0.25">
      <c r="B3122" t="s">
        <v>628</v>
      </c>
      <c r="C3122" t="s">
        <v>8520</v>
      </c>
      <c r="D3122" t="s">
        <v>8521</v>
      </c>
      <c r="E3122" t="s">
        <v>628</v>
      </c>
      <c r="F3122" t="s">
        <v>2484</v>
      </c>
      <c r="G3122">
        <v>0</v>
      </c>
      <c r="H3122">
        <v>3</v>
      </c>
      <c r="I3122">
        <v>40.5383</v>
      </c>
      <c r="J3122">
        <v>-105.1233</v>
      </c>
      <c r="K3122" t="s">
        <v>628</v>
      </c>
      <c r="L3122" t="s">
        <v>742</v>
      </c>
    </row>
    <row r="3123" spans="2:12" x14ac:dyDescent="0.25">
      <c r="B3123" t="s">
        <v>682</v>
      </c>
      <c r="C3123" t="s">
        <v>1494</v>
      </c>
      <c r="D3123" t="s">
        <v>1495</v>
      </c>
      <c r="E3123" t="s">
        <v>1496</v>
      </c>
      <c r="F3123" t="s">
        <v>745</v>
      </c>
      <c r="G3123">
        <v>4</v>
      </c>
      <c r="H3123">
        <v>41</v>
      </c>
      <c r="I3123">
        <v>38.616669999999999</v>
      </c>
      <c r="J3123">
        <v>-107.98333</v>
      </c>
      <c r="K3123" t="s">
        <v>628</v>
      </c>
      <c r="L3123" t="s">
        <v>742</v>
      </c>
    </row>
    <row r="3124" spans="2:12" x14ac:dyDescent="0.25">
      <c r="B3124" t="s">
        <v>628</v>
      </c>
      <c r="C3124" t="s">
        <v>2723</v>
      </c>
      <c r="D3124" t="s">
        <v>2724</v>
      </c>
      <c r="E3124" t="s">
        <v>961</v>
      </c>
      <c r="F3124" t="s">
        <v>2211</v>
      </c>
      <c r="G3124">
        <v>4</v>
      </c>
      <c r="H3124">
        <v>40</v>
      </c>
      <c r="I3124">
        <v>38.613498999999997</v>
      </c>
      <c r="J3124">
        <v>-108.069</v>
      </c>
      <c r="K3124" t="s">
        <v>961</v>
      </c>
      <c r="L3124" t="s">
        <v>742</v>
      </c>
    </row>
    <row r="3125" spans="2:12" x14ac:dyDescent="0.25">
      <c r="B3125" t="s">
        <v>682</v>
      </c>
      <c r="C3125" t="s">
        <v>3756</v>
      </c>
      <c r="D3125" t="s">
        <v>3757</v>
      </c>
      <c r="E3125" t="s">
        <v>3067</v>
      </c>
      <c r="F3125" t="s">
        <v>2292</v>
      </c>
      <c r="G3125">
        <v>4</v>
      </c>
      <c r="H3125">
        <v>41</v>
      </c>
      <c r="I3125">
        <v>38.634599999999999</v>
      </c>
      <c r="J3125">
        <v>-107.9619</v>
      </c>
      <c r="K3125" t="s">
        <v>628</v>
      </c>
      <c r="L3125" t="s">
        <v>742</v>
      </c>
    </row>
    <row r="3126" spans="2:12" x14ac:dyDescent="0.25">
      <c r="B3126" t="s">
        <v>682</v>
      </c>
      <c r="C3126" t="s">
        <v>3762</v>
      </c>
      <c r="D3126" t="s">
        <v>3763</v>
      </c>
      <c r="E3126" t="s">
        <v>2647</v>
      </c>
      <c r="F3126" t="s">
        <v>2292</v>
      </c>
      <c r="G3126">
        <v>4</v>
      </c>
      <c r="H3126">
        <v>41</v>
      </c>
      <c r="I3126">
        <v>38.650700000000001</v>
      </c>
      <c r="J3126">
        <v>-107.967</v>
      </c>
      <c r="K3126" t="s">
        <v>628</v>
      </c>
      <c r="L3126" t="s">
        <v>742</v>
      </c>
    </row>
    <row r="3127" spans="2:12" x14ac:dyDescent="0.25">
      <c r="B3127" t="s">
        <v>682</v>
      </c>
      <c r="C3127" t="s">
        <v>1497</v>
      </c>
      <c r="D3127" t="s">
        <v>1498</v>
      </c>
      <c r="E3127" t="s">
        <v>1499</v>
      </c>
      <c r="F3127" t="s">
        <v>745</v>
      </c>
      <c r="G3127">
        <v>4</v>
      </c>
      <c r="H3127">
        <v>41</v>
      </c>
      <c r="I3127">
        <v>38.549999999999997</v>
      </c>
      <c r="J3127">
        <v>-108</v>
      </c>
      <c r="K3127" t="s">
        <v>628</v>
      </c>
      <c r="L3127" t="s">
        <v>742</v>
      </c>
    </row>
    <row r="3128" spans="2:12" x14ac:dyDescent="0.25">
      <c r="B3128" t="s">
        <v>682</v>
      </c>
      <c r="C3128" t="s">
        <v>3734</v>
      </c>
      <c r="D3128" t="s">
        <v>3735</v>
      </c>
      <c r="E3128" t="s">
        <v>3733</v>
      </c>
      <c r="F3128" t="s">
        <v>2292</v>
      </c>
      <c r="G3128">
        <v>4</v>
      </c>
      <c r="H3128">
        <v>41</v>
      </c>
      <c r="I3128">
        <v>38.550899999999999</v>
      </c>
      <c r="J3128">
        <v>-108.0484</v>
      </c>
      <c r="K3128" t="s">
        <v>628</v>
      </c>
      <c r="L3128" t="s">
        <v>742</v>
      </c>
    </row>
    <row r="3129" spans="2:12" x14ac:dyDescent="0.25">
      <c r="B3129" t="s">
        <v>682</v>
      </c>
      <c r="C3129" t="s">
        <v>3760</v>
      </c>
      <c r="D3129" t="s">
        <v>3761</v>
      </c>
      <c r="E3129" t="s">
        <v>3197</v>
      </c>
      <c r="F3129" t="s">
        <v>2292</v>
      </c>
      <c r="G3129">
        <v>4</v>
      </c>
      <c r="H3129">
        <v>40</v>
      </c>
      <c r="I3129">
        <v>38.643700000000003</v>
      </c>
      <c r="J3129">
        <v>-108.0954</v>
      </c>
      <c r="K3129" t="s">
        <v>628</v>
      </c>
      <c r="L3129" t="s">
        <v>742</v>
      </c>
    </row>
    <row r="3130" spans="2:12" x14ac:dyDescent="0.25">
      <c r="B3130" t="s">
        <v>628</v>
      </c>
      <c r="C3130" t="s">
        <v>2224</v>
      </c>
      <c r="D3130" t="s">
        <v>2225</v>
      </c>
      <c r="E3130" t="s">
        <v>2214</v>
      </c>
      <c r="F3130" t="s">
        <v>2211</v>
      </c>
      <c r="G3130">
        <v>4</v>
      </c>
      <c r="H3130">
        <v>41</v>
      </c>
      <c r="I3130">
        <v>38.635100999999999</v>
      </c>
      <c r="J3130">
        <v>-108.050003</v>
      </c>
      <c r="K3130" t="s">
        <v>2214</v>
      </c>
      <c r="L3130" t="s">
        <v>742</v>
      </c>
    </row>
    <row r="3131" spans="2:12" x14ac:dyDescent="0.25">
      <c r="B3131" t="s">
        <v>652</v>
      </c>
      <c r="C3131" t="s">
        <v>3563</v>
      </c>
      <c r="D3131" t="s">
        <v>3564</v>
      </c>
      <c r="E3131" t="s">
        <v>2644</v>
      </c>
      <c r="F3131" t="s">
        <v>2292</v>
      </c>
      <c r="G3131">
        <v>2</v>
      </c>
      <c r="H3131">
        <v>17</v>
      </c>
      <c r="I3131">
        <v>38.334899999999998</v>
      </c>
      <c r="J3131">
        <v>-103.9829</v>
      </c>
      <c r="K3131" t="s">
        <v>628</v>
      </c>
      <c r="L3131" t="s">
        <v>742</v>
      </c>
    </row>
    <row r="3132" spans="2:12" x14ac:dyDescent="0.25">
      <c r="B3132" t="s">
        <v>628</v>
      </c>
      <c r="C3132" t="s">
        <v>8955</v>
      </c>
      <c r="D3132" t="s">
        <v>8956</v>
      </c>
      <c r="E3132" t="s">
        <v>8049</v>
      </c>
      <c r="F3132" t="s">
        <v>2484</v>
      </c>
      <c r="G3132">
        <v>0</v>
      </c>
      <c r="H3132">
        <v>17</v>
      </c>
      <c r="I3132">
        <v>38.190199999999997</v>
      </c>
      <c r="J3132">
        <v>-104.023</v>
      </c>
      <c r="K3132" t="s">
        <v>628</v>
      </c>
      <c r="L3132" t="s">
        <v>742</v>
      </c>
    </row>
    <row r="3133" spans="2:12" x14ac:dyDescent="0.25">
      <c r="B3133" t="s">
        <v>696</v>
      </c>
      <c r="C3133" t="s">
        <v>2126</v>
      </c>
      <c r="D3133" t="s">
        <v>2127</v>
      </c>
      <c r="E3133" t="s">
        <v>628</v>
      </c>
      <c r="F3133" t="s">
        <v>1979</v>
      </c>
      <c r="G3133">
        <v>4</v>
      </c>
      <c r="H3133">
        <v>60</v>
      </c>
      <c r="I3133">
        <v>37.916662000000002</v>
      </c>
      <c r="J3133">
        <v>-107.833957</v>
      </c>
      <c r="K3133" t="s">
        <v>628</v>
      </c>
      <c r="L3133" t="s">
        <v>742</v>
      </c>
    </row>
    <row r="3134" spans="2:12" x14ac:dyDescent="0.25">
      <c r="B3134" t="s">
        <v>628</v>
      </c>
      <c r="C3134" t="s">
        <v>2471</v>
      </c>
      <c r="D3134" t="s">
        <v>2472</v>
      </c>
      <c r="E3134" t="s">
        <v>2459</v>
      </c>
      <c r="F3134" t="s">
        <v>2211</v>
      </c>
      <c r="G3134">
        <v>5</v>
      </c>
      <c r="H3134">
        <v>72</v>
      </c>
      <c r="I3134">
        <v>39.042000000000002</v>
      </c>
      <c r="J3134">
        <v>-108.459999</v>
      </c>
      <c r="K3134" t="s">
        <v>2459</v>
      </c>
      <c r="L3134" t="s">
        <v>742</v>
      </c>
    </row>
    <row r="3135" spans="2:12" x14ac:dyDescent="0.25">
      <c r="B3135" t="s">
        <v>628</v>
      </c>
      <c r="C3135" t="s">
        <v>8957</v>
      </c>
      <c r="D3135" t="s">
        <v>8958</v>
      </c>
      <c r="E3135" t="s">
        <v>2835</v>
      </c>
      <c r="F3135" t="s">
        <v>2484</v>
      </c>
      <c r="G3135">
        <v>0</v>
      </c>
      <c r="H3135">
        <v>17</v>
      </c>
      <c r="I3135">
        <v>38.220700000000001</v>
      </c>
      <c r="J3135">
        <v>-103.733</v>
      </c>
      <c r="K3135" t="s">
        <v>628</v>
      </c>
      <c r="L3135" t="s">
        <v>742</v>
      </c>
    </row>
    <row r="3136" spans="2:12" x14ac:dyDescent="0.25">
      <c r="B3136" t="s">
        <v>652</v>
      </c>
      <c r="C3136" t="s">
        <v>1500</v>
      </c>
      <c r="D3136" t="s">
        <v>1501</v>
      </c>
      <c r="E3136" t="s">
        <v>1050</v>
      </c>
      <c r="F3136" t="s">
        <v>745</v>
      </c>
      <c r="G3136">
        <v>2</v>
      </c>
      <c r="H3136">
        <v>17</v>
      </c>
      <c r="I3136">
        <v>38.222200000000001</v>
      </c>
      <c r="J3136">
        <v>-103.72190000000001</v>
      </c>
      <c r="K3136" t="s">
        <v>1189</v>
      </c>
      <c r="L3136" t="s">
        <v>742</v>
      </c>
    </row>
    <row r="3137" spans="2:12" x14ac:dyDescent="0.25">
      <c r="B3137" t="s">
        <v>676</v>
      </c>
      <c r="C3137" t="s">
        <v>1502</v>
      </c>
      <c r="D3137" t="s">
        <v>1503</v>
      </c>
      <c r="E3137" t="s">
        <v>1189</v>
      </c>
      <c r="F3137" t="s">
        <v>745</v>
      </c>
      <c r="G3137">
        <v>2</v>
      </c>
      <c r="H3137">
        <v>17</v>
      </c>
      <c r="I3137">
        <v>38.530099999999997</v>
      </c>
      <c r="J3137">
        <v>-103.7059</v>
      </c>
      <c r="K3137" t="s">
        <v>1189</v>
      </c>
      <c r="L3137" t="s">
        <v>742</v>
      </c>
    </row>
    <row r="3138" spans="2:12" x14ac:dyDescent="0.25">
      <c r="B3138" t="s">
        <v>700</v>
      </c>
      <c r="C3138" t="s">
        <v>1504</v>
      </c>
      <c r="D3138" t="s">
        <v>1505</v>
      </c>
      <c r="E3138" t="s">
        <v>1506</v>
      </c>
      <c r="F3138" t="s">
        <v>745</v>
      </c>
      <c r="G3138">
        <v>1</v>
      </c>
      <c r="H3138">
        <v>65</v>
      </c>
      <c r="I3138">
        <v>40.266669999999998</v>
      </c>
      <c r="J3138">
        <v>-102.83333</v>
      </c>
      <c r="K3138" t="s">
        <v>628</v>
      </c>
      <c r="L3138" t="s">
        <v>742</v>
      </c>
    </row>
    <row r="3139" spans="2:12" x14ac:dyDescent="0.25">
      <c r="B3139" t="s">
        <v>700</v>
      </c>
      <c r="C3139" t="s">
        <v>6025</v>
      </c>
      <c r="D3139" t="s">
        <v>6026</v>
      </c>
      <c r="E3139" t="s">
        <v>4476</v>
      </c>
      <c r="F3139" t="s">
        <v>2292</v>
      </c>
      <c r="G3139">
        <v>1</v>
      </c>
      <c r="H3139">
        <v>65</v>
      </c>
      <c r="I3139">
        <v>40.360999999999997</v>
      </c>
      <c r="J3139">
        <v>-103.0836</v>
      </c>
      <c r="K3139" t="s">
        <v>628</v>
      </c>
      <c r="L3139" t="s">
        <v>742</v>
      </c>
    </row>
    <row r="3140" spans="2:12" x14ac:dyDescent="0.25">
      <c r="B3140" t="s">
        <v>700</v>
      </c>
      <c r="C3140" t="s">
        <v>6095</v>
      </c>
      <c r="D3140" t="s">
        <v>6096</v>
      </c>
      <c r="E3140" t="s">
        <v>2448</v>
      </c>
      <c r="F3140" t="s">
        <v>2292</v>
      </c>
      <c r="G3140">
        <v>1</v>
      </c>
      <c r="H3140">
        <v>65</v>
      </c>
      <c r="I3140">
        <v>40.4084</v>
      </c>
      <c r="J3140">
        <v>-103.0176</v>
      </c>
      <c r="K3140" t="s">
        <v>628</v>
      </c>
      <c r="L3140" t="s">
        <v>742</v>
      </c>
    </row>
    <row r="3141" spans="2:12" x14ac:dyDescent="0.25">
      <c r="B3141" t="s">
        <v>700</v>
      </c>
      <c r="C3141" t="s">
        <v>5861</v>
      </c>
      <c r="D3141" t="s">
        <v>5862</v>
      </c>
      <c r="E3141" t="s">
        <v>2964</v>
      </c>
      <c r="F3141" t="s">
        <v>2292</v>
      </c>
      <c r="G3141">
        <v>1</v>
      </c>
      <c r="H3141">
        <v>65</v>
      </c>
      <c r="I3141">
        <v>40.206499999999998</v>
      </c>
      <c r="J3141">
        <v>-103.01909999999999</v>
      </c>
      <c r="K3141" t="s">
        <v>628</v>
      </c>
      <c r="L3141" t="s">
        <v>742</v>
      </c>
    </row>
    <row r="3142" spans="2:12" x14ac:dyDescent="0.25">
      <c r="B3142" t="s">
        <v>700</v>
      </c>
      <c r="C3142" t="s">
        <v>5845</v>
      </c>
      <c r="D3142" t="s">
        <v>5846</v>
      </c>
      <c r="E3142" t="s">
        <v>1990</v>
      </c>
      <c r="F3142" t="s">
        <v>2292</v>
      </c>
      <c r="G3142">
        <v>1</v>
      </c>
      <c r="H3142">
        <v>65</v>
      </c>
      <c r="I3142">
        <v>40.175899999999999</v>
      </c>
      <c r="J3142">
        <v>-103.07850000000001</v>
      </c>
      <c r="K3142" t="s">
        <v>628</v>
      </c>
      <c r="L3142" t="s">
        <v>742</v>
      </c>
    </row>
    <row r="3143" spans="2:12" x14ac:dyDescent="0.25">
      <c r="B3143" t="s">
        <v>685</v>
      </c>
      <c r="C3143" t="s">
        <v>1510</v>
      </c>
      <c r="D3143" t="s">
        <v>685</v>
      </c>
      <c r="E3143" t="s">
        <v>1511</v>
      </c>
      <c r="F3143" t="s">
        <v>745</v>
      </c>
      <c r="G3143">
        <v>4</v>
      </c>
      <c r="H3143">
        <v>68</v>
      </c>
      <c r="I3143">
        <v>38.020499999999998</v>
      </c>
      <c r="J3143">
        <v>-107.6686</v>
      </c>
      <c r="K3143" t="s">
        <v>1511</v>
      </c>
      <c r="L3143" t="s">
        <v>742</v>
      </c>
    </row>
    <row r="3144" spans="2:12" x14ac:dyDescent="0.25">
      <c r="B3144" t="s">
        <v>685</v>
      </c>
      <c r="C3144" t="s">
        <v>2652</v>
      </c>
      <c r="D3144" t="s">
        <v>2653</v>
      </c>
      <c r="E3144" t="s">
        <v>1712</v>
      </c>
      <c r="F3144" t="s">
        <v>745</v>
      </c>
      <c r="G3144">
        <v>4</v>
      </c>
      <c r="H3144">
        <v>68</v>
      </c>
      <c r="I3144">
        <v>38.026299999999999</v>
      </c>
      <c r="J3144">
        <v>-107.6725</v>
      </c>
      <c r="K3144" t="s">
        <v>2459</v>
      </c>
      <c r="L3144" t="s">
        <v>742</v>
      </c>
    </row>
    <row r="3145" spans="2:12" x14ac:dyDescent="0.25">
      <c r="B3145" t="s">
        <v>628</v>
      </c>
      <c r="C3145" t="s">
        <v>8827</v>
      </c>
      <c r="D3145" t="s">
        <v>8828</v>
      </c>
      <c r="E3145" t="s">
        <v>8049</v>
      </c>
      <c r="F3145" t="s">
        <v>2484</v>
      </c>
      <c r="G3145">
        <v>0</v>
      </c>
      <c r="H3145">
        <v>68</v>
      </c>
      <c r="I3145">
        <v>38.0259</v>
      </c>
      <c r="J3145">
        <v>-107.6724</v>
      </c>
      <c r="K3145" t="s">
        <v>628</v>
      </c>
      <c r="L3145" t="s">
        <v>742</v>
      </c>
    </row>
    <row r="3146" spans="2:12" x14ac:dyDescent="0.25">
      <c r="B3146" t="s">
        <v>685</v>
      </c>
      <c r="C3146" t="s">
        <v>3353</v>
      </c>
      <c r="D3146" t="s">
        <v>3354</v>
      </c>
      <c r="E3146" t="s">
        <v>2428</v>
      </c>
      <c r="F3146" t="s">
        <v>2292</v>
      </c>
      <c r="G3146">
        <v>4</v>
      </c>
      <c r="H3146">
        <v>68</v>
      </c>
      <c r="I3146">
        <v>38.018999999999998</v>
      </c>
      <c r="J3146">
        <v>-107.6729</v>
      </c>
      <c r="K3146" t="s">
        <v>628</v>
      </c>
      <c r="L3146" t="s">
        <v>742</v>
      </c>
    </row>
    <row r="3147" spans="2:12" x14ac:dyDescent="0.25">
      <c r="B3147" t="s">
        <v>685</v>
      </c>
      <c r="C3147" t="s">
        <v>3359</v>
      </c>
      <c r="D3147" t="s">
        <v>3360</v>
      </c>
      <c r="E3147" t="s">
        <v>3214</v>
      </c>
      <c r="F3147" t="s">
        <v>2292</v>
      </c>
      <c r="G3147">
        <v>4</v>
      </c>
      <c r="H3147">
        <v>68</v>
      </c>
      <c r="I3147">
        <v>38.043199999999999</v>
      </c>
      <c r="J3147">
        <v>-107.6728</v>
      </c>
      <c r="K3147" t="s">
        <v>628</v>
      </c>
      <c r="L3147" t="s">
        <v>742</v>
      </c>
    </row>
    <row r="3148" spans="2:12" x14ac:dyDescent="0.25">
      <c r="B3148" t="s">
        <v>685</v>
      </c>
      <c r="C3148" t="s">
        <v>3371</v>
      </c>
      <c r="D3148" t="s">
        <v>3372</v>
      </c>
      <c r="E3148" t="s">
        <v>3214</v>
      </c>
      <c r="F3148" t="s">
        <v>2292</v>
      </c>
      <c r="G3148">
        <v>4</v>
      </c>
      <c r="H3148">
        <v>68</v>
      </c>
      <c r="I3148">
        <v>38.052500000000002</v>
      </c>
      <c r="J3148">
        <v>-107.6876</v>
      </c>
      <c r="K3148" t="s">
        <v>628</v>
      </c>
      <c r="L3148" t="s">
        <v>742</v>
      </c>
    </row>
    <row r="3149" spans="2:12" x14ac:dyDescent="0.25">
      <c r="B3149" t="s">
        <v>628</v>
      </c>
      <c r="C3149" t="s">
        <v>8526</v>
      </c>
      <c r="D3149" t="s">
        <v>8527</v>
      </c>
      <c r="E3149" t="s">
        <v>628</v>
      </c>
      <c r="F3149" t="s">
        <v>2484</v>
      </c>
      <c r="G3149">
        <v>0</v>
      </c>
      <c r="H3149">
        <v>3</v>
      </c>
      <c r="I3149">
        <v>40.570300000000003</v>
      </c>
      <c r="J3149">
        <v>-105.13500000000001</v>
      </c>
      <c r="K3149" t="s">
        <v>628</v>
      </c>
      <c r="L3149" t="s">
        <v>742</v>
      </c>
    </row>
    <row r="3150" spans="2:12" x14ac:dyDescent="0.25">
      <c r="B3150" t="s">
        <v>27</v>
      </c>
      <c r="C3150" t="s">
        <v>2553</v>
      </c>
      <c r="D3150" t="s">
        <v>2554</v>
      </c>
      <c r="E3150" t="s">
        <v>1990</v>
      </c>
      <c r="F3150" t="s">
        <v>2484</v>
      </c>
      <c r="G3150">
        <v>4</v>
      </c>
      <c r="H3150">
        <v>40</v>
      </c>
      <c r="I3150">
        <v>39.083300000000001</v>
      </c>
      <c r="J3150">
        <v>-107.63330000000001</v>
      </c>
      <c r="K3150" t="s">
        <v>1990</v>
      </c>
      <c r="L3150" t="s">
        <v>742</v>
      </c>
    </row>
    <row r="3151" spans="2:12" x14ac:dyDescent="0.25">
      <c r="B3151" t="s">
        <v>697</v>
      </c>
      <c r="C3151" t="s">
        <v>1512</v>
      </c>
      <c r="D3151" t="s">
        <v>1513</v>
      </c>
      <c r="E3151" t="s">
        <v>1515</v>
      </c>
      <c r="F3151" t="s">
        <v>745</v>
      </c>
      <c r="G3151">
        <v>1</v>
      </c>
      <c r="H3151">
        <v>64</v>
      </c>
      <c r="I3151">
        <v>40.966670000000001</v>
      </c>
      <c r="J3151">
        <v>-102.38333</v>
      </c>
      <c r="K3151" t="s">
        <v>1514</v>
      </c>
      <c r="L3151" t="s">
        <v>742</v>
      </c>
    </row>
    <row r="3152" spans="2:12" x14ac:dyDescent="0.25">
      <c r="B3152" t="s">
        <v>628</v>
      </c>
      <c r="C3152">
        <v>110</v>
      </c>
      <c r="D3152" t="s">
        <v>1513</v>
      </c>
      <c r="E3152" t="s">
        <v>2663</v>
      </c>
      <c r="F3152" t="s">
        <v>6486</v>
      </c>
      <c r="G3152">
        <v>1</v>
      </c>
      <c r="H3152">
        <v>64</v>
      </c>
      <c r="I3152">
        <v>40.967571</v>
      </c>
      <c r="J3152">
        <v>-102.437792</v>
      </c>
      <c r="K3152" t="s">
        <v>2663</v>
      </c>
      <c r="L3152" t="s">
        <v>742</v>
      </c>
    </row>
    <row r="3153" spans="2:12" x14ac:dyDescent="0.25">
      <c r="B3153" t="s">
        <v>628</v>
      </c>
      <c r="C3153" t="s">
        <v>8141</v>
      </c>
      <c r="D3153" t="s">
        <v>8142</v>
      </c>
      <c r="E3153" t="s">
        <v>7567</v>
      </c>
      <c r="F3153" t="s">
        <v>2292</v>
      </c>
      <c r="G3153">
        <v>1</v>
      </c>
      <c r="H3153">
        <v>64</v>
      </c>
      <c r="I3153">
        <v>40.961199999999998</v>
      </c>
      <c r="J3153">
        <v>-102.386</v>
      </c>
      <c r="K3153" t="s">
        <v>628</v>
      </c>
      <c r="L3153" t="s">
        <v>742</v>
      </c>
    </row>
    <row r="3154" spans="2:12" x14ac:dyDescent="0.25">
      <c r="B3154" t="s">
        <v>697</v>
      </c>
      <c r="C3154" t="s">
        <v>6459</v>
      </c>
      <c r="D3154" t="s">
        <v>6460</v>
      </c>
      <c r="E3154" t="s">
        <v>3075</v>
      </c>
      <c r="F3154" t="s">
        <v>2292</v>
      </c>
      <c r="G3154">
        <v>1</v>
      </c>
      <c r="H3154">
        <v>64</v>
      </c>
      <c r="I3154">
        <v>40.9604</v>
      </c>
      <c r="J3154">
        <v>-102.39019999999999</v>
      </c>
      <c r="K3154" t="s">
        <v>628</v>
      </c>
      <c r="L3154" t="s">
        <v>742</v>
      </c>
    </row>
    <row r="3155" spans="2:12" x14ac:dyDescent="0.25">
      <c r="B3155" t="s">
        <v>697</v>
      </c>
      <c r="C3155" t="s">
        <v>6450</v>
      </c>
      <c r="D3155" t="s">
        <v>6451</v>
      </c>
      <c r="E3155" t="s">
        <v>2842</v>
      </c>
      <c r="F3155" t="s">
        <v>2292</v>
      </c>
      <c r="G3155">
        <v>1</v>
      </c>
      <c r="H3155">
        <v>64</v>
      </c>
      <c r="I3155">
        <v>40.906599999999997</v>
      </c>
      <c r="J3155">
        <v>-102.383</v>
      </c>
      <c r="K3155" t="s">
        <v>628</v>
      </c>
      <c r="L3155" t="s">
        <v>742</v>
      </c>
    </row>
    <row r="3156" spans="2:12" x14ac:dyDescent="0.25">
      <c r="B3156" t="s">
        <v>697</v>
      </c>
      <c r="C3156" t="s">
        <v>6446</v>
      </c>
      <c r="D3156" t="s">
        <v>6447</v>
      </c>
      <c r="E3156" t="s">
        <v>2428</v>
      </c>
      <c r="F3156" t="s">
        <v>2292</v>
      </c>
      <c r="G3156">
        <v>1</v>
      </c>
      <c r="H3156">
        <v>64</v>
      </c>
      <c r="I3156">
        <v>40.897599999999997</v>
      </c>
      <c r="J3156">
        <v>-102.4085</v>
      </c>
      <c r="K3156" t="s">
        <v>628</v>
      </c>
      <c r="L3156" t="s">
        <v>742</v>
      </c>
    </row>
    <row r="3157" spans="2:12" x14ac:dyDescent="0.25">
      <c r="B3157" t="s">
        <v>628</v>
      </c>
      <c r="C3157" t="s">
        <v>9074</v>
      </c>
      <c r="D3157" t="s">
        <v>9075</v>
      </c>
      <c r="E3157" t="s">
        <v>2835</v>
      </c>
      <c r="F3157" t="s">
        <v>2484</v>
      </c>
      <c r="G3157">
        <v>0</v>
      </c>
      <c r="H3157">
        <v>64</v>
      </c>
      <c r="I3157">
        <v>40.890500000000003</v>
      </c>
      <c r="J3157">
        <v>-103.6121</v>
      </c>
      <c r="K3157" t="s">
        <v>628</v>
      </c>
      <c r="L3157" t="s">
        <v>742</v>
      </c>
    </row>
    <row r="3158" spans="2:12" x14ac:dyDescent="0.25">
      <c r="B3158" t="s">
        <v>643</v>
      </c>
      <c r="C3158" t="s">
        <v>1516</v>
      </c>
      <c r="D3158" t="s">
        <v>1517</v>
      </c>
      <c r="E3158" t="s">
        <v>1518</v>
      </c>
      <c r="F3158" t="s">
        <v>745</v>
      </c>
      <c r="G3158">
        <v>7</v>
      </c>
      <c r="H3158">
        <v>29</v>
      </c>
      <c r="I3158">
        <v>37.253700000000002</v>
      </c>
      <c r="J3158">
        <v>-106.9941</v>
      </c>
      <c r="K3158" t="s">
        <v>1518</v>
      </c>
      <c r="L3158" t="s">
        <v>742</v>
      </c>
    </row>
    <row r="3159" spans="2:12" x14ac:dyDescent="0.25">
      <c r="B3159" t="s">
        <v>643</v>
      </c>
      <c r="C3159" t="s">
        <v>3035</v>
      </c>
      <c r="D3159" t="s">
        <v>3036</v>
      </c>
      <c r="E3159" t="s">
        <v>3037</v>
      </c>
      <c r="F3159" t="s">
        <v>2292</v>
      </c>
      <c r="G3159">
        <v>7</v>
      </c>
      <c r="H3159">
        <v>29</v>
      </c>
      <c r="I3159">
        <v>37.269300000000001</v>
      </c>
      <c r="J3159">
        <v>-107.0098</v>
      </c>
      <c r="K3159" t="s">
        <v>628</v>
      </c>
      <c r="L3159" t="s">
        <v>742</v>
      </c>
    </row>
    <row r="3160" spans="2:12" x14ac:dyDescent="0.25">
      <c r="B3160" t="s">
        <v>643</v>
      </c>
      <c r="C3160" t="s">
        <v>6521</v>
      </c>
      <c r="D3160" t="s">
        <v>6522</v>
      </c>
      <c r="E3160" t="s">
        <v>2760</v>
      </c>
      <c r="F3160" t="s">
        <v>6505</v>
      </c>
      <c r="G3160">
        <v>7</v>
      </c>
      <c r="H3160">
        <v>29</v>
      </c>
      <c r="I3160">
        <v>37.263100000000001</v>
      </c>
      <c r="J3160">
        <v>-106.99209999999999</v>
      </c>
      <c r="K3160" t="s">
        <v>628</v>
      </c>
      <c r="L3160" t="s">
        <v>742</v>
      </c>
    </row>
    <row r="3161" spans="2:12" x14ac:dyDescent="0.25">
      <c r="B3161" t="s">
        <v>628</v>
      </c>
      <c r="C3161" t="s">
        <v>8201</v>
      </c>
      <c r="D3161" t="s">
        <v>8202</v>
      </c>
      <c r="E3161" t="s">
        <v>8049</v>
      </c>
      <c r="F3161" t="s">
        <v>2484</v>
      </c>
      <c r="G3161">
        <v>0</v>
      </c>
      <c r="H3161">
        <v>29</v>
      </c>
      <c r="I3161">
        <v>37.247999999999998</v>
      </c>
      <c r="J3161">
        <v>-107.02930000000001</v>
      </c>
      <c r="K3161" t="s">
        <v>628</v>
      </c>
      <c r="L3161" t="s">
        <v>742</v>
      </c>
    </row>
    <row r="3162" spans="2:12" x14ac:dyDescent="0.25">
      <c r="B3162" t="s">
        <v>643</v>
      </c>
      <c r="C3162" t="s">
        <v>2924</v>
      </c>
      <c r="D3162" t="s">
        <v>2925</v>
      </c>
      <c r="E3162" t="s">
        <v>2926</v>
      </c>
      <c r="F3162" t="s">
        <v>2292</v>
      </c>
      <c r="G3162">
        <v>7</v>
      </c>
      <c r="H3162">
        <v>77</v>
      </c>
      <c r="I3162">
        <v>37.093499999999999</v>
      </c>
      <c r="J3162">
        <v>-106.9097</v>
      </c>
      <c r="K3162" t="s">
        <v>628</v>
      </c>
      <c r="L3162" t="s">
        <v>742</v>
      </c>
    </row>
    <row r="3163" spans="2:12" x14ac:dyDescent="0.25">
      <c r="B3163" t="s">
        <v>643</v>
      </c>
      <c r="C3163" t="s">
        <v>2917</v>
      </c>
      <c r="D3163" t="s">
        <v>2918</v>
      </c>
      <c r="E3163" t="s">
        <v>2919</v>
      </c>
      <c r="F3163" t="s">
        <v>2292</v>
      </c>
      <c r="G3163">
        <v>7</v>
      </c>
      <c r="H3163">
        <v>77</v>
      </c>
      <c r="I3163">
        <v>37.082799999999999</v>
      </c>
      <c r="J3163">
        <v>-106.9367</v>
      </c>
      <c r="K3163" t="s">
        <v>628</v>
      </c>
      <c r="L3163" t="s">
        <v>742</v>
      </c>
    </row>
    <row r="3164" spans="2:12" x14ac:dyDescent="0.25">
      <c r="B3164" t="s">
        <v>643</v>
      </c>
      <c r="C3164" t="s">
        <v>6523</v>
      </c>
      <c r="D3164" t="s">
        <v>6524</v>
      </c>
      <c r="E3164" t="s">
        <v>2760</v>
      </c>
      <c r="F3164" t="s">
        <v>6505</v>
      </c>
      <c r="G3164">
        <v>7</v>
      </c>
      <c r="H3164">
        <v>78</v>
      </c>
      <c r="I3164">
        <v>37.258800000000001</v>
      </c>
      <c r="J3164">
        <v>-107.0737</v>
      </c>
      <c r="K3164" t="s">
        <v>628</v>
      </c>
      <c r="L3164" t="s">
        <v>742</v>
      </c>
    </row>
    <row r="3165" spans="2:12" x14ac:dyDescent="0.25">
      <c r="B3165" t="s">
        <v>643</v>
      </c>
      <c r="C3165" t="s">
        <v>2297</v>
      </c>
      <c r="D3165" t="s">
        <v>2298</v>
      </c>
      <c r="E3165" t="s">
        <v>2299</v>
      </c>
      <c r="F3165" t="s">
        <v>745</v>
      </c>
      <c r="G3165">
        <v>7</v>
      </c>
      <c r="H3165">
        <v>29</v>
      </c>
      <c r="I3165">
        <v>37.265799999999999</v>
      </c>
      <c r="J3165">
        <v>-107.053</v>
      </c>
      <c r="K3165" t="s">
        <v>2299</v>
      </c>
      <c r="L3165" t="s">
        <v>742</v>
      </c>
    </row>
    <row r="3166" spans="2:12" x14ac:dyDescent="0.25">
      <c r="B3166" t="s">
        <v>643</v>
      </c>
      <c r="C3166" t="s">
        <v>6525</v>
      </c>
      <c r="D3166" t="s">
        <v>6526</v>
      </c>
      <c r="E3166" t="s">
        <v>2733</v>
      </c>
      <c r="F3166" t="s">
        <v>6505</v>
      </c>
      <c r="G3166">
        <v>7</v>
      </c>
      <c r="H3166">
        <v>78</v>
      </c>
      <c r="I3166">
        <v>37.280500000000004</v>
      </c>
      <c r="J3166">
        <v>-107.0938</v>
      </c>
      <c r="K3166" t="s">
        <v>628</v>
      </c>
      <c r="L3166" t="s">
        <v>742</v>
      </c>
    </row>
    <row r="3167" spans="2:12" x14ac:dyDescent="0.25">
      <c r="B3167" t="s">
        <v>643</v>
      </c>
      <c r="C3167" t="s">
        <v>3028</v>
      </c>
      <c r="D3167" t="s">
        <v>3029</v>
      </c>
      <c r="E3167" t="s">
        <v>2428</v>
      </c>
      <c r="F3167" t="s">
        <v>2292</v>
      </c>
      <c r="G3167">
        <v>7</v>
      </c>
      <c r="H3167">
        <v>78</v>
      </c>
      <c r="I3167">
        <v>37.259399999999999</v>
      </c>
      <c r="J3167">
        <v>-107.1027</v>
      </c>
      <c r="K3167" t="s">
        <v>628</v>
      </c>
      <c r="L3167" t="s">
        <v>742</v>
      </c>
    </row>
    <row r="3168" spans="2:12" x14ac:dyDescent="0.25">
      <c r="B3168" t="s">
        <v>643</v>
      </c>
      <c r="C3168" t="s">
        <v>2752</v>
      </c>
      <c r="D3168" t="s">
        <v>2753</v>
      </c>
      <c r="E3168" t="s">
        <v>961</v>
      </c>
      <c r="F3168" t="s">
        <v>745</v>
      </c>
      <c r="G3168">
        <v>7</v>
      </c>
      <c r="H3168">
        <v>78</v>
      </c>
      <c r="I3168">
        <v>37.311390000000003</v>
      </c>
      <c r="J3168">
        <v>-107.11944</v>
      </c>
      <c r="K3168" t="s">
        <v>961</v>
      </c>
      <c r="L3168" t="s">
        <v>742</v>
      </c>
    </row>
    <row r="3169" spans="2:12" x14ac:dyDescent="0.25">
      <c r="B3169" t="s">
        <v>628</v>
      </c>
      <c r="C3169" t="s">
        <v>8800</v>
      </c>
      <c r="D3169" t="s">
        <v>8801</v>
      </c>
      <c r="E3169" t="s">
        <v>8049</v>
      </c>
      <c r="F3169" t="s">
        <v>2484</v>
      </c>
      <c r="G3169">
        <v>0</v>
      </c>
      <c r="H3169">
        <v>78</v>
      </c>
      <c r="I3169">
        <v>37.312600000000003</v>
      </c>
      <c r="J3169">
        <v>-107.1183</v>
      </c>
      <c r="K3169" t="s">
        <v>628</v>
      </c>
      <c r="L3169" t="s">
        <v>742</v>
      </c>
    </row>
    <row r="3170" spans="2:12" x14ac:dyDescent="0.25">
      <c r="B3170" t="s">
        <v>643</v>
      </c>
      <c r="C3170" t="s">
        <v>3013</v>
      </c>
      <c r="D3170" t="s">
        <v>3014</v>
      </c>
      <c r="E3170" t="s">
        <v>1990</v>
      </c>
      <c r="F3170" t="s">
        <v>2292</v>
      </c>
      <c r="G3170">
        <v>7</v>
      </c>
      <c r="H3170">
        <v>78</v>
      </c>
      <c r="I3170">
        <v>37.244599999999998</v>
      </c>
      <c r="J3170">
        <v>-107.14700000000001</v>
      </c>
      <c r="K3170" t="s">
        <v>628</v>
      </c>
      <c r="L3170" t="s">
        <v>742</v>
      </c>
    </row>
    <row r="3171" spans="2:12" x14ac:dyDescent="0.25">
      <c r="B3171" t="s">
        <v>679</v>
      </c>
      <c r="C3171" t="s">
        <v>3128</v>
      </c>
      <c r="D3171" t="s">
        <v>3129</v>
      </c>
      <c r="E3171" t="s">
        <v>2443</v>
      </c>
      <c r="F3171" t="s">
        <v>2292</v>
      </c>
      <c r="G3171">
        <v>7</v>
      </c>
      <c r="H3171">
        <v>29</v>
      </c>
      <c r="I3171">
        <v>37.398000000000003</v>
      </c>
      <c r="J3171">
        <v>-107.059</v>
      </c>
      <c r="K3171" t="s">
        <v>628</v>
      </c>
      <c r="L3171" t="s">
        <v>742</v>
      </c>
    </row>
    <row r="3172" spans="2:12" x14ac:dyDescent="0.25">
      <c r="B3172" t="s">
        <v>643</v>
      </c>
      <c r="C3172" t="s">
        <v>3100</v>
      </c>
      <c r="D3172" t="s">
        <v>3101</v>
      </c>
      <c r="E3172" t="s">
        <v>2478</v>
      </c>
      <c r="F3172" t="s">
        <v>2292</v>
      </c>
      <c r="G3172">
        <v>7</v>
      </c>
      <c r="H3172">
        <v>78</v>
      </c>
      <c r="I3172">
        <v>37.361800000000002</v>
      </c>
      <c r="J3172">
        <v>-107.14709999999999</v>
      </c>
      <c r="K3172" t="s">
        <v>628</v>
      </c>
      <c r="L3172" t="s">
        <v>742</v>
      </c>
    </row>
    <row r="3173" spans="2:12" x14ac:dyDescent="0.25">
      <c r="B3173" t="s">
        <v>678</v>
      </c>
      <c r="C3173" t="s">
        <v>1519</v>
      </c>
      <c r="D3173" t="s">
        <v>1520</v>
      </c>
      <c r="E3173" t="s">
        <v>870</v>
      </c>
      <c r="F3173" t="s">
        <v>745</v>
      </c>
      <c r="G3173">
        <v>5</v>
      </c>
      <c r="H3173">
        <v>72</v>
      </c>
      <c r="I3173">
        <v>39.113599999999998</v>
      </c>
      <c r="J3173">
        <v>-108.3505</v>
      </c>
      <c r="K3173" t="s">
        <v>870</v>
      </c>
      <c r="L3173" t="s">
        <v>742</v>
      </c>
    </row>
    <row r="3174" spans="2:12" x14ac:dyDescent="0.25">
      <c r="B3174" t="s">
        <v>628</v>
      </c>
      <c r="C3174" t="s">
        <v>9037</v>
      </c>
      <c r="D3174" t="s">
        <v>9038</v>
      </c>
      <c r="E3174" t="s">
        <v>2835</v>
      </c>
      <c r="F3174" t="s">
        <v>2484</v>
      </c>
      <c r="G3174">
        <v>0</v>
      </c>
      <c r="H3174">
        <v>72</v>
      </c>
      <c r="I3174">
        <v>39.093899999999998</v>
      </c>
      <c r="J3174">
        <v>-108.3389</v>
      </c>
      <c r="K3174" t="s">
        <v>628</v>
      </c>
      <c r="L3174" t="s">
        <v>742</v>
      </c>
    </row>
    <row r="3175" spans="2:12" x14ac:dyDescent="0.25">
      <c r="B3175" t="s">
        <v>666</v>
      </c>
      <c r="C3175" t="s">
        <v>2773</v>
      </c>
      <c r="D3175" t="s">
        <v>2774</v>
      </c>
      <c r="E3175" t="s">
        <v>2775</v>
      </c>
      <c r="F3175" t="s">
        <v>745</v>
      </c>
      <c r="G3175">
        <v>7</v>
      </c>
      <c r="H3175">
        <v>78</v>
      </c>
      <c r="I3175">
        <v>37.533332999999999</v>
      </c>
      <c r="J3175">
        <v>-107.183333</v>
      </c>
      <c r="K3175" t="s">
        <v>2775</v>
      </c>
      <c r="L3175" t="s">
        <v>742</v>
      </c>
    </row>
    <row r="3176" spans="2:12" x14ac:dyDescent="0.25">
      <c r="B3176" t="s">
        <v>666</v>
      </c>
      <c r="C3176" t="s">
        <v>1521</v>
      </c>
      <c r="D3176" t="s">
        <v>1522</v>
      </c>
      <c r="E3176" t="s">
        <v>1524</v>
      </c>
      <c r="F3176" t="s">
        <v>745</v>
      </c>
      <c r="G3176">
        <v>7</v>
      </c>
      <c r="H3176">
        <v>78</v>
      </c>
      <c r="I3176">
        <v>37.433329999999998</v>
      </c>
      <c r="J3176">
        <v>-107.15</v>
      </c>
      <c r="K3176" t="s">
        <v>1523</v>
      </c>
      <c r="L3176" t="s">
        <v>742</v>
      </c>
    </row>
    <row r="3177" spans="2:12" x14ac:dyDescent="0.25">
      <c r="B3177" t="s">
        <v>659</v>
      </c>
      <c r="C3177" t="s">
        <v>1525</v>
      </c>
      <c r="D3177" t="s">
        <v>1526</v>
      </c>
      <c r="E3177" t="s">
        <v>1528</v>
      </c>
      <c r="F3177" t="s">
        <v>745</v>
      </c>
      <c r="G3177">
        <v>2</v>
      </c>
      <c r="H3177">
        <v>10</v>
      </c>
      <c r="I3177">
        <v>39.120199999999997</v>
      </c>
      <c r="J3177">
        <v>-104.917</v>
      </c>
      <c r="K3177" t="s">
        <v>1527</v>
      </c>
      <c r="L3177" t="s">
        <v>742</v>
      </c>
    </row>
    <row r="3178" spans="2:12" x14ac:dyDescent="0.25">
      <c r="B3178" t="s">
        <v>628</v>
      </c>
      <c r="C3178" t="s">
        <v>8297</v>
      </c>
      <c r="D3178" t="s">
        <v>8298</v>
      </c>
      <c r="E3178" t="s">
        <v>628</v>
      </c>
      <c r="F3178" t="s">
        <v>2484</v>
      </c>
      <c r="G3178">
        <v>0</v>
      </c>
      <c r="H3178">
        <v>10</v>
      </c>
      <c r="I3178">
        <v>39.121000000000002</v>
      </c>
      <c r="J3178">
        <v>-104.8869</v>
      </c>
      <c r="K3178" t="s">
        <v>628</v>
      </c>
      <c r="L3178" t="s">
        <v>742</v>
      </c>
    </row>
    <row r="3179" spans="2:12" x14ac:dyDescent="0.25">
      <c r="B3179" t="s">
        <v>658</v>
      </c>
      <c r="C3179" t="s">
        <v>2087</v>
      </c>
      <c r="D3179" t="s">
        <v>2088</v>
      </c>
      <c r="E3179" t="s">
        <v>628</v>
      </c>
      <c r="F3179" t="s">
        <v>1979</v>
      </c>
      <c r="G3179">
        <v>5</v>
      </c>
      <c r="H3179">
        <v>37</v>
      </c>
      <c r="I3179">
        <v>39.466647000000002</v>
      </c>
      <c r="J3179">
        <v>-106.333922</v>
      </c>
      <c r="K3179" t="s">
        <v>628</v>
      </c>
      <c r="L3179" t="s">
        <v>742</v>
      </c>
    </row>
    <row r="3180" spans="2:12" x14ac:dyDescent="0.25">
      <c r="B3180" t="s">
        <v>687</v>
      </c>
      <c r="C3180" t="s">
        <v>1529</v>
      </c>
      <c r="D3180" t="s">
        <v>1530</v>
      </c>
      <c r="E3180" t="s">
        <v>1418</v>
      </c>
      <c r="F3180" t="s">
        <v>745</v>
      </c>
      <c r="G3180">
        <v>1</v>
      </c>
      <c r="H3180">
        <v>65</v>
      </c>
      <c r="I3180">
        <v>40.616669999999999</v>
      </c>
      <c r="J3180">
        <v>-102.46666999999999</v>
      </c>
      <c r="K3180" t="s">
        <v>628</v>
      </c>
      <c r="L3180" t="s">
        <v>742</v>
      </c>
    </row>
    <row r="3181" spans="2:12" x14ac:dyDescent="0.25">
      <c r="B3181" t="s">
        <v>687</v>
      </c>
      <c r="C3181" t="s">
        <v>6308</v>
      </c>
      <c r="D3181" t="s">
        <v>6309</v>
      </c>
      <c r="E3181" t="s">
        <v>2322</v>
      </c>
      <c r="F3181" t="s">
        <v>2292</v>
      </c>
      <c r="G3181">
        <v>1</v>
      </c>
      <c r="H3181">
        <v>65</v>
      </c>
      <c r="I3181">
        <v>40.595700000000001</v>
      </c>
      <c r="J3181">
        <v>-102.5478</v>
      </c>
      <c r="K3181" t="s">
        <v>628</v>
      </c>
      <c r="L3181" t="s">
        <v>742</v>
      </c>
    </row>
    <row r="3182" spans="2:12" x14ac:dyDescent="0.25">
      <c r="B3182" t="s">
        <v>628</v>
      </c>
      <c r="C3182" t="s">
        <v>2395</v>
      </c>
      <c r="D3182" t="s">
        <v>2396</v>
      </c>
      <c r="E3182" t="s">
        <v>2312</v>
      </c>
      <c r="F3182" t="s">
        <v>2211</v>
      </c>
      <c r="G3182">
        <v>1</v>
      </c>
      <c r="H3182">
        <v>65</v>
      </c>
      <c r="I3182">
        <v>40.424801000000002</v>
      </c>
      <c r="J3182">
        <v>-102.474998</v>
      </c>
      <c r="K3182" t="s">
        <v>2312</v>
      </c>
      <c r="L3182" t="s">
        <v>742</v>
      </c>
    </row>
    <row r="3183" spans="2:12" x14ac:dyDescent="0.25">
      <c r="B3183" t="s">
        <v>654</v>
      </c>
      <c r="C3183" t="s">
        <v>3923</v>
      </c>
      <c r="D3183" t="s">
        <v>3924</v>
      </c>
      <c r="E3183" t="s">
        <v>3197</v>
      </c>
      <c r="F3183" t="s">
        <v>2292</v>
      </c>
      <c r="G3183">
        <v>4</v>
      </c>
      <c r="H3183">
        <v>40</v>
      </c>
      <c r="I3183">
        <v>38.866100000000003</v>
      </c>
      <c r="J3183">
        <v>-107.5821</v>
      </c>
      <c r="K3183" t="s">
        <v>628</v>
      </c>
      <c r="L3183" t="s">
        <v>742</v>
      </c>
    </row>
    <row r="3184" spans="2:12" x14ac:dyDescent="0.25">
      <c r="B3184" t="s">
        <v>654</v>
      </c>
      <c r="C3184" t="s">
        <v>3927</v>
      </c>
      <c r="D3184" t="s">
        <v>3928</v>
      </c>
      <c r="E3184" t="s">
        <v>2842</v>
      </c>
      <c r="F3184" t="s">
        <v>2292</v>
      </c>
      <c r="G3184">
        <v>4</v>
      </c>
      <c r="H3184">
        <v>40</v>
      </c>
      <c r="I3184">
        <v>38.870199999999997</v>
      </c>
      <c r="J3184">
        <v>-107.59780000000001</v>
      </c>
      <c r="K3184" t="s">
        <v>628</v>
      </c>
      <c r="L3184" t="s">
        <v>742</v>
      </c>
    </row>
    <row r="3185" spans="2:12" x14ac:dyDescent="0.25">
      <c r="B3185" t="s">
        <v>654</v>
      </c>
      <c r="C3185" t="s">
        <v>1531</v>
      </c>
      <c r="D3185" t="s">
        <v>1532</v>
      </c>
      <c r="E3185" t="s">
        <v>759</v>
      </c>
      <c r="F3185" t="s">
        <v>745</v>
      </c>
      <c r="G3185">
        <v>4</v>
      </c>
      <c r="H3185">
        <v>40</v>
      </c>
      <c r="I3185">
        <v>38.852200000000003</v>
      </c>
      <c r="J3185">
        <v>-107.6236</v>
      </c>
      <c r="K3185" t="s">
        <v>755</v>
      </c>
      <c r="L3185" t="s">
        <v>742</v>
      </c>
    </row>
    <row r="3186" spans="2:12" x14ac:dyDescent="0.25">
      <c r="B3186" t="s">
        <v>654</v>
      </c>
      <c r="C3186" t="s">
        <v>1533</v>
      </c>
      <c r="D3186" t="s">
        <v>1532</v>
      </c>
      <c r="E3186" t="s">
        <v>1534</v>
      </c>
      <c r="F3186" t="s">
        <v>745</v>
      </c>
      <c r="G3186">
        <v>4</v>
      </c>
      <c r="H3186">
        <v>40</v>
      </c>
      <c r="I3186">
        <v>38.852200000000003</v>
      </c>
      <c r="J3186">
        <v>-107.6236</v>
      </c>
      <c r="K3186" t="s">
        <v>1534</v>
      </c>
      <c r="L3186" t="s">
        <v>742</v>
      </c>
    </row>
    <row r="3187" spans="2:12" x14ac:dyDescent="0.25">
      <c r="B3187" t="s">
        <v>654</v>
      </c>
      <c r="C3187" t="s">
        <v>6540</v>
      </c>
      <c r="D3187" t="s">
        <v>6541</v>
      </c>
      <c r="E3187" t="s">
        <v>2733</v>
      </c>
      <c r="F3187" t="s">
        <v>6505</v>
      </c>
      <c r="G3187">
        <v>4</v>
      </c>
      <c r="H3187">
        <v>40</v>
      </c>
      <c r="I3187">
        <v>38.885599999999997</v>
      </c>
      <c r="J3187">
        <v>-107.60129999999999</v>
      </c>
      <c r="K3187" t="s">
        <v>628</v>
      </c>
      <c r="L3187" t="s">
        <v>742</v>
      </c>
    </row>
    <row r="3188" spans="2:12" x14ac:dyDescent="0.25">
      <c r="B3188" t="s">
        <v>654</v>
      </c>
      <c r="C3188" t="s">
        <v>3890</v>
      </c>
      <c r="D3188" t="s">
        <v>3891</v>
      </c>
      <c r="E3188" t="s">
        <v>961</v>
      </c>
      <c r="F3188" t="s">
        <v>2292</v>
      </c>
      <c r="G3188">
        <v>4</v>
      </c>
      <c r="H3188">
        <v>40</v>
      </c>
      <c r="I3188">
        <v>38.842100000000002</v>
      </c>
      <c r="J3188">
        <v>-107.5748</v>
      </c>
      <c r="K3188" t="s">
        <v>628</v>
      </c>
      <c r="L3188" t="s">
        <v>742</v>
      </c>
    </row>
    <row r="3189" spans="2:12" x14ac:dyDescent="0.25">
      <c r="B3189" t="s">
        <v>628</v>
      </c>
      <c r="C3189" t="s">
        <v>2597</v>
      </c>
      <c r="D3189" t="s">
        <v>2598</v>
      </c>
      <c r="E3189" t="s">
        <v>628</v>
      </c>
      <c r="F3189" t="s">
        <v>2211</v>
      </c>
      <c r="G3189">
        <v>4</v>
      </c>
      <c r="H3189">
        <v>40</v>
      </c>
      <c r="I3189">
        <v>0</v>
      </c>
      <c r="J3189">
        <v>0</v>
      </c>
      <c r="K3189" t="s">
        <v>628</v>
      </c>
      <c r="L3189" t="s">
        <v>742</v>
      </c>
    </row>
    <row r="3190" spans="2:12" x14ac:dyDescent="0.25">
      <c r="B3190" t="s">
        <v>662</v>
      </c>
      <c r="C3190" t="s">
        <v>1535</v>
      </c>
      <c r="D3190" t="s">
        <v>1536</v>
      </c>
      <c r="E3190" t="s">
        <v>1537</v>
      </c>
      <c r="F3190" t="s">
        <v>745</v>
      </c>
      <c r="G3190">
        <v>5</v>
      </c>
      <c r="H3190">
        <v>39</v>
      </c>
      <c r="I3190">
        <v>39.450000000000003</v>
      </c>
      <c r="J3190">
        <v>-108.05</v>
      </c>
      <c r="K3190" t="s">
        <v>1537</v>
      </c>
      <c r="L3190" t="s">
        <v>742</v>
      </c>
    </row>
    <row r="3191" spans="2:12" x14ac:dyDescent="0.25">
      <c r="B3191" t="s">
        <v>662</v>
      </c>
      <c r="C3191" t="s">
        <v>4538</v>
      </c>
      <c r="D3191" t="s">
        <v>4539</v>
      </c>
      <c r="E3191" t="s">
        <v>3567</v>
      </c>
      <c r="F3191" t="s">
        <v>2292</v>
      </c>
      <c r="G3191">
        <v>5</v>
      </c>
      <c r="H3191">
        <v>45</v>
      </c>
      <c r="I3191">
        <v>39.453699999999998</v>
      </c>
      <c r="J3191">
        <v>-107.98690000000001</v>
      </c>
      <c r="K3191" t="s">
        <v>628</v>
      </c>
      <c r="L3191" t="s">
        <v>742</v>
      </c>
    </row>
    <row r="3192" spans="2:12" x14ac:dyDescent="0.25">
      <c r="B3192" t="s">
        <v>682</v>
      </c>
      <c r="C3192" t="s">
        <v>1538</v>
      </c>
      <c r="D3192" t="s">
        <v>1539</v>
      </c>
      <c r="E3192" t="s">
        <v>1540</v>
      </c>
      <c r="F3192" t="s">
        <v>745</v>
      </c>
      <c r="G3192">
        <v>4</v>
      </c>
      <c r="H3192">
        <v>61</v>
      </c>
      <c r="I3192">
        <v>38.366669999999999</v>
      </c>
      <c r="J3192">
        <v>-108.95</v>
      </c>
      <c r="K3192" t="s">
        <v>1540</v>
      </c>
      <c r="L3192" t="s">
        <v>742</v>
      </c>
    </row>
    <row r="3193" spans="2:12" x14ac:dyDescent="0.25">
      <c r="B3193" t="s">
        <v>682</v>
      </c>
      <c r="C3193" t="s">
        <v>1541</v>
      </c>
      <c r="D3193" t="s">
        <v>1542</v>
      </c>
      <c r="E3193" t="s">
        <v>1543</v>
      </c>
      <c r="F3193" t="s">
        <v>745</v>
      </c>
      <c r="G3193">
        <v>4</v>
      </c>
      <c r="H3193">
        <v>61</v>
      </c>
      <c r="I3193">
        <v>38.383330000000001</v>
      </c>
      <c r="J3193">
        <v>-108.98333</v>
      </c>
      <c r="K3193" t="s">
        <v>1543</v>
      </c>
      <c r="L3193" t="s">
        <v>742</v>
      </c>
    </row>
    <row r="3194" spans="2:12" x14ac:dyDescent="0.25">
      <c r="B3194" t="s">
        <v>682</v>
      </c>
      <c r="C3194" t="s">
        <v>3596</v>
      </c>
      <c r="D3194" t="s">
        <v>3597</v>
      </c>
      <c r="E3194" t="s">
        <v>2590</v>
      </c>
      <c r="F3194" t="s">
        <v>2292</v>
      </c>
      <c r="G3194">
        <v>4</v>
      </c>
      <c r="H3194">
        <v>61</v>
      </c>
      <c r="I3194">
        <v>38.394100000000002</v>
      </c>
      <c r="J3194">
        <v>-108.959</v>
      </c>
      <c r="K3194" t="s">
        <v>628</v>
      </c>
      <c r="L3194" t="s">
        <v>742</v>
      </c>
    </row>
    <row r="3195" spans="2:12" x14ac:dyDescent="0.25">
      <c r="B3195" t="s">
        <v>682</v>
      </c>
      <c r="C3195" t="s">
        <v>2467</v>
      </c>
      <c r="D3195" t="s">
        <v>2468</v>
      </c>
      <c r="E3195" t="s">
        <v>2443</v>
      </c>
      <c r="F3195" t="s">
        <v>745</v>
      </c>
      <c r="G3195">
        <v>4</v>
      </c>
      <c r="H3195">
        <v>61</v>
      </c>
      <c r="I3195">
        <v>38.389699999999998</v>
      </c>
      <c r="J3195">
        <v>-108.9494</v>
      </c>
      <c r="K3195" t="s">
        <v>2443</v>
      </c>
      <c r="L3195" t="s">
        <v>742</v>
      </c>
    </row>
    <row r="3196" spans="2:12" x14ac:dyDescent="0.25">
      <c r="B3196" t="s">
        <v>665</v>
      </c>
      <c r="C3196" t="s">
        <v>2190</v>
      </c>
      <c r="D3196" t="s">
        <v>2191</v>
      </c>
      <c r="E3196" t="s">
        <v>628</v>
      </c>
      <c r="F3196" t="s">
        <v>1979</v>
      </c>
      <c r="G3196">
        <v>4</v>
      </c>
      <c r="H3196">
        <v>59</v>
      </c>
      <c r="I3196">
        <v>38.816656000000002</v>
      </c>
      <c r="J3196">
        <v>-106.58393</v>
      </c>
      <c r="K3196" t="s">
        <v>628</v>
      </c>
      <c r="L3196" t="s">
        <v>742</v>
      </c>
    </row>
    <row r="3197" spans="2:12" x14ac:dyDescent="0.25">
      <c r="B3197" t="s">
        <v>38</v>
      </c>
      <c r="C3197" t="s">
        <v>2192</v>
      </c>
      <c r="D3197" t="s">
        <v>2191</v>
      </c>
      <c r="E3197" t="s">
        <v>1990</v>
      </c>
      <c r="F3197" t="s">
        <v>1979</v>
      </c>
      <c r="G3197">
        <v>4</v>
      </c>
      <c r="H3197">
        <v>59</v>
      </c>
      <c r="I3197">
        <v>38.816699999999997</v>
      </c>
      <c r="J3197">
        <v>-106.58329999999999</v>
      </c>
      <c r="K3197" t="s">
        <v>1990</v>
      </c>
      <c r="L3197" t="s">
        <v>742</v>
      </c>
    </row>
    <row r="3198" spans="2:12" x14ac:dyDescent="0.25">
      <c r="B3198" t="s">
        <v>654</v>
      </c>
      <c r="C3198" t="s">
        <v>2193</v>
      </c>
      <c r="D3198" t="s">
        <v>2194</v>
      </c>
      <c r="E3198" t="s">
        <v>628</v>
      </c>
      <c r="F3198" t="s">
        <v>1979</v>
      </c>
      <c r="G3198">
        <v>4</v>
      </c>
      <c r="H3198">
        <v>40</v>
      </c>
      <c r="I3198">
        <v>39.049976000000001</v>
      </c>
      <c r="J3198">
        <v>-107.88396</v>
      </c>
      <c r="K3198" t="s">
        <v>628</v>
      </c>
      <c r="L3198" t="s">
        <v>742</v>
      </c>
    </row>
    <row r="3199" spans="2:12" x14ac:dyDescent="0.25">
      <c r="B3199" t="s">
        <v>27</v>
      </c>
      <c r="C3199" t="s">
        <v>2195</v>
      </c>
      <c r="D3199" t="s">
        <v>2194</v>
      </c>
      <c r="E3199" t="s">
        <v>1990</v>
      </c>
      <c r="F3199" t="s">
        <v>1979</v>
      </c>
      <c r="G3199">
        <v>4</v>
      </c>
      <c r="H3199">
        <v>40</v>
      </c>
      <c r="I3199">
        <v>39.033299999999997</v>
      </c>
      <c r="J3199">
        <v>-107.86669999999999</v>
      </c>
      <c r="K3199" t="s">
        <v>1990</v>
      </c>
      <c r="L3199" t="s">
        <v>742</v>
      </c>
    </row>
    <row r="3200" spans="2:12" x14ac:dyDescent="0.25">
      <c r="B3200" t="s">
        <v>628</v>
      </c>
      <c r="C3200" t="s">
        <v>7986</v>
      </c>
      <c r="D3200" t="s">
        <v>7987</v>
      </c>
      <c r="E3200" t="s">
        <v>628</v>
      </c>
      <c r="F3200" t="s">
        <v>2484</v>
      </c>
      <c r="G3200">
        <v>6</v>
      </c>
      <c r="H3200">
        <v>47</v>
      </c>
      <c r="I3200">
        <v>40.369999</v>
      </c>
      <c r="J3200">
        <v>-106.099998</v>
      </c>
      <c r="K3200" t="s">
        <v>628</v>
      </c>
      <c r="L3200" t="s">
        <v>742</v>
      </c>
    </row>
    <row r="3201" spans="2:12" x14ac:dyDescent="0.25">
      <c r="B3201" t="s">
        <v>657</v>
      </c>
      <c r="C3201" t="s">
        <v>4737</v>
      </c>
      <c r="D3201" t="s">
        <v>4738</v>
      </c>
      <c r="E3201" t="s">
        <v>2950</v>
      </c>
      <c r="F3201" t="s">
        <v>2292</v>
      </c>
      <c r="G3201">
        <v>1</v>
      </c>
      <c r="H3201">
        <v>8</v>
      </c>
      <c r="I3201">
        <v>39.5505</v>
      </c>
      <c r="J3201">
        <v>-104.7285</v>
      </c>
      <c r="K3201" t="s">
        <v>628</v>
      </c>
      <c r="L3201" t="s">
        <v>742</v>
      </c>
    </row>
    <row r="3202" spans="2:12" x14ac:dyDescent="0.25">
      <c r="B3202" t="s">
        <v>657</v>
      </c>
      <c r="C3202" t="s">
        <v>4631</v>
      </c>
      <c r="D3202" t="s">
        <v>4632</v>
      </c>
      <c r="E3202" t="s">
        <v>2428</v>
      </c>
      <c r="F3202" t="s">
        <v>2292</v>
      </c>
      <c r="G3202">
        <v>1</v>
      </c>
      <c r="H3202">
        <v>8</v>
      </c>
      <c r="I3202">
        <v>39.5047</v>
      </c>
      <c r="J3202">
        <v>-104.75230000000001</v>
      </c>
      <c r="K3202" t="s">
        <v>628</v>
      </c>
      <c r="L3202" t="s">
        <v>742</v>
      </c>
    </row>
    <row r="3203" spans="2:12" x14ac:dyDescent="0.25">
      <c r="B3203" t="s">
        <v>657</v>
      </c>
      <c r="C3203" t="s">
        <v>4653</v>
      </c>
      <c r="D3203" t="s">
        <v>4654</v>
      </c>
      <c r="E3203" t="s">
        <v>3067</v>
      </c>
      <c r="F3203" t="s">
        <v>2292</v>
      </c>
      <c r="G3203">
        <v>1</v>
      </c>
      <c r="H3203">
        <v>8</v>
      </c>
      <c r="I3203">
        <v>39.517499999999998</v>
      </c>
      <c r="J3203">
        <v>-104.7821</v>
      </c>
      <c r="K3203" t="s">
        <v>628</v>
      </c>
      <c r="L3203" t="s">
        <v>742</v>
      </c>
    </row>
    <row r="3204" spans="2:12" x14ac:dyDescent="0.25">
      <c r="B3204" t="s">
        <v>657</v>
      </c>
      <c r="C3204" t="s">
        <v>4617</v>
      </c>
      <c r="D3204" t="s">
        <v>4618</v>
      </c>
      <c r="E3204" t="s">
        <v>4270</v>
      </c>
      <c r="F3204" t="s">
        <v>2292</v>
      </c>
      <c r="G3204">
        <v>1</v>
      </c>
      <c r="H3204">
        <v>8</v>
      </c>
      <c r="I3204">
        <v>39.500599999999999</v>
      </c>
      <c r="J3204">
        <v>-104.7525</v>
      </c>
      <c r="K3204" t="s">
        <v>628</v>
      </c>
      <c r="L3204" t="s">
        <v>742</v>
      </c>
    </row>
    <row r="3205" spans="2:12" x14ac:dyDescent="0.25">
      <c r="B3205" t="s">
        <v>657</v>
      </c>
      <c r="C3205" t="s">
        <v>4665</v>
      </c>
      <c r="D3205" t="s">
        <v>4666</v>
      </c>
      <c r="E3205" t="s">
        <v>2322</v>
      </c>
      <c r="F3205" t="s">
        <v>2292</v>
      </c>
      <c r="G3205">
        <v>1</v>
      </c>
      <c r="H3205">
        <v>8</v>
      </c>
      <c r="I3205">
        <v>39.520099999999999</v>
      </c>
      <c r="J3205">
        <v>-104.7851</v>
      </c>
      <c r="K3205" t="s">
        <v>628</v>
      </c>
      <c r="L3205" t="s">
        <v>742</v>
      </c>
    </row>
    <row r="3206" spans="2:12" x14ac:dyDescent="0.25">
      <c r="B3206" t="s">
        <v>657</v>
      </c>
      <c r="C3206" t="s">
        <v>4663</v>
      </c>
      <c r="D3206" t="s">
        <v>4664</v>
      </c>
      <c r="E3206" t="s">
        <v>3075</v>
      </c>
      <c r="F3206" t="s">
        <v>2292</v>
      </c>
      <c r="G3206">
        <v>1</v>
      </c>
      <c r="H3206">
        <v>8</v>
      </c>
      <c r="I3206">
        <v>39.520000000000003</v>
      </c>
      <c r="J3206">
        <v>-104.7872</v>
      </c>
      <c r="K3206" t="s">
        <v>628</v>
      </c>
      <c r="L3206" t="s">
        <v>742</v>
      </c>
    </row>
    <row r="3207" spans="2:12" x14ac:dyDescent="0.25">
      <c r="B3207" t="s">
        <v>657</v>
      </c>
      <c r="C3207" t="s">
        <v>4602</v>
      </c>
      <c r="D3207" t="s">
        <v>4603</v>
      </c>
      <c r="E3207" t="s">
        <v>2475</v>
      </c>
      <c r="F3207" t="s">
        <v>2292</v>
      </c>
      <c r="G3207">
        <v>1</v>
      </c>
      <c r="H3207">
        <v>8</v>
      </c>
      <c r="I3207">
        <v>39.488399999999999</v>
      </c>
      <c r="J3207">
        <v>-104.764</v>
      </c>
      <c r="K3207" t="s">
        <v>628</v>
      </c>
      <c r="L3207" t="s">
        <v>742</v>
      </c>
    </row>
    <row r="3208" spans="2:12" x14ac:dyDescent="0.25">
      <c r="B3208" t="s">
        <v>657</v>
      </c>
      <c r="C3208" t="s">
        <v>4659</v>
      </c>
      <c r="D3208" t="s">
        <v>4660</v>
      </c>
      <c r="E3208" t="s">
        <v>1712</v>
      </c>
      <c r="F3208" t="s">
        <v>2292</v>
      </c>
      <c r="G3208">
        <v>1</v>
      </c>
      <c r="H3208">
        <v>8</v>
      </c>
      <c r="I3208">
        <v>39.519599999999997</v>
      </c>
      <c r="J3208">
        <v>-104.73009999999999</v>
      </c>
      <c r="K3208" t="s">
        <v>628</v>
      </c>
      <c r="L3208" t="s">
        <v>742</v>
      </c>
    </row>
    <row r="3209" spans="2:12" x14ac:dyDescent="0.25">
      <c r="B3209" t="s">
        <v>657</v>
      </c>
      <c r="C3209" t="s">
        <v>2277</v>
      </c>
      <c r="D3209" t="s">
        <v>2278</v>
      </c>
      <c r="E3209" t="s">
        <v>2279</v>
      </c>
      <c r="F3209" t="s">
        <v>745</v>
      </c>
      <c r="G3209">
        <v>1</v>
      </c>
      <c r="H3209">
        <v>8</v>
      </c>
      <c r="I3209">
        <v>39.514400000000002</v>
      </c>
      <c r="J3209">
        <v>-104.75020000000001</v>
      </c>
      <c r="K3209" t="s">
        <v>2279</v>
      </c>
      <c r="L3209" t="s">
        <v>742</v>
      </c>
    </row>
    <row r="3210" spans="2:12" x14ac:dyDescent="0.25">
      <c r="B3210" t="s">
        <v>657</v>
      </c>
      <c r="C3210" t="s">
        <v>4687</v>
      </c>
      <c r="D3210" t="s">
        <v>4688</v>
      </c>
      <c r="E3210" t="s">
        <v>2428</v>
      </c>
      <c r="F3210" t="s">
        <v>2292</v>
      </c>
      <c r="G3210">
        <v>1</v>
      </c>
      <c r="H3210">
        <v>8</v>
      </c>
      <c r="I3210">
        <v>39.531199999999998</v>
      </c>
      <c r="J3210">
        <v>-104.78749999999999</v>
      </c>
      <c r="K3210" t="s">
        <v>628</v>
      </c>
      <c r="L3210" t="s">
        <v>742</v>
      </c>
    </row>
    <row r="3211" spans="2:12" x14ac:dyDescent="0.25">
      <c r="B3211" t="s">
        <v>657</v>
      </c>
      <c r="C3211" t="s">
        <v>4615</v>
      </c>
      <c r="D3211" t="s">
        <v>4616</v>
      </c>
      <c r="E3211" t="s">
        <v>961</v>
      </c>
      <c r="F3211" t="s">
        <v>2292</v>
      </c>
      <c r="G3211">
        <v>1</v>
      </c>
      <c r="H3211">
        <v>8</v>
      </c>
      <c r="I3211">
        <v>39.498399999999997</v>
      </c>
      <c r="J3211">
        <v>-104.7988</v>
      </c>
      <c r="K3211" t="s">
        <v>628</v>
      </c>
      <c r="L3211" t="s">
        <v>742</v>
      </c>
    </row>
    <row r="3212" spans="2:12" x14ac:dyDescent="0.25">
      <c r="B3212" t="s">
        <v>657</v>
      </c>
      <c r="C3212" t="s">
        <v>4657</v>
      </c>
      <c r="D3212" t="s">
        <v>4658</v>
      </c>
      <c r="E3212" t="s">
        <v>2504</v>
      </c>
      <c r="F3212" t="s">
        <v>2292</v>
      </c>
      <c r="G3212">
        <v>1</v>
      </c>
      <c r="H3212">
        <v>8</v>
      </c>
      <c r="I3212">
        <v>39.519399999999997</v>
      </c>
      <c r="J3212">
        <v>-104.8013</v>
      </c>
      <c r="K3212" t="s">
        <v>628</v>
      </c>
      <c r="L3212" t="s">
        <v>742</v>
      </c>
    </row>
    <row r="3213" spans="2:12" x14ac:dyDescent="0.25">
      <c r="B3213" t="s">
        <v>657</v>
      </c>
      <c r="C3213" t="s">
        <v>4671</v>
      </c>
      <c r="D3213" t="s">
        <v>4672</v>
      </c>
      <c r="E3213" t="s">
        <v>2961</v>
      </c>
      <c r="F3213" t="s">
        <v>2292</v>
      </c>
      <c r="G3213">
        <v>1</v>
      </c>
      <c r="H3213">
        <v>8</v>
      </c>
      <c r="I3213">
        <v>39.522599999999997</v>
      </c>
      <c r="J3213">
        <v>-104.8022</v>
      </c>
      <c r="K3213" t="s">
        <v>628</v>
      </c>
      <c r="L3213" t="s">
        <v>742</v>
      </c>
    </row>
    <row r="3214" spans="2:12" x14ac:dyDescent="0.25">
      <c r="B3214" t="s">
        <v>628</v>
      </c>
      <c r="C3214" t="s">
        <v>8273</v>
      </c>
      <c r="D3214" t="s">
        <v>8274</v>
      </c>
      <c r="E3214" t="s">
        <v>8049</v>
      </c>
      <c r="F3214" t="s">
        <v>2484</v>
      </c>
      <c r="G3214">
        <v>0</v>
      </c>
      <c r="H3214">
        <v>8</v>
      </c>
      <c r="I3214">
        <v>39.537100000000002</v>
      </c>
      <c r="J3214">
        <v>-104.7908</v>
      </c>
      <c r="K3214" t="s">
        <v>628</v>
      </c>
      <c r="L3214" t="s">
        <v>742</v>
      </c>
    </row>
    <row r="3215" spans="2:12" x14ac:dyDescent="0.25">
      <c r="B3215" t="s">
        <v>657</v>
      </c>
      <c r="C3215" t="s">
        <v>4695</v>
      </c>
      <c r="D3215" t="s">
        <v>4696</v>
      </c>
      <c r="E3215" t="s">
        <v>2327</v>
      </c>
      <c r="F3215" t="s">
        <v>2292</v>
      </c>
      <c r="G3215">
        <v>1</v>
      </c>
      <c r="H3215">
        <v>8</v>
      </c>
      <c r="I3215">
        <v>39.534999999999997</v>
      </c>
      <c r="J3215">
        <v>-104.7298</v>
      </c>
      <c r="K3215" t="s">
        <v>628</v>
      </c>
      <c r="L3215" t="s">
        <v>742</v>
      </c>
    </row>
    <row r="3216" spans="2:12" x14ac:dyDescent="0.25">
      <c r="B3216" t="s">
        <v>657</v>
      </c>
      <c r="C3216" t="s">
        <v>4721</v>
      </c>
      <c r="D3216" t="s">
        <v>4722</v>
      </c>
      <c r="E3216" t="s">
        <v>3197</v>
      </c>
      <c r="F3216" t="s">
        <v>2292</v>
      </c>
      <c r="G3216">
        <v>1</v>
      </c>
      <c r="H3216">
        <v>8</v>
      </c>
      <c r="I3216">
        <v>39.546100000000003</v>
      </c>
      <c r="J3216">
        <v>-104.8028</v>
      </c>
      <c r="K3216" t="s">
        <v>628</v>
      </c>
      <c r="L3216" t="s">
        <v>742</v>
      </c>
    </row>
    <row r="3217" spans="2:12" x14ac:dyDescent="0.25">
      <c r="B3217" t="s">
        <v>657</v>
      </c>
      <c r="C3217" t="s">
        <v>4621</v>
      </c>
      <c r="D3217" t="s">
        <v>4622</v>
      </c>
      <c r="E3217" t="s">
        <v>1712</v>
      </c>
      <c r="F3217" t="s">
        <v>2292</v>
      </c>
      <c r="G3217">
        <v>1</v>
      </c>
      <c r="H3217">
        <v>8</v>
      </c>
      <c r="I3217">
        <v>39.502499999999998</v>
      </c>
      <c r="J3217">
        <v>-104.69670000000001</v>
      </c>
      <c r="K3217" t="s">
        <v>628</v>
      </c>
      <c r="L3217" t="s">
        <v>742</v>
      </c>
    </row>
    <row r="3218" spans="2:12" x14ac:dyDescent="0.25">
      <c r="B3218" t="s">
        <v>657</v>
      </c>
      <c r="C3218" t="s">
        <v>4549</v>
      </c>
      <c r="D3218" t="s">
        <v>4550</v>
      </c>
      <c r="E3218" t="s">
        <v>2392</v>
      </c>
      <c r="F3218" t="s">
        <v>2292</v>
      </c>
      <c r="G3218">
        <v>1</v>
      </c>
      <c r="H3218">
        <v>8</v>
      </c>
      <c r="I3218">
        <v>39.462400000000002</v>
      </c>
      <c r="J3218">
        <v>-104.74299999999999</v>
      </c>
      <c r="K3218" t="s">
        <v>628</v>
      </c>
      <c r="L3218" t="s">
        <v>742</v>
      </c>
    </row>
    <row r="3219" spans="2:12" x14ac:dyDescent="0.25">
      <c r="B3219" t="s">
        <v>657</v>
      </c>
      <c r="C3219" t="s">
        <v>4754</v>
      </c>
      <c r="D3219" t="s">
        <v>4755</v>
      </c>
      <c r="E3219" t="s">
        <v>1712</v>
      </c>
      <c r="F3219" t="s">
        <v>2292</v>
      </c>
      <c r="G3219">
        <v>1</v>
      </c>
      <c r="H3219">
        <v>8</v>
      </c>
      <c r="I3219">
        <v>39.559699999999999</v>
      </c>
      <c r="J3219">
        <v>-104.69759999999999</v>
      </c>
      <c r="K3219" t="s">
        <v>628</v>
      </c>
      <c r="L3219" t="s">
        <v>742</v>
      </c>
    </row>
    <row r="3220" spans="2:12" x14ac:dyDescent="0.25">
      <c r="B3220" t="s">
        <v>657</v>
      </c>
      <c r="C3220" t="s">
        <v>4529</v>
      </c>
      <c r="D3220" t="s">
        <v>4530</v>
      </c>
      <c r="E3220" t="s">
        <v>3067</v>
      </c>
      <c r="F3220" t="s">
        <v>2292</v>
      </c>
      <c r="G3220">
        <v>1</v>
      </c>
      <c r="H3220">
        <v>8</v>
      </c>
      <c r="I3220">
        <v>39.448099999999997</v>
      </c>
      <c r="J3220">
        <v>-104.7341</v>
      </c>
      <c r="K3220" t="s">
        <v>628</v>
      </c>
      <c r="L3220" t="s">
        <v>742</v>
      </c>
    </row>
    <row r="3221" spans="2:12" x14ac:dyDescent="0.25">
      <c r="B3221" t="s">
        <v>642</v>
      </c>
      <c r="C3221" t="s">
        <v>4794</v>
      </c>
      <c r="D3221" t="s">
        <v>4795</v>
      </c>
      <c r="E3221" t="s">
        <v>4411</v>
      </c>
      <c r="F3221" t="s">
        <v>2292</v>
      </c>
      <c r="G3221">
        <v>1</v>
      </c>
      <c r="H3221">
        <v>8</v>
      </c>
      <c r="I3221">
        <v>39.573500000000003</v>
      </c>
      <c r="J3221">
        <v>-104.7178</v>
      </c>
      <c r="K3221" t="s">
        <v>628</v>
      </c>
      <c r="L3221" t="s">
        <v>742</v>
      </c>
    </row>
    <row r="3222" spans="2:12" x14ac:dyDescent="0.25">
      <c r="B3222" t="s">
        <v>657</v>
      </c>
      <c r="C3222" t="s">
        <v>4515</v>
      </c>
      <c r="D3222" t="s">
        <v>4516</v>
      </c>
      <c r="E3222" t="s">
        <v>2813</v>
      </c>
      <c r="F3222" t="s">
        <v>2292</v>
      </c>
      <c r="G3222">
        <v>1</v>
      </c>
      <c r="H3222">
        <v>8</v>
      </c>
      <c r="I3222">
        <v>39.434899999999999</v>
      </c>
      <c r="J3222">
        <v>-104.7649</v>
      </c>
      <c r="K3222" t="s">
        <v>628</v>
      </c>
      <c r="L3222" t="s">
        <v>742</v>
      </c>
    </row>
    <row r="3223" spans="2:12" x14ac:dyDescent="0.25">
      <c r="B3223" t="s">
        <v>657</v>
      </c>
      <c r="C3223" t="s">
        <v>4533</v>
      </c>
      <c r="D3223" t="s">
        <v>4534</v>
      </c>
      <c r="E3223" t="s">
        <v>2504</v>
      </c>
      <c r="F3223" t="s">
        <v>2292</v>
      </c>
      <c r="G3223">
        <v>1</v>
      </c>
      <c r="H3223">
        <v>8</v>
      </c>
      <c r="I3223">
        <v>39.450600000000001</v>
      </c>
      <c r="J3223">
        <v>-104.7038</v>
      </c>
      <c r="K3223" t="s">
        <v>628</v>
      </c>
      <c r="L3223" t="s">
        <v>742</v>
      </c>
    </row>
    <row r="3224" spans="2:12" x14ac:dyDescent="0.25">
      <c r="B3224" t="s">
        <v>657</v>
      </c>
      <c r="C3224" t="s">
        <v>4519</v>
      </c>
      <c r="D3224" t="s">
        <v>4520</v>
      </c>
      <c r="E3224" t="s">
        <v>2647</v>
      </c>
      <c r="F3224" t="s">
        <v>2292</v>
      </c>
      <c r="G3224">
        <v>1</v>
      </c>
      <c r="H3224">
        <v>8</v>
      </c>
      <c r="I3224">
        <v>39.438600000000001</v>
      </c>
      <c r="J3224">
        <v>-104.7321</v>
      </c>
      <c r="K3224" t="s">
        <v>628</v>
      </c>
      <c r="L3224" t="s">
        <v>742</v>
      </c>
    </row>
    <row r="3225" spans="2:12" x14ac:dyDescent="0.25">
      <c r="B3225" t="s">
        <v>657</v>
      </c>
      <c r="C3225" t="s">
        <v>4544</v>
      </c>
      <c r="D3225" t="s">
        <v>4545</v>
      </c>
      <c r="E3225" t="s">
        <v>4546</v>
      </c>
      <c r="F3225" t="s">
        <v>2292</v>
      </c>
      <c r="G3225">
        <v>1</v>
      </c>
      <c r="H3225">
        <v>8</v>
      </c>
      <c r="I3225">
        <v>39.461399999999998</v>
      </c>
      <c r="J3225">
        <v>-104.6814</v>
      </c>
      <c r="K3225" t="s">
        <v>628</v>
      </c>
      <c r="L3225" t="s">
        <v>742</v>
      </c>
    </row>
    <row r="3226" spans="2:12" x14ac:dyDescent="0.25">
      <c r="B3226" t="s">
        <v>660</v>
      </c>
      <c r="C3226" t="s">
        <v>1544</v>
      </c>
      <c r="D3226" t="s">
        <v>1545</v>
      </c>
      <c r="E3226" t="s">
        <v>1547</v>
      </c>
      <c r="F3226" t="s">
        <v>745</v>
      </c>
      <c r="G3226">
        <v>1</v>
      </c>
      <c r="H3226">
        <v>2</v>
      </c>
      <c r="I3226">
        <v>39.528889999999997</v>
      </c>
      <c r="J3226">
        <v>-104.65667000000001</v>
      </c>
      <c r="K3226" t="s">
        <v>1546</v>
      </c>
      <c r="L3226" t="s">
        <v>742</v>
      </c>
    </row>
    <row r="3227" spans="2:12" x14ac:dyDescent="0.25">
      <c r="B3227" t="s">
        <v>660</v>
      </c>
      <c r="C3227" t="s">
        <v>4703</v>
      </c>
      <c r="D3227" t="s">
        <v>4704</v>
      </c>
      <c r="E3227" t="s">
        <v>3399</v>
      </c>
      <c r="F3227" t="s">
        <v>2292</v>
      </c>
      <c r="G3227">
        <v>1</v>
      </c>
      <c r="H3227">
        <v>2</v>
      </c>
      <c r="I3227">
        <v>39.537500000000001</v>
      </c>
      <c r="J3227">
        <v>-104.5975</v>
      </c>
      <c r="K3227" t="s">
        <v>628</v>
      </c>
      <c r="L3227" t="s">
        <v>742</v>
      </c>
    </row>
    <row r="3228" spans="2:12" x14ac:dyDescent="0.25">
      <c r="B3228" t="s">
        <v>660</v>
      </c>
      <c r="C3228" t="s">
        <v>4705</v>
      </c>
      <c r="D3228" t="s">
        <v>4706</v>
      </c>
      <c r="E3228" t="s">
        <v>2425</v>
      </c>
      <c r="F3228" t="s">
        <v>2292</v>
      </c>
      <c r="G3228">
        <v>1</v>
      </c>
      <c r="H3228">
        <v>2</v>
      </c>
      <c r="I3228">
        <v>39.539700000000003</v>
      </c>
      <c r="J3228">
        <v>-104.5913</v>
      </c>
      <c r="K3228" t="s">
        <v>628</v>
      </c>
      <c r="L3228" t="s">
        <v>742</v>
      </c>
    </row>
    <row r="3229" spans="2:12" x14ac:dyDescent="0.25">
      <c r="B3229" t="s">
        <v>660</v>
      </c>
      <c r="C3229" t="s">
        <v>4699</v>
      </c>
      <c r="D3229" t="s">
        <v>4700</v>
      </c>
      <c r="E3229" t="s">
        <v>2459</v>
      </c>
      <c r="F3229" t="s">
        <v>2292</v>
      </c>
      <c r="G3229">
        <v>1</v>
      </c>
      <c r="H3229">
        <v>2</v>
      </c>
      <c r="I3229">
        <v>39.536000000000001</v>
      </c>
      <c r="J3229">
        <v>-104.5933</v>
      </c>
      <c r="K3229" t="s">
        <v>628</v>
      </c>
      <c r="L3229" t="s">
        <v>742</v>
      </c>
    </row>
    <row r="3230" spans="2:12" x14ac:dyDescent="0.25">
      <c r="B3230" t="s">
        <v>660</v>
      </c>
      <c r="C3230" t="s">
        <v>4559</v>
      </c>
      <c r="D3230" t="s">
        <v>4560</v>
      </c>
      <c r="E3230" t="s">
        <v>2431</v>
      </c>
      <c r="F3230" t="s">
        <v>2292</v>
      </c>
      <c r="G3230">
        <v>1</v>
      </c>
      <c r="H3230">
        <v>1</v>
      </c>
      <c r="I3230">
        <v>39.468699999999998</v>
      </c>
      <c r="J3230">
        <v>-104.5915</v>
      </c>
      <c r="K3230" t="s">
        <v>628</v>
      </c>
      <c r="L3230" t="s">
        <v>742</v>
      </c>
    </row>
    <row r="3231" spans="2:12" x14ac:dyDescent="0.25">
      <c r="B3231" t="s">
        <v>628</v>
      </c>
      <c r="C3231" t="s">
        <v>8845</v>
      </c>
      <c r="D3231" t="s">
        <v>8846</v>
      </c>
      <c r="E3231" t="s">
        <v>2835</v>
      </c>
      <c r="F3231" t="s">
        <v>2211</v>
      </c>
      <c r="G3231">
        <v>0</v>
      </c>
      <c r="H3231">
        <v>8</v>
      </c>
      <c r="I3231">
        <v>39.550499000000002</v>
      </c>
      <c r="J3231">
        <v>-104.810997</v>
      </c>
      <c r="K3231" t="s">
        <v>2835</v>
      </c>
      <c r="L3231" t="s">
        <v>742</v>
      </c>
    </row>
    <row r="3232" spans="2:12" x14ac:dyDescent="0.25">
      <c r="B3232" t="s">
        <v>665</v>
      </c>
      <c r="C3232" t="s">
        <v>3692</v>
      </c>
      <c r="D3232" t="s">
        <v>3693</v>
      </c>
      <c r="E3232" t="s">
        <v>2504</v>
      </c>
      <c r="F3232" t="s">
        <v>2292</v>
      </c>
      <c r="G3232">
        <v>4</v>
      </c>
      <c r="H3232">
        <v>28</v>
      </c>
      <c r="I3232">
        <v>38.484299999999998</v>
      </c>
      <c r="J3232">
        <v>-106.6742</v>
      </c>
      <c r="K3232" t="s">
        <v>628</v>
      </c>
      <c r="L3232" t="s">
        <v>742</v>
      </c>
    </row>
    <row r="3233" spans="2:12" x14ac:dyDescent="0.25">
      <c r="B3233" t="s">
        <v>664</v>
      </c>
      <c r="C3233" t="s">
        <v>1548</v>
      </c>
      <c r="D3233" t="s">
        <v>1549</v>
      </c>
      <c r="E3233" t="s">
        <v>1550</v>
      </c>
      <c r="F3233" t="s">
        <v>745</v>
      </c>
      <c r="G3233">
        <v>5</v>
      </c>
      <c r="H3233">
        <v>51</v>
      </c>
      <c r="I3233">
        <v>39.916670000000003</v>
      </c>
      <c r="J3233">
        <v>-106.11667</v>
      </c>
      <c r="K3233" t="s">
        <v>628</v>
      </c>
      <c r="L3233" t="s">
        <v>742</v>
      </c>
    </row>
    <row r="3234" spans="2:12" x14ac:dyDescent="0.25">
      <c r="B3234" t="s">
        <v>664</v>
      </c>
      <c r="C3234" t="s">
        <v>5773</v>
      </c>
      <c r="D3234" t="s">
        <v>5774</v>
      </c>
      <c r="E3234" t="s">
        <v>2504</v>
      </c>
      <c r="F3234" t="s">
        <v>2292</v>
      </c>
      <c r="G3234">
        <v>5</v>
      </c>
      <c r="H3234">
        <v>51</v>
      </c>
      <c r="I3234">
        <v>40.091099999999997</v>
      </c>
      <c r="J3234">
        <v>-106.2</v>
      </c>
      <c r="K3234" t="s">
        <v>628</v>
      </c>
      <c r="L3234" t="s">
        <v>742</v>
      </c>
    </row>
    <row r="3235" spans="2:12" x14ac:dyDescent="0.25">
      <c r="B3235" t="s">
        <v>668</v>
      </c>
      <c r="C3235" t="s">
        <v>1551</v>
      </c>
      <c r="D3235" t="s">
        <v>1552</v>
      </c>
      <c r="E3235" t="s">
        <v>1028</v>
      </c>
      <c r="F3235" t="s">
        <v>745</v>
      </c>
      <c r="G3235">
        <v>6</v>
      </c>
      <c r="H3235">
        <v>47</v>
      </c>
      <c r="I3235">
        <v>40.966670000000001</v>
      </c>
      <c r="J3235">
        <v>-106.56667</v>
      </c>
      <c r="K3235" t="s">
        <v>1553</v>
      </c>
      <c r="L3235" t="s">
        <v>742</v>
      </c>
    </row>
    <row r="3236" spans="2:12" x14ac:dyDescent="0.25">
      <c r="B3236" t="s">
        <v>628</v>
      </c>
      <c r="C3236" t="s">
        <v>2361</v>
      </c>
      <c r="D3236" t="s">
        <v>2362</v>
      </c>
      <c r="E3236" t="s">
        <v>2214</v>
      </c>
      <c r="F3236" t="s">
        <v>2211</v>
      </c>
      <c r="G3236">
        <v>1</v>
      </c>
      <c r="H3236">
        <v>2</v>
      </c>
      <c r="I3236">
        <v>40.3125</v>
      </c>
      <c r="J3236">
        <v>-104.726997</v>
      </c>
      <c r="K3236" t="s">
        <v>2214</v>
      </c>
      <c r="L3236" t="s">
        <v>742</v>
      </c>
    </row>
    <row r="3237" spans="2:12" x14ac:dyDescent="0.25">
      <c r="B3237" t="s">
        <v>677</v>
      </c>
      <c r="C3237" t="s">
        <v>6448</v>
      </c>
      <c r="D3237" t="s">
        <v>6449</v>
      </c>
      <c r="E3237" t="s">
        <v>2824</v>
      </c>
      <c r="F3237" t="s">
        <v>2292</v>
      </c>
      <c r="G3237">
        <v>1</v>
      </c>
      <c r="H3237">
        <v>64</v>
      </c>
      <c r="I3237">
        <v>40.903599999999997</v>
      </c>
      <c r="J3237">
        <v>-102.9804</v>
      </c>
      <c r="K3237" t="s">
        <v>628</v>
      </c>
      <c r="L3237" t="s">
        <v>742</v>
      </c>
    </row>
    <row r="3238" spans="2:12" x14ac:dyDescent="0.25">
      <c r="B3238" t="s">
        <v>661</v>
      </c>
      <c r="C3238" t="s">
        <v>3625</v>
      </c>
      <c r="D3238" t="s">
        <v>3626</v>
      </c>
      <c r="E3238" t="s">
        <v>3032</v>
      </c>
      <c r="F3238" t="s">
        <v>2292</v>
      </c>
      <c r="G3238">
        <v>2</v>
      </c>
      <c r="H3238">
        <v>12</v>
      </c>
      <c r="I3238">
        <v>38.428600000000003</v>
      </c>
      <c r="J3238">
        <v>-105.03489999999999</v>
      </c>
      <c r="K3238" t="s">
        <v>628</v>
      </c>
      <c r="L3238" t="s">
        <v>742</v>
      </c>
    </row>
    <row r="3239" spans="2:12" x14ac:dyDescent="0.25">
      <c r="B3239" t="s">
        <v>661</v>
      </c>
      <c r="C3239" t="s">
        <v>3635</v>
      </c>
      <c r="D3239" t="s">
        <v>3636</v>
      </c>
      <c r="E3239" t="s">
        <v>2992</v>
      </c>
      <c r="F3239" t="s">
        <v>2292</v>
      </c>
      <c r="G3239">
        <v>2</v>
      </c>
      <c r="H3239">
        <v>12</v>
      </c>
      <c r="I3239">
        <v>38.439599999999999</v>
      </c>
      <c r="J3239">
        <v>-105.0132</v>
      </c>
      <c r="K3239" t="s">
        <v>628</v>
      </c>
      <c r="L3239" t="s">
        <v>742</v>
      </c>
    </row>
    <row r="3240" spans="2:12" x14ac:dyDescent="0.25">
      <c r="B3240" t="s">
        <v>661</v>
      </c>
      <c r="C3240" t="s">
        <v>3609</v>
      </c>
      <c r="D3240" t="s">
        <v>3610</v>
      </c>
      <c r="E3240" t="s">
        <v>1712</v>
      </c>
      <c r="F3240" t="s">
        <v>2292</v>
      </c>
      <c r="G3240">
        <v>2</v>
      </c>
      <c r="H3240">
        <v>12</v>
      </c>
      <c r="I3240">
        <v>38.421300000000002</v>
      </c>
      <c r="J3240">
        <v>-105.00020000000001</v>
      </c>
      <c r="K3240" t="s">
        <v>628</v>
      </c>
      <c r="L3240" t="s">
        <v>742</v>
      </c>
    </row>
    <row r="3241" spans="2:12" x14ac:dyDescent="0.25">
      <c r="B3241" t="s">
        <v>661</v>
      </c>
      <c r="C3241" t="s">
        <v>3623</v>
      </c>
      <c r="D3241" t="s">
        <v>3624</v>
      </c>
      <c r="E3241" t="s">
        <v>1981</v>
      </c>
      <c r="F3241" t="s">
        <v>2292</v>
      </c>
      <c r="G3241">
        <v>2</v>
      </c>
      <c r="H3241">
        <v>12</v>
      </c>
      <c r="I3241">
        <v>38.428600000000003</v>
      </c>
      <c r="J3241">
        <v>-105.03579999999999</v>
      </c>
      <c r="K3241" t="s">
        <v>628</v>
      </c>
      <c r="L3241" t="s">
        <v>742</v>
      </c>
    </row>
    <row r="3242" spans="2:12" x14ac:dyDescent="0.25">
      <c r="B3242" t="s">
        <v>661</v>
      </c>
      <c r="C3242" t="s">
        <v>3637</v>
      </c>
      <c r="D3242" t="s">
        <v>3638</v>
      </c>
      <c r="E3242" t="s">
        <v>1712</v>
      </c>
      <c r="F3242" t="s">
        <v>2292</v>
      </c>
      <c r="G3242">
        <v>2</v>
      </c>
      <c r="H3242">
        <v>12</v>
      </c>
      <c r="I3242">
        <v>38.443100000000001</v>
      </c>
      <c r="J3242">
        <v>-105.04</v>
      </c>
      <c r="K3242" t="s">
        <v>628</v>
      </c>
      <c r="L3242" t="s">
        <v>742</v>
      </c>
    </row>
    <row r="3243" spans="2:12" x14ac:dyDescent="0.25">
      <c r="B3243" t="s">
        <v>661</v>
      </c>
      <c r="C3243" t="s">
        <v>3657</v>
      </c>
      <c r="D3243" t="s">
        <v>3658</v>
      </c>
      <c r="E3243" t="s">
        <v>2459</v>
      </c>
      <c r="F3243" t="s">
        <v>2292</v>
      </c>
      <c r="G3243">
        <v>2</v>
      </c>
      <c r="H3243">
        <v>12</v>
      </c>
      <c r="I3243">
        <v>38.462200000000003</v>
      </c>
      <c r="J3243">
        <v>-105.0277</v>
      </c>
      <c r="K3243" t="s">
        <v>628</v>
      </c>
      <c r="L3243" t="s">
        <v>742</v>
      </c>
    </row>
    <row r="3244" spans="2:12" x14ac:dyDescent="0.25">
      <c r="B3244" t="s">
        <v>661</v>
      </c>
      <c r="C3244" t="s">
        <v>1554</v>
      </c>
      <c r="D3244" t="s">
        <v>1555</v>
      </c>
      <c r="E3244" t="s">
        <v>1556</v>
      </c>
      <c r="F3244" t="s">
        <v>745</v>
      </c>
      <c r="G3244">
        <v>2</v>
      </c>
      <c r="H3244">
        <v>12</v>
      </c>
      <c r="I3244">
        <v>38.450000000000003</v>
      </c>
      <c r="J3244">
        <v>-105.06667</v>
      </c>
      <c r="K3244" t="s">
        <v>628</v>
      </c>
      <c r="L3244" t="s">
        <v>742</v>
      </c>
    </row>
    <row r="3245" spans="2:12" x14ac:dyDescent="0.25">
      <c r="B3245" t="s">
        <v>661</v>
      </c>
      <c r="C3245" t="s">
        <v>3607</v>
      </c>
      <c r="D3245" t="s">
        <v>3608</v>
      </c>
      <c r="E3245" t="s">
        <v>2842</v>
      </c>
      <c r="F3245" t="s">
        <v>2292</v>
      </c>
      <c r="G3245">
        <v>2</v>
      </c>
      <c r="H3245">
        <v>12</v>
      </c>
      <c r="I3245">
        <v>38.419800000000002</v>
      </c>
      <c r="J3245">
        <v>-104.95359999999999</v>
      </c>
      <c r="K3245" t="s">
        <v>628</v>
      </c>
      <c r="L3245" t="s">
        <v>742</v>
      </c>
    </row>
    <row r="3246" spans="2:12" x14ac:dyDescent="0.25">
      <c r="B3246" t="s">
        <v>661</v>
      </c>
      <c r="C3246" t="s">
        <v>3600</v>
      </c>
      <c r="D3246" t="s">
        <v>3601</v>
      </c>
      <c r="E3246" t="s">
        <v>3602</v>
      </c>
      <c r="F3246" t="s">
        <v>2292</v>
      </c>
      <c r="G3246">
        <v>2</v>
      </c>
      <c r="H3246">
        <v>12</v>
      </c>
      <c r="I3246">
        <v>38.403199999999998</v>
      </c>
      <c r="J3246">
        <v>-104.96169999999999</v>
      </c>
      <c r="K3246" t="s">
        <v>628</v>
      </c>
      <c r="L3246" t="s">
        <v>742</v>
      </c>
    </row>
    <row r="3247" spans="2:12" x14ac:dyDescent="0.25">
      <c r="B3247" t="s">
        <v>661</v>
      </c>
      <c r="C3247" t="s">
        <v>3706</v>
      </c>
      <c r="D3247" t="s">
        <v>3707</v>
      </c>
      <c r="E3247" t="s">
        <v>2475</v>
      </c>
      <c r="F3247" t="s">
        <v>2292</v>
      </c>
      <c r="G3247">
        <v>2</v>
      </c>
      <c r="H3247">
        <v>12</v>
      </c>
      <c r="I3247">
        <v>38.504399999999997</v>
      </c>
      <c r="J3247">
        <v>-105.107</v>
      </c>
      <c r="K3247" t="s">
        <v>628</v>
      </c>
      <c r="L3247" t="s">
        <v>742</v>
      </c>
    </row>
    <row r="3248" spans="2:12" x14ac:dyDescent="0.25">
      <c r="B3248" t="s">
        <v>628</v>
      </c>
      <c r="C3248" t="s">
        <v>2745</v>
      </c>
      <c r="D3248" t="s">
        <v>2746</v>
      </c>
      <c r="E3248" t="s">
        <v>961</v>
      </c>
      <c r="F3248" t="s">
        <v>2211</v>
      </c>
      <c r="G3248">
        <v>2</v>
      </c>
      <c r="H3248">
        <v>12</v>
      </c>
      <c r="I3248">
        <v>38.411900000000003</v>
      </c>
      <c r="J3248">
        <v>-104.998001</v>
      </c>
      <c r="K3248" t="s">
        <v>961</v>
      </c>
      <c r="L3248" t="s">
        <v>742</v>
      </c>
    </row>
    <row r="3249" spans="2:12" x14ac:dyDescent="0.25">
      <c r="B3249" t="s">
        <v>657</v>
      </c>
      <c r="C3249" t="s">
        <v>1557</v>
      </c>
      <c r="D3249" t="s">
        <v>1558</v>
      </c>
      <c r="E3249" t="s">
        <v>1559</v>
      </c>
      <c r="F3249" t="s">
        <v>745</v>
      </c>
      <c r="G3249">
        <v>1</v>
      </c>
      <c r="H3249">
        <v>8</v>
      </c>
      <c r="I3249">
        <v>39.266669999999998</v>
      </c>
      <c r="J3249">
        <v>-104.96666999999999</v>
      </c>
      <c r="K3249" t="s">
        <v>628</v>
      </c>
      <c r="L3249" t="s">
        <v>742</v>
      </c>
    </row>
    <row r="3250" spans="2:12" x14ac:dyDescent="0.25">
      <c r="B3250" t="s">
        <v>628</v>
      </c>
      <c r="C3250" t="s">
        <v>8285</v>
      </c>
      <c r="D3250" t="s">
        <v>8286</v>
      </c>
      <c r="E3250" t="s">
        <v>628</v>
      </c>
      <c r="F3250" t="s">
        <v>2484</v>
      </c>
      <c r="G3250">
        <v>0</v>
      </c>
      <c r="H3250">
        <v>10</v>
      </c>
      <c r="I3250">
        <v>39.042400000000001</v>
      </c>
      <c r="J3250">
        <v>-104.48650000000001</v>
      </c>
      <c r="K3250" t="s">
        <v>628</v>
      </c>
      <c r="L3250" t="s">
        <v>742</v>
      </c>
    </row>
    <row r="3251" spans="2:12" x14ac:dyDescent="0.25">
      <c r="B3251" t="s">
        <v>628</v>
      </c>
      <c r="C3251" t="s">
        <v>8283</v>
      </c>
      <c r="D3251" t="s">
        <v>8284</v>
      </c>
      <c r="E3251" t="s">
        <v>628</v>
      </c>
      <c r="F3251" t="s">
        <v>2484</v>
      </c>
      <c r="G3251">
        <v>0</v>
      </c>
      <c r="H3251">
        <v>10</v>
      </c>
      <c r="I3251">
        <v>39.002800000000001</v>
      </c>
      <c r="J3251">
        <v>-104.5089</v>
      </c>
      <c r="K3251" t="s">
        <v>628</v>
      </c>
      <c r="L3251" t="s">
        <v>742</v>
      </c>
    </row>
    <row r="3252" spans="2:12" x14ac:dyDescent="0.25">
      <c r="B3252" t="s">
        <v>628</v>
      </c>
      <c r="C3252" t="s">
        <v>8309</v>
      </c>
      <c r="D3252" t="s">
        <v>8310</v>
      </c>
      <c r="E3252" t="s">
        <v>628</v>
      </c>
      <c r="F3252" t="s">
        <v>2484</v>
      </c>
      <c r="G3252">
        <v>0</v>
      </c>
      <c r="H3252">
        <v>10</v>
      </c>
      <c r="I3252">
        <v>39.048000000000002</v>
      </c>
      <c r="J3252">
        <v>-104.5206</v>
      </c>
      <c r="K3252" t="s">
        <v>628</v>
      </c>
      <c r="L3252" t="s">
        <v>742</v>
      </c>
    </row>
    <row r="3253" spans="2:12" x14ac:dyDescent="0.25">
      <c r="B3253" t="s">
        <v>628</v>
      </c>
      <c r="C3253" t="s">
        <v>8279</v>
      </c>
      <c r="D3253" t="s">
        <v>8280</v>
      </c>
      <c r="E3253" t="s">
        <v>628</v>
      </c>
      <c r="F3253" t="s">
        <v>2484</v>
      </c>
      <c r="G3253">
        <v>0</v>
      </c>
      <c r="H3253">
        <v>1</v>
      </c>
      <c r="I3253">
        <v>39.087299999999999</v>
      </c>
      <c r="J3253">
        <v>-104.4751</v>
      </c>
      <c r="K3253" t="s">
        <v>628</v>
      </c>
      <c r="L3253" t="s">
        <v>742</v>
      </c>
    </row>
    <row r="3254" spans="2:12" x14ac:dyDescent="0.25">
      <c r="B3254" t="s">
        <v>628</v>
      </c>
      <c r="C3254" t="s">
        <v>8995</v>
      </c>
      <c r="D3254" t="s">
        <v>8996</v>
      </c>
      <c r="E3254" t="s">
        <v>2835</v>
      </c>
      <c r="F3254" t="s">
        <v>2484</v>
      </c>
      <c r="G3254">
        <v>0</v>
      </c>
      <c r="H3254">
        <v>10</v>
      </c>
      <c r="I3254">
        <v>38.992600000000003</v>
      </c>
      <c r="J3254">
        <v>-104.59739999999999</v>
      </c>
      <c r="K3254" t="s">
        <v>628</v>
      </c>
      <c r="L3254" t="s">
        <v>742</v>
      </c>
    </row>
    <row r="3255" spans="2:12" x14ac:dyDescent="0.25">
      <c r="B3255" t="s">
        <v>664</v>
      </c>
      <c r="C3255" t="s">
        <v>2089</v>
      </c>
      <c r="D3255" t="s">
        <v>2090</v>
      </c>
      <c r="E3255" t="s">
        <v>628</v>
      </c>
      <c r="F3255" t="s">
        <v>1979</v>
      </c>
      <c r="G3255">
        <v>5</v>
      </c>
      <c r="H3255">
        <v>51</v>
      </c>
      <c r="I3255">
        <v>40.399985000000001</v>
      </c>
      <c r="J3255">
        <v>-105.850567</v>
      </c>
      <c r="K3255" t="s">
        <v>628</v>
      </c>
      <c r="L3255" t="s">
        <v>742</v>
      </c>
    </row>
    <row r="3256" spans="2:12" x14ac:dyDescent="0.25">
      <c r="B3256" t="s">
        <v>37</v>
      </c>
      <c r="C3256" t="s">
        <v>2091</v>
      </c>
      <c r="D3256" t="s">
        <v>2090</v>
      </c>
      <c r="E3256" t="s">
        <v>1990</v>
      </c>
      <c r="F3256" t="s">
        <v>1979</v>
      </c>
      <c r="G3256">
        <v>5</v>
      </c>
      <c r="H3256">
        <v>51</v>
      </c>
      <c r="I3256">
        <v>40.4</v>
      </c>
      <c r="J3256">
        <v>-105.85</v>
      </c>
      <c r="K3256" t="s">
        <v>1990</v>
      </c>
      <c r="L3256" t="s">
        <v>742</v>
      </c>
    </row>
    <row r="3257" spans="2:12" x14ac:dyDescent="0.25">
      <c r="B3257" t="s">
        <v>663</v>
      </c>
      <c r="C3257" t="s">
        <v>5406</v>
      </c>
      <c r="D3257" t="s">
        <v>5407</v>
      </c>
      <c r="E3257" t="s">
        <v>628</v>
      </c>
      <c r="F3257" t="s">
        <v>745</v>
      </c>
      <c r="G3257">
        <v>1</v>
      </c>
      <c r="H3257">
        <v>6</v>
      </c>
      <c r="I3257">
        <v>39.874400000000001</v>
      </c>
      <c r="J3257">
        <v>-105.5164</v>
      </c>
      <c r="K3257" t="s">
        <v>2302</v>
      </c>
      <c r="L3257" t="s">
        <v>742</v>
      </c>
    </row>
    <row r="3258" spans="2:12" x14ac:dyDescent="0.25">
      <c r="B3258" t="s">
        <v>628</v>
      </c>
      <c r="C3258" t="s">
        <v>8751</v>
      </c>
      <c r="D3258" t="s">
        <v>8752</v>
      </c>
      <c r="E3258" t="s">
        <v>628</v>
      </c>
      <c r="F3258" t="s">
        <v>2484</v>
      </c>
      <c r="G3258">
        <v>0</v>
      </c>
      <c r="H3258">
        <v>1</v>
      </c>
      <c r="I3258">
        <v>40.615699999999997</v>
      </c>
      <c r="J3258">
        <v>-104.7167</v>
      </c>
      <c r="K3258" t="s">
        <v>628</v>
      </c>
      <c r="L3258" t="s">
        <v>742</v>
      </c>
    </row>
    <row r="3259" spans="2:12" x14ac:dyDescent="0.25">
      <c r="B3259" t="s">
        <v>628</v>
      </c>
      <c r="C3259" t="s">
        <v>8143</v>
      </c>
      <c r="D3259" t="s">
        <v>8144</v>
      </c>
      <c r="E3259" t="s">
        <v>2751</v>
      </c>
      <c r="F3259" t="s">
        <v>2292</v>
      </c>
      <c r="G3259">
        <v>1</v>
      </c>
      <c r="H3259">
        <v>1</v>
      </c>
      <c r="I3259">
        <v>40.625500000000002</v>
      </c>
      <c r="J3259">
        <v>-104.6876</v>
      </c>
      <c r="K3259" t="s">
        <v>628</v>
      </c>
      <c r="L3259" t="s">
        <v>742</v>
      </c>
    </row>
    <row r="3260" spans="2:12" x14ac:dyDescent="0.25">
      <c r="B3260" t="s">
        <v>628</v>
      </c>
      <c r="C3260" t="s">
        <v>8289</v>
      </c>
      <c r="D3260" t="s">
        <v>8290</v>
      </c>
      <c r="E3260" t="s">
        <v>628</v>
      </c>
      <c r="F3260" t="s">
        <v>2484</v>
      </c>
      <c r="G3260">
        <v>0</v>
      </c>
      <c r="H3260">
        <v>10</v>
      </c>
      <c r="I3260">
        <v>38.886099999999999</v>
      </c>
      <c r="J3260">
        <v>-104.77070000000001</v>
      </c>
      <c r="K3260" t="s">
        <v>628</v>
      </c>
      <c r="L3260" t="s">
        <v>742</v>
      </c>
    </row>
    <row r="3261" spans="2:12" x14ac:dyDescent="0.25">
      <c r="B3261" t="s">
        <v>628</v>
      </c>
      <c r="C3261" t="s">
        <v>8287</v>
      </c>
      <c r="D3261" t="s">
        <v>8288</v>
      </c>
      <c r="E3261" t="s">
        <v>628</v>
      </c>
      <c r="F3261" t="s">
        <v>2484</v>
      </c>
      <c r="G3261">
        <v>0</v>
      </c>
      <c r="H3261">
        <v>10</v>
      </c>
      <c r="I3261">
        <v>38.865600000000001</v>
      </c>
      <c r="J3261">
        <v>-104.7111</v>
      </c>
      <c r="K3261" t="s">
        <v>628</v>
      </c>
      <c r="L3261" t="s">
        <v>742</v>
      </c>
    </row>
    <row r="3262" spans="2:12" x14ac:dyDescent="0.25">
      <c r="B3262" t="s">
        <v>686</v>
      </c>
      <c r="C3262" t="s">
        <v>4555</v>
      </c>
      <c r="D3262" t="s">
        <v>4556</v>
      </c>
      <c r="E3262" t="s">
        <v>3137</v>
      </c>
      <c r="F3262" t="s">
        <v>2292</v>
      </c>
      <c r="G3262">
        <v>1</v>
      </c>
      <c r="H3262">
        <v>80</v>
      </c>
      <c r="I3262">
        <v>39.467100000000002</v>
      </c>
      <c r="J3262">
        <v>-105.3995</v>
      </c>
      <c r="K3262" t="s">
        <v>628</v>
      </c>
      <c r="L3262" t="s">
        <v>742</v>
      </c>
    </row>
    <row r="3263" spans="2:12" x14ac:dyDescent="0.25">
      <c r="B3263" t="s">
        <v>686</v>
      </c>
      <c r="C3263" t="s">
        <v>4565</v>
      </c>
      <c r="D3263" t="s">
        <v>4566</v>
      </c>
      <c r="E3263" t="s">
        <v>3032</v>
      </c>
      <c r="F3263" t="s">
        <v>2292</v>
      </c>
      <c r="G3263">
        <v>1</v>
      </c>
      <c r="H3263">
        <v>80</v>
      </c>
      <c r="I3263">
        <v>39.469900000000003</v>
      </c>
      <c r="J3263">
        <v>-105.3984</v>
      </c>
      <c r="K3263" t="s">
        <v>628</v>
      </c>
      <c r="L3263" t="s">
        <v>742</v>
      </c>
    </row>
    <row r="3264" spans="2:12" x14ac:dyDescent="0.25">
      <c r="B3264" t="s">
        <v>628</v>
      </c>
      <c r="C3264" t="s">
        <v>8709</v>
      </c>
      <c r="D3264" t="s">
        <v>8710</v>
      </c>
      <c r="E3264" t="s">
        <v>8049</v>
      </c>
      <c r="F3264" t="s">
        <v>2484</v>
      </c>
      <c r="G3264">
        <v>0</v>
      </c>
      <c r="H3264">
        <v>80</v>
      </c>
      <c r="I3264">
        <v>39.502400000000002</v>
      </c>
      <c r="J3264">
        <v>-105.3993</v>
      </c>
      <c r="K3264" t="s">
        <v>628</v>
      </c>
      <c r="L3264" t="s">
        <v>742</v>
      </c>
    </row>
    <row r="3265" spans="2:12" x14ac:dyDescent="0.25">
      <c r="B3265" t="s">
        <v>678</v>
      </c>
      <c r="C3265" t="s">
        <v>4315</v>
      </c>
      <c r="D3265" t="s">
        <v>4316</v>
      </c>
      <c r="E3265" t="s">
        <v>628</v>
      </c>
      <c r="F3265" t="s">
        <v>745</v>
      </c>
      <c r="G3265">
        <v>5</v>
      </c>
      <c r="H3265">
        <v>72</v>
      </c>
      <c r="I3265">
        <v>39.260300000000001</v>
      </c>
      <c r="J3265">
        <v>-108.4072</v>
      </c>
      <c r="K3265" t="s">
        <v>752</v>
      </c>
      <c r="L3265" t="s">
        <v>742</v>
      </c>
    </row>
    <row r="3266" spans="2:12" x14ac:dyDescent="0.25">
      <c r="B3266" t="s">
        <v>628</v>
      </c>
      <c r="C3266" t="s">
        <v>8252</v>
      </c>
      <c r="D3266" t="s">
        <v>8253</v>
      </c>
      <c r="E3266" t="s">
        <v>8049</v>
      </c>
      <c r="F3266" t="s">
        <v>2484</v>
      </c>
      <c r="G3266">
        <v>0</v>
      </c>
      <c r="H3266">
        <v>6</v>
      </c>
      <c r="I3266">
        <v>39.938899999999997</v>
      </c>
      <c r="J3266">
        <v>-105.47490000000001</v>
      </c>
      <c r="K3266" t="s">
        <v>628</v>
      </c>
      <c r="L3266" t="s">
        <v>742</v>
      </c>
    </row>
    <row r="3267" spans="2:12" x14ac:dyDescent="0.25">
      <c r="B3267" t="s">
        <v>684</v>
      </c>
      <c r="C3267" t="s">
        <v>3320</v>
      </c>
      <c r="D3267" t="s">
        <v>3321</v>
      </c>
      <c r="E3267" t="s">
        <v>628</v>
      </c>
      <c r="F3267" t="s">
        <v>745</v>
      </c>
      <c r="G3267">
        <v>2</v>
      </c>
      <c r="H3267">
        <v>17</v>
      </c>
      <c r="I3267">
        <v>37.9056</v>
      </c>
      <c r="J3267">
        <v>-104.0556</v>
      </c>
      <c r="K3267" t="s">
        <v>2249</v>
      </c>
      <c r="L3267" t="s">
        <v>742</v>
      </c>
    </row>
    <row r="3268" spans="2:12" x14ac:dyDescent="0.25">
      <c r="B3268" t="s">
        <v>628</v>
      </c>
      <c r="C3268" t="s">
        <v>7988</v>
      </c>
      <c r="D3268" t="s">
        <v>7989</v>
      </c>
      <c r="E3268" t="s">
        <v>628</v>
      </c>
      <c r="F3268" t="s">
        <v>2484</v>
      </c>
      <c r="G3268">
        <v>3</v>
      </c>
      <c r="H3268">
        <v>22</v>
      </c>
      <c r="I3268">
        <v>37.049999</v>
      </c>
      <c r="J3268">
        <v>-106.41999800000001</v>
      </c>
      <c r="K3268" t="s">
        <v>628</v>
      </c>
      <c r="L3268" t="s">
        <v>742</v>
      </c>
    </row>
    <row r="3269" spans="2:12" x14ac:dyDescent="0.25">
      <c r="B3269" t="s">
        <v>691</v>
      </c>
      <c r="C3269" t="s">
        <v>5630</v>
      </c>
      <c r="D3269" t="s">
        <v>5631</v>
      </c>
      <c r="E3269" t="s">
        <v>628</v>
      </c>
      <c r="F3269" t="s">
        <v>745</v>
      </c>
      <c r="G3269">
        <v>6</v>
      </c>
      <c r="H3269">
        <v>43</v>
      </c>
      <c r="I3269">
        <v>40.009700000000002</v>
      </c>
      <c r="J3269">
        <v>-108.4597</v>
      </c>
      <c r="K3269" t="s">
        <v>1031</v>
      </c>
      <c r="L3269" t="s">
        <v>742</v>
      </c>
    </row>
    <row r="3270" spans="2:12" x14ac:dyDescent="0.25">
      <c r="B3270" t="s">
        <v>665</v>
      </c>
      <c r="C3270" t="s">
        <v>1561</v>
      </c>
      <c r="D3270" t="s">
        <v>688</v>
      </c>
      <c r="E3270" t="s">
        <v>1563</v>
      </c>
      <c r="F3270" t="s">
        <v>745</v>
      </c>
      <c r="G3270">
        <v>4</v>
      </c>
      <c r="H3270">
        <v>28</v>
      </c>
      <c r="I3270">
        <v>38.6</v>
      </c>
      <c r="J3270">
        <v>-106.53333000000001</v>
      </c>
      <c r="K3270" t="s">
        <v>1562</v>
      </c>
      <c r="L3270" t="s">
        <v>742</v>
      </c>
    </row>
    <row r="3271" spans="2:12" x14ac:dyDescent="0.25">
      <c r="B3271" t="s">
        <v>628</v>
      </c>
      <c r="C3271" t="s">
        <v>9001</v>
      </c>
      <c r="D3271" t="s">
        <v>9002</v>
      </c>
      <c r="E3271" t="s">
        <v>8049</v>
      </c>
      <c r="F3271" t="s">
        <v>2484</v>
      </c>
      <c r="G3271">
        <v>0</v>
      </c>
      <c r="H3271">
        <v>28</v>
      </c>
      <c r="I3271">
        <v>38.598500000000001</v>
      </c>
      <c r="J3271">
        <v>-106.5313</v>
      </c>
      <c r="K3271" t="s">
        <v>628</v>
      </c>
      <c r="L3271" t="s">
        <v>742</v>
      </c>
    </row>
    <row r="3272" spans="2:12" x14ac:dyDescent="0.25">
      <c r="B3272" t="s">
        <v>665</v>
      </c>
      <c r="C3272" t="s">
        <v>3736</v>
      </c>
      <c r="D3272" t="s">
        <v>3737</v>
      </c>
      <c r="E3272" t="s">
        <v>3197</v>
      </c>
      <c r="F3272" t="s">
        <v>2292</v>
      </c>
      <c r="G3272">
        <v>4</v>
      </c>
      <c r="H3272">
        <v>28</v>
      </c>
      <c r="I3272">
        <v>38.552900000000001</v>
      </c>
      <c r="J3272">
        <v>-106.387</v>
      </c>
      <c r="K3272" t="s">
        <v>628</v>
      </c>
      <c r="L3272" t="s">
        <v>742</v>
      </c>
    </row>
    <row r="3273" spans="2:12" x14ac:dyDescent="0.25">
      <c r="B3273" t="s">
        <v>696</v>
      </c>
      <c r="C3273" t="s">
        <v>1564</v>
      </c>
      <c r="D3273" t="s">
        <v>1565</v>
      </c>
      <c r="E3273" t="s">
        <v>1566</v>
      </c>
      <c r="F3273" t="s">
        <v>745</v>
      </c>
      <c r="G3273">
        <v>4</v>
      </c>
      <c r="H3273">
        <v>60</v>
      </c>
      <c r="I3273">
        <v>37.994399999999999</v>
      </c>
      <c r="J3273">
        <v>-108.0211</v>
      </c>
      <c r="K3273" t="s">
        <v>1566</v>
      </c>
      <c r="L3273" t="s">
        <v>742</v>
      </c>
    </row>
    <row r="3274" spans="2:12" x14ac:dyDescent="0.25">
      <c r="B3274" t="s">
        <v>696</v>
      </c>
      <c r="C3274" t="s">
        <v>2686</v>
      </c>
      <c r="D3274" t="s">
        <v>1565</v>
      </c>
      <c r="E3274" t="s">
        <v>2663</v>
      </c>
      <c r="F3274" t="s">
        <v>745</v>
      </c>
      <c r="G3274">
        <v>4</v>
      </c>
      <c r="H3274">
        <v>60</v>
      </c>
      <c r="I3274">
        <v>38.017699999999998</v>
      </c>
      <c r="J3274">
        <v>-108.0513</v>
      </c>
      <c r="K3274" t="s">
        <v>2663</v>
      </c>
      <c r="L3274" t="s">
        <v>742</v>
      </c>
    </row>
    <row r="3275" spans="2:12" x14ac:dyDescent="0.25">
      <c r="B3275" t="s">
        <v>650</v>
      </c>
      <c r="C3275" t="s">
        <v>1567</v>
      </c>
      <c r="D3275" t="s">
        <v>1568</v>
      </c>
      <c r="E3275" t="s">
        <v>1569</v>
      </c>
      <c r="F3275" t="s">
        <v>745</v>
      </c>
      <c r="G3275">
        <v>3</v>
      </c>
      <c r="H3275">
        <v>22</v>
      </c>
      <c r="I3275">
        <v>37.35</v>
      </c>
      <c r="J3275">
        <v>-106.53333000000001</v>
      </c>
      <c r="K3275" t="s">
        <v>1569</v>
      </c>
      <c r="L3275" t="s">
        <v>742</v>
      </c>
    </row>
    <row r="3276" spans="2:12" x14ac:dyDescent="0.25">
      <c r="B3276" t="s">
        <v>628</v>
      </c>
      <c r="C3276" t="s">
        <v>7990</v>
      </c>
      <c r="D3276" t="s">
        <v>1568</v>
      </c>
      <c r="E3276" t="s">
        <v>628</v>
      </c>
      <c r="F3276" t="s">
        <v>2484</v>
      </c>
      <c r="G3276">
        <v>3</v>
      </c>
      <c r="H3276">
        <v>22</v>
      </c>
      <c r="I3276">
        <v>37.349997999999999</v>
      </c>
      <c r="J3276">
        <v>-106.550003</v>
      </c>
      <c r="K3276" t="s">
        <v>628</v>
      </c>
      <c r="L3276" t="s">
        <v>742</v>
      </c>
    </row>
    <row r="3277" spans="2:12" x14ac:dyDescent="0.25">
      <c r="B3277" t="s">
        <v>628</v>
      </c>
      <c r="C3277" t="s">
        <v>8727</v>
      </c>
      <c r="D3277" t="s">
        <v>8728</v>
      </c>
      <c r="E3277" t="s">
        <v>628</v>
      </c>
      <c r="F3277" t="s">
        <v>2484</v>
      </c>
      <c r="G3277">
        <v>0</v>
      </c>
      <c r="H3277">
        <v>2</v>
      </c>
      <c r="I3277">
        <v>40.179099999999998</v>
      </c>
      <c r="J3277">
        <v>-104.8433</v>
      </c>
      <c r="K3277" t="s">
        <v>628</v>
      </c>
      <c r="L3277" t="s">
        <v>742</v>
      </c>
    </row>
    <row r="3278" spans="2:12" x14ac:dyDescent="0.25">
      <c r="B3278" t="s">
        <v>628</v>
      </c>
      <c r="C3278" t="s">
        <v>2599</v>
      </c>
      <c r="D3278" t="s">
        <v>2600</v>
      </c>
      <c r="E3278" t="s">
        <v>628</v>
      </c>
      <c r="F3278" t="s">
        <v>2211</v>
      </c>
      <c r="G3278">
        <v>1</v>
      </c>
      <c r="H3278">
        <v>2</v>
      </c>
      <c r="I3278">
        <v>0</v>
      </c>
      <c r="J3278">
        <v>0</v>
      </c>
      <c r="K3278" t="s">
        <v>628</v>
      </c>
      <c r="L3278" t="s">
        <v>742</v>
      </c>
    </row>
    <row r="3279" spans="2:12" x14ac:dyDescent="0.25">
      <c r="B3279" t="s">
        <v>681</v>
      </c>
      <c r="C3279" t="s">
        <v>1570</v>
      </c>
      <c r="D3279" t="s">
        <v>1571</v>
      </c>
      <c r="E3279" t="s">
        <v>1572</v>
      </c>
      <c r="F3279" t="s">
        <v>745</v>
      </c>
      <c r="G3279">
        <v>7</v>
      </c>
      <c r="H3279">
        <v>32</v>
      </c>
      <c r="I3279">
        <v>37.587499999999999</v>
      </c>
      <c r="J3279">
        <v>-108.7841</v>
      </c>
      <c r="K3279" t="s">
        <v>628</v>
      </c>
      <c r="L3279" t="s">
        <v>742</v>
      </c>
    </row>
    <row r="3280" spans="2:12" x14ac:dyDescent="0.25">
      <c r="B3280" t="s">
        <v>628</v>
      </c>
      <c r="C3280" t="s">
        <v>7991</v>
      </c>
      <c r="D3280" t="s">
        <v>7992</v>
      </c>
      <c r="E3280" t="s">
        <v>628</v>
      </c>
      <c r="F3280" t="s">
        <v>2484</v>
      </c>
      <c r="G3280">
        <v>3</v>
      </c>
      <c r="H3280">
        <v>20</v>
      </c>
      <c r="I3280">
        <v>37.799999</v>
      </c>
      <c r="J3280">
        <v>-106.800003</v>
      </c>
      <c r="K3280" t="s">
        <v>628</v>
      </c>
      <c r="L3280" t="s">
        <v>742</v>
      </c>
    </row>
    <row r="3281" spans="2:12" x14ac:dyDescent="0.25">
      <c r="B3281" t="s">
        <v>628</v>
      </c>
      <c r="C3281" t="s">
        <v>7993</v>
      </c>
      <c r="D3281" t="s">
        <v>7994</v>
      </c>
      <c r="E3281" t="s">
        <v>628</v>
      </c>
      <c r="F3281" t="s">
        <v>2484</v>
      </c>
      <c r="G3281">
        <v>3</v>
      </c>
      <c r="H3281">
        <v>20</v>
      </c>
      <c r="I3281">
        <v>37.849997999999999</v>
      </c>
      <c r="J3281">
        <v>-107.16999800000001</v>
      </c>
      <c r="K3281" t="s">
        <v>628</v>
      </c>
      <c r="L3281" t="s">
        <v>742</v>
      </c>
    </row>
    <row r="3282" spans="2:12" x14ac:dyDescent="0.25">
      <c r="B3282" t="s">
        <v>693</v>
      </c>
      <c r="C3282" t="s">
        <v>5781</v>
      </c>
      <c r="D3282" t="s">
        <v>5782</v>
      </c>
      <c r="E3282" t="s">
        <v>628</v>
      </c>
      <c r="F3282" t="s">
        <v>745</v>
      </c>
      <c r="G3282">
        <v>5</v>
      </c>
      <c r="H3282">
        <v>53</v>
      </c>
      <c r="I3282">
        <v>40.097799999999999</v>
      </c>
      <c r="J3282">
        <v>-106.6464</v>
      </c>
      <c r="K3282" t="s">
        <v>1226</v>
      </c>
      <c r="L3282" t="s">
        <v>742</v>
      </c>
    </row>
    <row r="3283" spans="2:12" x14ac:dyDescent="0.25">
      <c r="B3283" t="s">
        <v>665</v>
      </c>
      <c r="C3283" t="s">
        <v>2196</v>
      </c>
      <c r="D3283" t="s">
        <v>2197</v>
      </c>
      <c r="E3283" t="s">
        <v>628</v>
      </c>
      <c r="F3283" t="s">
        <v>1979</v>
      </c>
      <c r="G3283">
        <v>4</v>
      </c>
      <c r="H3283">
        <v>28</v>
      </c>
      <c r="I3283">
        <v>38.483325999999998</v>
      </c>
      <c r="J3283">
        <v>-106.33392499999999</v>
      </c>
      <c r="K3283" t="s">
        <v>628</v>
      </c>
      <c r="L3283" t="s">
        <v>742</v>
      </c>
    </row>
    <row r="3284" spans="2:12" x14ac:dyDescent="0.25">
      <c r="B3284" t="s">
        <v>38</v>
      </c>
      <c r="C3284" t="s">
        <v>2198</v>
      </c>
      <c r="D3284" t="s">
        <v>2197</v>
      </c>
      <c r="E3284" t="s">
        <v>1990</v>
      </c>
      <c r="F3284" t="s">
        <v>1979</v>
      </c>
      <c r="G3284">
        <v>4</v>
      </c>
      <c r="H3284">
        <v>28</v>
      </c>
      <c r="I3284">
        <v>38.4833</v>
      </c>
      <c r="J3284">
        <v>-106.33329999999999</v>
      </c>
      <c r="K3284" t="s">
        <v>1990</v>
      </c>
      <c r="L3284" t="s">
        <v>742</v>
      </c>
    </row>
    <row r="3285" spans="2:12" x14ac:dyDescent="0.25">
      <c r="B3285" t="s">
        <v>628</v>
      </c>
      <c r="C3285" t="s">
        <v>8536</v>
      </c>
      <c r="D3285" t="s">
        <v>8537</v>
      </c>
      <c r="E3285" t="s">
        <v>628</v>
      </c>
      <c r="F3285" t="s">
        <v>2484</v>
      </c>
      <c r="G3285">
        <v>0</v>
      </c>
      <c r="H3285">
        <v>3</v>
      </c>
      <c r="I3285">
        <v>40.589199999999998</v>
      </c>
      <c r="J3285">
        <v>-105.0692</v>
      </c>
      <c r="K3285" t="s">
        <v>628</v>
      </c>
      <c r="L3285" t="s">
        <v>742</v>
      </c>
    </row>
    <row r="3286" spans="2:12" x14ac:dyDescent="0.25">
      <c r="B3286" t="s">
        <v>665</v>
      </c>
      <c r="C3286" t="s">
        <v>1573</v>
      </c>
      <c r="D3286" t="s">
        <v>1574</v>
      </c>
      <c r="E3286" t="s">
        <v>1575</v>
      </c>
      <c r="F3286" t="s">
        <v>745</v>
      </c>
      <c r="G3286">
        <v>4</v>
      </c>
      <c r="H3286">
        <v>62</v>
      </c>
      <c r="I3286">
        <v>38.266669999999998</v>
      </c>
      <c r="J3286">
        <v>-107.1</v>
      </c>
      <c r="K3286" t="s">
        <v>1575</v>
      </c>
      <c r="L3286" t="s">
        <v>742</v>
      </c>
    </row>
    <row r="3287" spans="2:12" x14ac:dyDescent="0.25">
      <c r="B3287" t="s">
        <v>628</v>
      </c>
      <c r="C3287" t="s">
        <v>8865</v>
      </c>
      <c r="D3287" t="s">
        <v>8866</v>
      </c>
      <c r="E3287" t="s">
        <v>8049</v>
      </c>
      <c r="F3287" t="s">
        <v>2484</v>
      </c>
      <c r="G3287">
        <v>0</v>
      </c>
      <c r="H3287">
        <v>62</v>
      </c>
      <c r="I3287">
        <v>38.3401</v>
      </c>
      <c r="J3287">
        <v>-107.0943</v>
      </c>
      <c r="K3287" t="s">
        <v>628</v>
      </c>
      <c r="L3287" t="s">
        <v>742</v>
      </c>
    </row>
    <row r="3288" spans="2:12" x14ac:dyDescent="0.25">
      <c r="B3288" t="s">
        <v>665</v>
      </c>
      <c r="C3288" t="s">
        <v>3578</v>
      </c>
      <c r="D3288" t="s">
        <v>3579</v>
      </c>
      <c r="E3288" t="s">
        <v>3042</v>
      </c>
      <c r="F3288" t="s">
        <v>2292</v>
      </c>
      <c r="G3288">
        <v>4</v>
      </c>
      <c r="H3288">
        <v>62</v>
      </c>
      <c r="I3288">
        <v>38.353900000000003</v>
      </c>
      <c r="J3288">
        <v>-107.1174</v>
      </c>
      <c r="K3288" t="s">
        <v>628</v>
      </c>
      <c r="L3288" t="s">
        <v>742</v>
      </c>
    </row>
    <row r="3289" spans="2:12" x14ac:dyDescent="0.25">
      <c r="B3289" t="s">
        <v>628</v>
      </c>
      <c r="C3289" t="s">
        <v>8427</v>
      </c>
      <c r="D3289" t="s">
        <v>8428</v>
      </c>
      <c r="E3289" t="s">
        <v>628</v>
      </c>
      <c r="F3289" t="s">
        <v>2484</v>
      </c>
      <c r="G3289">
        <v>0</v>
      </c>
      <c r="H3289">
        <v>3</v>
      </c>
      <c r="I3289">
        <v>40.688000000000002</v>
      </c>
      <c r="J3289">
        <v>-105.316</v>
      </c>
      <c r="K3289" t="s">
        <v>628</v>
      </c>
      <c r="L3289" t="s">
        <v>742</v>
      </c>
    </row>
    <row r="3290" spans="2:12" x14ac:dyDescent="0.25">
      <c r="B3290" t="s">
        <v>628</v>
      </c>
      <c r="C3290" t="s">
        <v>8552</v>
      </c>
      <c r="D3290" t="s">
        <v>8553</v>
      </c>
      <c r="E3290" t="s">
        <v>628</v>
      </c>
      <c r="F3290" t="s">
        <v>2484</v>
      </c>
      <c r="G3290">
        <v>0</v>
      </c>
      <c r="H3290">
        <v>3</v>
      </c>
      <c r="I3290">
        <v>40.5169</v>
      </c>
      <c r="J3290">
        <v>-105.02330000000001</v>
      </c>
      <c r="K3290" t="s">
        <v>628</v>
      </c>
      <c r="L3290" t="s">
        <v>742</v>
      </c>
    </row>
    <row r="3291" spans="2:12" x14ac:dyDescent="0.25">
      <c r="B3291" t="s">
        <v>644</v>
      </c>
      <c r="C3291" t="s">
        <v>3102</v>
      </c>
      <c r="D3291" t="s">
        <v>3103</v>
      </c>
      <c r="E3291" t="s">
        <v>2459</v>
      </c>
      <c r="F3291" t="s">
        <v>2292</v>
      </c>
      <c r="G3291">
        <v>2</v>
      </c>
      <c r="H3291">
        <v>67</v>
      </c>
      <c r="I3291">
        <v>37.366300000000003</v>
      </c>
      <c r="J3291">
        <v>-103.05029999999999</v>
      </c>
      <c r="K3291" t="s">
        <v>628</v>
      </c>
      <c r="L3291" t="s">
        <v>742</v>
      </c>
    </row>
    <row r="3292" spans="2:12" x14ac:dyDescent="0.25">
      <c r="B3292" t="s">
        <v>644</v>
      </c>
      <c r="C3292" t="s">
        <v>1579</v>
      </c>
      <c r="D3292" t="s">
        <v>1580</v>
      </c>
      <c r="E3292" t="s">
        <v>901</v>
      </c>
      <c r="F3292" t="s">
        <v>745</v>
      </c>
      <c r="G3292">
        <v>2</v>
      </c>
      <c r="H3292">
        <v>66</v>
      </c>
      <c r="I3292">
        <v>37.233330000000002</v>
      </c>
      <c r="J3292">
        <v>-103.08333</v>
      </c>
      <c r="K3292" t="s">
        <v>901</v>
      </c>
      <c r="L3292" t="s">
        <v>742</v>
      </c>
    </row>
    <row r="3293" spans="2:12" x14ac:dyDescent="0.25">
      <c r="B3293" t="s">
        <v>667</v>
      </c>
      <c r="C3293" t="s">
        <v>3195</v>
      </c>
      <c r="D3293" t="s">
        <v>3196</v>
      </c>
      <c r="E3293" t="s">
        <v>3197</v>
      </c>
      <c r="F3293" t="s">
        <v>2292</v>
      </c>
      <c r="G3293">
        <v>2</v>
      </c>
      <c r="H3293">
        <v>16</v>
      </c>
      <c r="I3293">
        <v>37.524299999999997</v>
      </c>
      <c r="J3293">
        <v>-104.7697</v>
      </c>
      <c r="K3293" t="s">
        <v>628</v>
      </c>
      <c r="L3293" t="s">
        <v>742</v>
      </c>
    </row>
    <row r="3294" spans="2:12" x14ac:dyDescent="0.25">
      <c r="B3294" t="s">
        <v>628</v>
      </c>
      <c r="C3294" t="s">
        <v>2397</v>
      </c>
      <c r="D3294" t="s">
        <v>2398</v>
      </c>
      <c r="E3294" t="s">
        <v>2399</v>
      </c>
      <c r="F3294" t="s">
        <v>2211</v>
      </c>
      <c r="G3294">
        <v>2</v>
      </c>
      <c r="H3294">
        <v>14</v>
      </c>
      <c r="I3294">
        <v>38.231701000000001</v>
      </c>
      <c r="J3294">
        <v>-104.46700300000001</v>
      </c>
      <c r="K3294" t="s">
        <v>2399</v>
      </c>
      <c r="L3294" t="s">
        <v>742</v>
      </c>
    </row>
    <row r="3295" spans="2:12" x14ac:dyDescent="0.25">
      <c r="B3295" t="s">
        <v>690</v>
      </c>
      <c r="C3295" t="s">
        <v>3502</v>
      </c>
      <c r="D3295" t="s">
        <v>3503</v>
      </c>
      <c r="E3295" t="s">
        <v>2663</v>
      </c>
      <c r="F3295" t="s">
        <v>2292</v>
      </c>
      <c r="G3295">
        <v>2</v>
      </c>
      <c r="H3295">
        <v>10</v>
      </c>
      <c r="I3295">
        <v>38.270000000000003</v>
      </c>
      <c r="J3295">
        <v>-104.61</v>
      </c>
      <c r="K3295" t="s">
        <v>628</v>
      </c>
      <c r="L3295" t="s">
        <v>742</v>
      </c>
    </row>
    <row r="3296" spans="2:12" x14ac:dyDescent="0.25">
      <c r="B3296" t="s">
        <v>690</v>
      </c>
      <c r="C3296" t="s">
        <v>3521</v>
      </c>
      <c r="D3296" t="s">
        <v>3522</v>
      </c>
      <c r="E3296" t="s">
        <v>1712</v>
      </c>
      <c r="F3296" t="s">
        <v>2292</v>
      </c>
      <c r="G3296">
        <v>2</v>
      </c>
      <c r="H3296">
        <v>10</v>
      </c>
      <c r="I3296">
        <v>38.294800000000002</v>
      </c>
      <c r="J3296">
        <v>-104.5848</v>
      </c>
      <c r="K3296" t="s">
        <v>628</v>
      </c>
      <c r="L3296" t="s">
        <v>742</v>
      </c>
    </row>
    <row r="3297" spans="2:12" x14ac:dyDescent="0.25">
      <c r="B3297" t="s">
        <v>628</v>
      </c>
      <c r="C3297" t="s">
        <v>9059</v>
      </c>
      <c r="D3297" t="s">
        <v>3522</v>
      </c>
      <c r="E3297" t="s">
        <v>8049</v>
      </c>
      <c r="F3297" t="s">
        <v>2484</v>
      </c>
      <c r="G3297">
        <v>0</v>
      </c>
      <c r="H3297">
        <v>10</v>
      </c>
      <c r="I3297">
        <v>38.299799999999998</v>
      </c>
      <c r="J3297">
        <v>-104.5847</v>
      </c>
      <c r="K3297" t="s">
        <v>628</v>
      </c>
      <c r="L3297" t="s">
        <v>742</v>
      </c>
    </row>
    <row r="3298" spans="2:12" x14ac:dyDescent="0.25">
      <c r="B3298" t="s">
        <v>690</v>
      </c>
      <c r="C3298" t="s">
        <v>3392</v>
      </c>
      <c r="D3298" t="s">
        <v>3393</v>
      </c>
      <c r="E3298" t="s">
        <v>3257</v>
      </c>
      <c r="F3298" t="s">
        <v>2292</v>
      </c>
      <c r="G3298">
        <v>2</v>
      </c>
      <c r="H3298">
        <v>15</v>
      </c>
      <c r="I3298">
        <v>38.081400000000002</v>
      </c>
      <c r="J3298">
        <v>-104.70659999999999</v>
      </c>
      <c r="K3298" t="s">
        <v>628</v>
      </c>
      <c r="L3298" t="s">
        <v>742</v>
      </c>
    </row>
    <row r="3299" spans="2:12" x14ac:dyDescent="0.25">
      <c r="B3299" t="s">
        <v>690</v>
      </c>
      <c r="C3299" t="s">
        <v>3479</v>
      </c>
      <c r="D3299" t="s">
        <v>3480</v>
      </c>
      <c r="E3299" t="s">
        <v>1712</v>
      </c>
      <c r="F3299" t="s">
        <v>2292</v>
      </c>
      <c r="G3299">
        <v>2</v>
      </c>
      <c r="H3299">
        <v>14</v>
      </c>
      <c r="I3299">
        <v>38.221400000000003</v>
      </c>
      <c r="J3299">
        <v>-104.9425</v>
      </c>
      <c r="K3299" t="s">
        <v>628</v>
      </c>
      <c r="L3299" t="s">
        <v>742</v>
      </c>
    </row>
    <row r="3300" spans="2:12" x14ac:dyDescent="0.25">
      <c r="B3300" t="s">
        <v>628</v>
      </c>
      <c r="C3300" t="s">
        <v>8137</v>
      </c>
      <c r="D3300" t="s">
        <v>8138</v>
      </c>
      <c r="E3300" t="s">
        <v>8049</v>
      </c>
      <c r="F3300" t="s">
        <v>2292</v>
      </c>
      <c r="G3300">
        <v>2</v>
      </c>
      <c r="H3300">
        <v>10</v>
      </c>
      <c r="I3300">
        <v>38.277099999999997</v>
      </c>
      <c r="J3300">
        <v>-104.587</v>
      </c>
      <c r="K3300" t="s">
        <v>628</v>
      </c>
      <c r="L3300" t="s">
        <v>742</v>
      </c>
    </row>
    <row r="3301" spans="2:12" x14ac:dyDescent="0.25">
      <c r="B3301" t="s">
        <v>690</v>
      </c>
      <c r="C3301" t="s">
        <v>3500</v>
      </c>
      <c r="D3301" t="s">
        <v>3501</v>
      </c>
      <c r="E3301" t="s">
        <v>2647</v>
      </c>
      <c r="F3301" t="s">
        <v>2292</v>
      </c>
      <c r="G3301">
        <v>2</v>
      </c>
      <c r="H3301">
        <v>10</v>
      </c>
      <c r="I3301">
        <v>38.265599999999999</v>
      </c>
      <c r="J3301">
        <v>-104.6067</v>
      </c>
      <c r="K3301" t="s">
        <v>628</v>
      </c>
      <c r="L3301" t="s">
        <v>742</v>
      </c>
    </row>
    <row r="3302" spans="2:12" x14ac:dyDescent="0.25">
      <c r="B3302" t="s">
        <v>690</v>
      </c>
      <c r="C3302" t="s">
        <v>3512</v>
      </c>
      <c r="D3302" t="s">
        <v>3513</v>
      </c>
      <c r="E3302" t="s">
        <v>3495</v>
      </c>
      <c r="F3302" t="s">
        <v>2292</v>
      </c>
      <c r="G3302">
        <v>2</v>
      </c>
      <c r="H3302">
        <v>10</v>
      </c>
      <c r="I3302">
        <v>38.2866</v>
      </c>
      <c r="J3302">
        <v>-104.57729999999999</v>
      </c>
      <c r="K3302" t="s">
        <v>628</v>
      </c>
      <c r="L3302" t="s">
        <v>742</v>
      </c>
    </row>
    <row r="3303" spans="2:12" x14ac:dyDescent="0.25">
      <c r="B3303" t="s">
        <v>690</v>
      </c>
      <c r="C3303" t="s">
        <v>3519</v>
      </c>
      <c r="D3303" t="s">
        <v>3520</v>
      </c>
      <c r="E3303" t="s">
        <v>3057</v>
      </c>
      <c r="F3303" t="s">
        <v>2292</v>
      </c>
      <c r="G3303">
        <v>2</v>
      </c>
      <c r="H3303">
        <v>10</v>
      </c>
      <c r="I3303">
        <v>38.290599999999998</v>
      </c>
      <c r="J3303">
        <v>-104.5998</v>
      </c>
      <c r="K3303" t="s">
        <v>628</v>
      </c>
      <c r="L3303" t="s">
        <v>742</v>
      </c>
    </row>
    <row r="3304" spans="2:12" x14ac:dyDescent="0.25">
      <c r="B3304" t="s">
        <v>690</v>
      </c>
      <c r="C3304" t="s">
        <v>3452</v>
      </c>
      <c r="D3304" t="s">
        <v>3453</v>
      </c>
      <c r="E3304" t="s">
        <v>2680</v>
      </c>
      <c r="F3304" t="s">
        <v>2292</v>
      </c>
      <c r="G3304">
        <v>2</v>
      </c>
      <c r="H3304">
        <v>14</v>
      </c>
      <c r="I3304">
        <v>38.195599999999999</v>
      </c>
      <c r="J3304">
        <v>-104.3614</v>
      </c>
      <c r="K3304" t="s">
        <v>628</v>
      </c>
      <c r="L3304" t="s">
        <v>742</v>
      </c>
    </row>
    <row r="3305" spans="2:12" x14ac:dyDescent="0.25">
      <c r="B3305" t="s">
        <v>628</v>
      </c>
      <c r="C3305" t="s">
        <v>9060</v>
      </c>
      <c r="D3305" t="s">
        <v>9061</v>
      </c>
      <c r="E3305" t="s">
        <v>2835</v>
      </c>
      <c r="F3305" t="s">
        <v>2484</v>
      </c>
      <c r="G3305">
        <v>0</v>
      </c>
      <c r="H3305">
        <v>14</v>
      </c>
      <c r="I3305">
        <v>38.264299999999999</v>
      </c>
      <c r="J3305">
        <v>-104.63330000000001</v>
      </c>
      <c r="K3305" t="s">
        <v>628</v>
      </c>
      <c r="L3305" t="s">
        <v>742</v>
      </c>
    </row>
    <row r="3306" spans="2:12" x14ac:dyDescent="0.25">
      <c r="B3306" t="s">
        <v>690</v>
      </c>
      <c r="C3306" t="s">
        <v>3489</v>
      </c>
      <c r="D3306" t="s">
        <v>3490</v>
      </c>
      <c r="E3306" t="s">
        <v>2425</v>
      </c>
      <c r="F3306" t="s">
        <v>2292</v>
      </c>
      <c r="G3306">
        <v>2</v>
      </c>
      <c r="H3306">
        <v>14</v>
      </c>
      <c r="I3306">
        <v>38.241700000000002</v>
      </c>
      <c r="J3306">
        <v>-104.6525</v>
      </c>
      <c r="K3306" t="s">
        <v>628</v>
      </c>
      <c r="L3306" t="s">
        <v>742</v>
      </c>
    </row>
    <row r="3307" spans="2:12" x14ac:dyDescent="0.25">
      <c r="B3307" t="s">
        <v>690</v>
      </c>
      <c r="C3307" t="s">
        <v>3491</v>
      </c>
      <c r="D3307" t="s">
        <v>3492</v>
      </c>
      <c r="E3307" t="s">
        <v>2431</v>
      </c>
      <c r="F3307" t="s">
        <v>2292</v>
      </c>
      <c r="G3307">
        <v>2</v>
      </c>
      <c r="H3307">
        <v>14</v>
      </c>
      <c r="I3307">
        <v>38.242600000000003</v>
      </c>
      <c r="J3307">
        <v>-104.65600000000001</v>
      </c>
      <c r="K3307" t="s">
        <v>628</v>
      </c>
      <c r="L3307" t="s">
        <v>742</v>
      </c>
    </row>
    <row r="3308" spans="2:12" x14ac:dyDescent="0.25">
      <c r="B3308" t="s">
        <v>690</v>
      </c>
      <c r="C3308" t="s">
        <v>3510</v>
      </c>
      <c r="D3308" t="s">
        <v>3511</v>
      </c>
      <c r="E3308" t="s">
        <v>2428</v>
      </c>
      <c r="F3308" t="s">
        <v>2292</v>
      </c>
      <c r="G3308">
        <v>2</v>
      </c>
      <c r="H3308">
        <v>10</v>
      </c>
      <c r="I3308">
        <v>38.286299999999997</v>
      </c>
      <c r="J3308">
        <v>-104.5789</v>
      </c>
      <c r="K3308" t="s">
        <v>628</v>
      </c>
      <c r="L3308" t="s">
        <v>742</v>
      </c>
    </row>
    <row r="3309" spans="2:12" x14ac:dyDescent="0.25">
      <c r="B3309" t="s">
        <v>690</v>
      </c>
      <c r="C3309" t="s">
        <v>3466</v>
      </c>
      <c r="D3309" t="s">
        <v>3467</v>
      </c>
      <c r="E3309" t="s">
        <v>2964</v>
      </c>
      <c r="F3309" t="s">
        <v>2292</v>
      </c>
      <c r="G3309">
        <v>2</v>
      </c>
      <c r="H3309">
        <v>14</v>
      </c>
      <c r="I3309">
        <v>38.220100000000002</v>
      </c>
      <c r="J3309">
        <v>-104.6435</v>
      </c>
      <c r="K3309" t="s">
        <v>628</v>
      </c>
      <c r="L3309" t="s">
        <v>742</v>
      </c>
    </row>
    <row r="3310" spans="2:12" x14ac:dyDescent="0.25">
      <c r="B3310" t="s">
        <v>690</v>
      </c>
      <c r="C3310" t="s">
        <v>3525</v>
      </c>
      <c r="D3310" t="s">
        <v>3526</v>
      </c>
      <c r="E3310" t="s">
        <v>2425</v>
      </c>
      <c r="F3310" t="s">
        <v>2292</v>
      </c>
      <c r="G3310">
        <v>2</v>
      </c>
      <c r="H3310">
        <v>10</v>
      </c>
      <c r="I3310">
        <v>38.298999999999999</v>
      </c>
      <c r="J3310">
        <v>-104.6018</v>
      </c>
      <c r="K3310" t="s">
        <v>628</v>
      </c>
      <c r="L3310" t="s">
        <v>742</v>
      </c>
    </row>
    <row r="3311" spans="2:12" x14ac:dyDescent="0.25">
      <c r="B3311" t="s">
        <v>690</v>
      </c>
      <c r="C3311" t="s">
        <v>3483</v>
      </c>
      <c r="D3311" t="s">
        <v>3484</v>
      </c>
      <c r="E3311" t="s">
        <v>1712</v>
      </c>
      <c r="F3311" t="s">
        <v>2292</v>
      </c>
      <c r="G3311">
        <v>2</v>
      </c>
      <c r="H3311">
        <v>14</v>
      </c>
      <c r="I3311">
        <v>38.235700000000001</v>
      </c>
      <c r="J3311">
        <v>-104.6621</v>
      </c>
      <c r="K3311" t="s">
        <v>628</v>
      </c>
      <c r="L3311" t="s">
        <v>742</v>
      </c>
    </row>
    <row r="3312" spans="2:12" x14ac:dyDescent="0.25">
      <c r="B3312" t="s">
        <v>690</v>
      </c>
      <c r="C3312" t="s">
        <v>3529</v>
      </c>
      <c r="D3312" t="s">
        <v>3530</v>
      </c>
      <c r="E3312" t="s">
        <v>2425</v>
      </c>
      <c r="F3312" t="s">
        <v>2292</v>
      </c>
      <c r="G3312">
        <v>2</v>
      </c>
      <c r="H3312">
        <v>10</v>
      </c>
      <c r="I3312">
        <v>38.302500000000002</v>
      </c>
      <c r="J3312">
        <v>-104.5855</v>
      </c>
      <c r="K3312" t="s">
        <v>628</v>
      </c>
      <c r="L3312" t="s">
        <v>742</v>
      </c>
    </row>
    <row r="3313" spans="2:12" x14ac:dyDescent="0.25">
      <c r="B3313" t="s">
        <v>690</v>
      </c>
      <c r="C3313" t="s">
        <v>3487</v>
      </c>
      <c r="D3313" t="s">
        <v>3488</v>
      </c>
      <c r="E3313" t="s">
        <v>2919</v>
      </c>
      <c r="F3313" t="s">
        <v>2292</v>
      </c>
      <c r="G3313">
        <v>2</v>
      </c>
      <c r="H3313">
        <v>14</v>
      </c>
      <c r="I3313">
        <v>38.239899999999999</v>
      </c>
      <c r="J3313">
        <v>-104.6347</v>
      </c>
      <c r="K3313" t="s">
        <v>628</v>
      </c>
      <c r="L3313" t="s">
        <v>742</v>
      </c>
    </row>
    <row r="3314" spans="2:12" x14ac:dyDescent="0.25">
      <c r="B3314" t="s">
        <v>690</v>
      </c>
      <c r="C3314" t="s">
        <v>3545</v>
      </c>
      <c r="D3314" t="s">
        <v>3546</v>
      </c>
      <c r="E3314" t="s">
        <v>1712</v>
      </c>
      <c r="F3314" t="s">
        <v>2292</v>
      </c>
      <c r="G3314">
        <v>2</v>
      </c>
      <c r="H3314">
        <v>10</v>
      </c>
      <c r="I3314">
        <v>38.316200000000002</v>
      </c>
      <c r="J3314">
        <v>-104.5963</v>
      </c>
      <c r="K3314" t="s">
        <v>628</v>
      </c>
      <c r="L3314" t="s">
        <v>742</v>
      </c>
    </row>
    <row r="3315" spans="2:12" x14ac:dyDescent="0.25">
      <c r="B3315" t="s">
        <v>690</v>
      </c>
      <c r="C3315" t="s">
        <v>3474</v>
      </c>
      <c r="D3315" t="s">
        <v>3475</v>
      </c>
      <c r="E3315" t="s">
        <v>3476</v>
      </c>
      <c r="F3315" t="s">
        <v>2292</v>
      </c>
      <c r="G3315">
        <v>2</v>
      </c>
      <c r="H3315">
        <v>14</v>
      </c>
      <c r="I3315">
        <v>38.230499999999999</v>
      </c>
      <c r="J3315">
        <v>-104.64360000000001</v>
      </c>
      <c r="K3315" t="s">
        <v>628</v>
      </c>
      <c r="L3315" t="s">
        <v>742</v>
      </c>
    </row>
    <row r="3316" spans="2:12" x14ac:dyDescent="0.25">
      <c r="B3316" t="s">
        <v>690</v>
      </c>
      <c r="C3316" t="s">
        <v>1605</v>
      </c>
      <c r="D3316" t="s">
        <v>1606</v>
      </c>
      <c r="E3316" t="s">
        <v>1607</v>
      </c>
      <c r="F3316" t="s">
        <v>745</v>
      </c>
      <c r="G3316">
        <v>2</v>
      </c>
      <c r="H3316">
        <v>15</v>
      </c>
      <c r="I3316">
        <v>38.183329999999998</v>
      </c>
      <c r="J3316">
        <v>-104.65</v>
      </c>
      <c r="K3316" t="s">
        <v>1607</v>
      </c>
      <c r="L3316" t="s">
        <v>742</v>
      </c>
    </row>
    <row r="3317" spans="2:12" x14ac:dyDescent="0.25">
      <c r="B3317" t="s">
        <v>690</v>
      </c>
      <c r="C3317" t="s">
        <v>6643</v>
      </c>
      <c r="D3317" t="s">
        <v>6644</v>
      </c>
      <c r="E3317" t="s">
        <v>2733</v>
      </c>
      <c r="F3317" t="s">
        <v>6505</v>
      </c>
      <c r="G3317">
        <v>2</v>
      </c>
      <c r="H3317">
        <v>15</v>
      </c>
      <c r="I3317">
        <v>38.217300000000002</v>
      </c>
      <c r="J3317">
        <v>-104.49039999999999</v>
      </c>
      <c r="K3317" t="s">
        <v>628</v>
      </c>
      <c r="L3317" t="s">
        <v>742</v>
      </c>
    </row>
    <row r="3318" spans="2:12" x14ac:dyDescent="0.25">
      <c r="B3318" t="s">
        <v>690</v>
      </c>
      <c r="C3318" t="s">
        <v>3508</v>
      </c>
      <c r="D3318" t="s">
        <v>3509</v>
      </c>
      <c r="E3318" t="s">
        <v>2964</v>
      </c>
      <c r="F3318" t="s">
        <v>2292</v>
      </c>
      <c r="G3318">
        <v>2</v>
      </c>
      <c r="H3318">
        <v>14</v>
      </c>
      <c r="I3318">
        <v>38.283299999999997</v>
      </c>
      <c r="J3318">
        <v>-104.4999</v>
      </c>
      <c r="K3318" t="s">
        <v>628</v>
      </c>
      <c r="L3318" t="s">
        <v>742</v>
      </c>
    </row>
    <row r="3319" spans="2:12" x14ac:dyDescent="0.25">
      <c r="B3319" t="s">
        <v>690</v>
      </c>
      <c r="C3319" t="s">
        <v>1599</v>
      </c>
      <c r="D3319" t="s">
        <v>1600</v>
      </c>
      <c r="E3319" t="s">
        <v>1601</v>
      </c>
      <c r="F3319" t="s">
        <v>745</v>
      </c>
      <c r="G3319">
        <v>2</v>
      </c>
      <c r="H3319">
        <v>14</v>
      </c>
      <c r="I3319">
        <v>38.316670000000002</v>
      </c>
      <c r="J3319">
        <v>-104.35</v>
      </c>
      <c r="K3319" t="s">
        <v>628</v>
      </c>
      <c r="L3319" t="s">
        <v>742</v>
      </c>
    </row>
    <row r="3320" spans="2:12" x14ac:dyDescent="0.25">
      <c r="B3320" t="s">
        <v>690</v>
      </c>
      <c r="C3320" t="s">
        <v>1590</v>
      </c>
      <c r="D3320" t="s">
        <v>1591</v>
      </c>
      <c r="E3320" t="s">
        <v>1593</v>
      </c>
      <c r="F3320" t="s">
        <v>745</v>
      </c>
      <c r="G3320">
        <v>2</v>
      </c>
      <c r="H3320">
        <v>10</v>
      </c>
      <c r="I3320">
        <v>38.283329999999999</v>
      </c>
      <c r="J3320">
        <v>-104.65</v>
      </c>
      <c r="K3320" t="s">
        <v>1592</v>
      </c>
      <c r="L3320" t="s">
        <v>742</v>
      </c>
    </row>
    <row r="3321" spans="2:12" x14ac:dyDescent="0.25">
      <c r="B3321" t="s">
        <v>690</v>
      </c>
      <c r="C3321" t="s">
        <v>1594</v>
      </c>
      <c r="D3321" t="s">
        <v>1595</v>
      </c>
      <c r="E3321" t="s">
        <v>1596</v>
      </c>
      <c r="F3321" t="s">
        <v>745</v>
      </c>
      <c r="G3321">
        <v>2</v>
      </c>
      <c r="H3321">
        <v>10</v>
      </c>
      <c r="I3321">
        <v>38.266669999999998</v>
      </c>
      <c r="J3321">
        <v>-104.6</v>
      </c>
      <c r="K3321" t="s">
        <v>628</v>
      </c>
      <c r="L3321" t="s">
        <v>742</v>
      </c>
    </row>
    <row r="3322" spans="2:12" x14ac:dyDescent="0.25">
      <c r="B3322" t="s">
        <v>690</v>
      </c>
      <c r="C3322" t="s">
        <v>1597</v>
      </c>
      <c r="D3322" t="s">
        <v>1598</v>
      </c>
      <c r="E3322" t="s">
        <v>1173</v>
      </c>
      <c r="F3322" t="s">
        <v>745</v>
      </c>
      <c r="G3322">
        <v>2</v>
      </c>
      <c r="H3322">
        <v>10</v>
      </c>
      <c r="I3322">
        <v>38.283329999999999</v>
      </c>
      <c r="J3322">
        <v>-104.61667</v>
      </c>
      <c r="K3322" t="s">
        <v>628</v>
      </c>
      <c r="L3322" t="s">
        <v>742</v>
      </c>
    </row>
    <row r="3323" spans="2:12" x14ac:dyDescent="0.25">
      <c r="B3323" t="s">
        <v>690</v>
      </c>
      <c r="C3323" t="s">
        <v>1588</v>
      </c>
      <c r="D3323" t="s">
        <v>1589</v>
      </c>
      <c r="E3323" t="s">
        <v>784</v>
      </c>
      <c r="F3323" t="s">
        <v>745</v>
      </c>
      <c r="G3323">
        <v>2</v>
      </c>
      <c r="H3323">
        <v>14</v>
      </c>
      <c r="I3323">
        <v>38.290100000000002</v>
      </c>
      <c r="J3323">
        <v>-104.4983</v>
      </c>
      <c r="K3323" t="s">
        <v>784</v>
      </c>
      <c r="L3323" t="s">
        <v>742</v>
      </c>
    </row>
    <row r="3324" spans="2:12" x14ac:dyDescent="0.25">
      <c r="B3324" t="s">
        <v>690</v>
      </c>
      <c r="C3324" t="s">
        <v>1602</v>
      </c>
      <c r="D3324" t="s">
        <v>1603</v>
      </c>
      <c r="E3324" t="s">
        <v>1604</v>
      </c>
      <c r="F3324" t="s">
        <v>745</v>
      </c>
      <c r="G3324">
        <v>2</v>
      </c>
      <c r="H3324">
        <v>14</v>
      </c>
      <c r="I3324">
        <v>38.259700000000002</v>
      </c>
      <c r="J3324">
        <v>-104.717</v>
      </c>
      <c r="K3324" t="s">
        <v>1604</v>
      </c>
      <c r="L3324" t="s">
        <v>742</v>
      </c>
    </row>
    <row r="3325" spans="2:12" x14ac:dyDescent="0.25">
      <c r="B3325" t="s">
        <v>690</v>
      </c>
      <c r="C3325" t="s">
        <v>1581</v>
      </c>
      <c r="D3325" t="s">
        <v>1582</v>
      </c>
      <c r="E3325" t="s">
        <v>1584</v>
      </c>
      <c r="F3325" t="s">
        <v>745</v>
      </c>
      <c r="G3325">
        <v>2</v>
      </c>
      <c r="H3325">
        <v>14</v>
      </c>
      <c r="I3325">
        <v>38.233330000000002</v>
      </c>
      <c r="J3325">
        <v>-104.63333</v>
      </c>
      <c r="K3325" t="s">
        <v>1583</v>
      </c>
      <c r="L3325" t="s">
        <v>742</v>
      </c>
    </row>
    <row r="3326" spans="2:12" x14ac:dyDescent="0.25">
      <c r="B3326" t="s">
        <v>690</v>
      </c>
      <c r="C3326" t="s">
        <v>3551</v>
      </c>
      <c r="D3326" t="s">
        <v>3552</v>
      </c>
      <c r="E3326" t="s">
        <v>961</v>
      </c>
      <c r="F3326" t="s">
        <v>2292</v>
      </c>
      <c r="G3326">
        <v>2</v>
      </c>
      <c r="H3326">
        <v>10</v>
      </c>
      <c r="I3326">
        <v>38.324800000000003</v>
      </c>
      <c r="J3326">
        <v>-104.721</v>
      </c>
      <c r="K3326" t="s">
        <v>628</v>
      </c>
      <c r="L3326" t="s">
        <v>742</v>
      </c>
    </row>
    <row r="3327" spans="2:12" x14ac:dyDescent="0.25">
      <c r="B3327" t="s">
        <v>628</v>
      </c>
      <c r="C3327" t="s">
        <v>8713</v>
      </c>
      <c r="D3327" t="s">
        <v>8714</v>
      </c>
      <c r="E3327" t="s">
        <v>8049</v>
      </c>
      <c r="F3327" t="s">
        <v>2484</v>
      </c>
      <c r="G3327">
        <v>0</v>
      </c>
      <c r="H3327">
        <v>10</v>
      </c>
      <c r="I3327">
        <v>38.332500000000003</v>
      </c>
      <c r="J3327">
        <v>-104.7491</v>
      </c>
      <c r="K3327" t="s">
        <v>628</v>
      </c>
      <c r="L3327" t="s">
        <v>742</v>
      </c>
    </row>
    <row r="3328" spans="2:12" x14ac:dyDescent="0.25">
      <c r="B3328" t="s">
        <v>690</v>
      </c>
      <c r="C3328" t="s">
        <v>6645</v>
      </c>
      <c r="D3328" t="s">
        <v>6646</v>
      </c>
      <c r="E3328" t="s">
        <v>6516</v>
      </c>
      <c r="F3328" t="s">
        <v>6505</v>
      </c>
      <c r="G3328">
        <v>2</v>
      </c>
      <c r="H3328">
        <v>14</v>
      </c>
      <c r="I3328">
        <v>38.246899999999997</v>
      </c>
      <c r="J3328">
        <v>-104.8766</v>
      </c>
      <c r="K3328" t="s">
        <v>628</v>
      </c>
      <c r="L3328" t="s">
        <v>742</v>
      </c>
    </row>
    <row r="3329" spans="2:12" x14ac:dyDescent="0.25">
      <c r="B3329" t="s">
        <v>690</v>
      </c>
      <c r="C3329" t="s">
        <v>3553</v>
      </c>
      <c r="D3329" t="s">
        <v>3554</v>
      </c>
      <c r="E3329" t="s">
        <v>2504</v>
      </c>
      <c r="F3329" t="s">
        <v>2292</v>
      </c>
      <c r="G3329">
        <v>2</v>
      </c>
      <c r="H3329">
        <v>10</v>
      </c>
      <c r="I3329">
        <v>38.326799999999999</v>
      </c>
      <c r="J3329">
        <v>-104.69589999999999</v>
      </c>
      <c r="K3329" t="s">
        <v>628</v>
      </c>
      <c r="L3329" t="s">
        <v>742</v>
      </c>
    </row>
    <row r="3330" spans="2:12" x14ac:dyDescent="0.25">
      <c r="B3330" t="s">
        <v>690</v>
      </c>
      <c r="C3330" t="s">
        <v>3568</v>
      </c>
      <c r="D3330" t="s">
        <v>3569</v>
      </c>
      <c r="E3330" t="s">
        <v>2443</v>
      </c>
      <c r="F3330" t="s">
        <v>2292</v>
      </c>
      <c r="G3330">
        <v>2</v>
      </c>
      <c r="H3330">
        <v>10</v>
      </c>
      <c r="I3330">
        <v>38.335700000000003</v>
      </c>
      <c r="J3330">
        <v>-104.7593</v>
      </c>
      <c r="K3330" t="s">
        <v>628</v>
      </c>
      <c r="L3330" t="s">
        <v>742</v>
      </c>
    </row>
    <row r="3331" spans="2:12" x14ac:dyDescent="0.25">
      <c r="B3331" t="s">
        <v>690</v>
      </c>
      <c r="C3331" t="s">
        <v>3537</v>
      </c>
      <c r="D3331" t="s">
        <v>3538</v>
      </c>
      <c r="E3331" t="s">
        <v>1981</v>
      </c>
      <c r="F3331" t="s">
        <v>2292</v>
      </c>
      <c r="G3331">
        <v>2</v>
      </c>
      <c r="H3331">
        <v>10</v>
      </c>
      <c r="I3331">
        <v>38.313099999999999</v>
      </c>
      <c r="J3331">
        <v>-104.723</v>
      </c>
      <c r="K3331" t="s">
        <v>628</v>
      </c>
      <c r="L3331" t="s">
        <v>742</v>
      </c>
    </row>
    <row r="3332" spans="2:12" x14ac:dyDescent="0.25">
      <c r="B3332" t="s">
        <v>690</v>
      </c>
      <c r="C3332" t="s">
        <v>3539</v>
      </c>
      <c r="D3332" t="s">
        <v>3540</v>
      </c>
      <c r="E3332" t="s">
        <v>3075</v>
      </c>
      <c r="F3332" t="s">
        <v>2292</v>
      </c>
      <c r="G3332">
        <v>2</v>
      </c>
      <c r="H3332">
        <v>10</v>
      </c>
      <c r="I3332">
        <v>38.313499999999998</v>
      </c>
      <c r="J3332">
        <v>-104.7568</v>
      </c>
      <c r="K3332" t="s">
        <v>628</v>
      </c>
      <c r="L3332" t="s">
        <v>742</v>
      </c>
    </row>
    <row r="3333" spans="2:12" x14ac:dyDescent="0.25">
      <c r="B3333" t="s">
        <v>690</v>
      </c>
      <c r="C3333" t="s">
        <v>3531</v>
      </c>
      <c r="D3333" t="s">
        <v>3532</v>
      </c>
      <c r="E3333" t="s">
        <v>2504</v>
      </c>
      <c r="F3333" t="s">
        <v>2292</v>
      </c>
      <c r="G3333">
        <v>2</v>
      </c>
      <c r="H3333">
        <v>10</v>
      </c>
      <c r="I3333">
        <v>38.304200000000002</v>
      </c>
      <c r="J3333">
        <v>-104.744</v>
      </c>
      <c r="K3333" t="s">
        <v>628</v>
      </c>
      <c r="L3333" t="s">
        <v>742</v>
      </c>
    </row>
    <row r="3334" spans="2:12" x14ac:dyDescent="0.25">
      <c r="B3334" t="s">
        <v>690</v>
      </c>
      <c r="C3334" t="s">
        <v>3549</v>
      </c>
      <c r="D3334" t="s">
        <v>3550</v>
      </c>
      <c r="E3334" t="s">
        <v>3048</v>
      </c>
      <c r="F3334" t="s">
        <v>2292</v>
      </c>
      <c r="G3334">
        <v>2</v>
      </c>
      <c r="H3334">
        <v>10</v>
      </c>
      <c r="I3334">
        <v>38.32</v>
      </c>
      <c r="J3334">
        <v>-104.81480000000001</v>
      </c>
      <c r="K3334" t="s">
        <v>628</v>
      </c>
      <c r="L3334" t="s">
        <v>742</v>
      </c>
    </row>
    <row r="3335" spans="2:12" x14ac:dyDescent="0.25">
      <c r="B3335" t="s">
        <v>690</v>
      </c>
      <c r="C3335" t="s">
        <v>3527</v>
      </c>
      <c r="D3335" t="s">
        <v>3528</v>
      </c>
      <c r="E3335" t="s">
        <v>2824</v>
      </c>
      <c r="F3335" t="s">
        <v>2292</v>
      </c>
      <c r="G3335">
        <v>2</v>
      </c>
      <c r="H3335">
        <v>10</v>
      </c>
      <c r="I3335">
        <v>38.299100000000003</v>
      </c>
      <c r="J3335">
        <v>-104.7471</v>
      </c>
      <c r="K3335" t="s">
        <v>628</v>
      </c>
      <c r="L3335" t="s">
        <v>742</v>
      </c>
    </row>
    <row r="3336" spans="2:12" x14ac:dyDescent="0.25">
      <c r="B3336" t="s">
        <v>690</v>
      </c>
      <c r="C3336" t="s">
        <v>3559</v>
      </c>
      <c r="D3336" t="s">
        <v>3560</v>
      </c>
      <c r="E3336" t="s">
        <v>1712</v>
      </c>
      <c r="F3336" t="s">
        <v>2292</v>
      </c>
      <c r="G3336">
        <v>2</v>
      </c>
      <c r="H3336">
        <v>10</v>
      </c>
      <c r="I3336">
        <v>38.332700000000003</v>
      </c>
      <c r="J3336">
        <v>-104.83</v>
      </c>
      <c r="K3336" t="s">
        <v>628</v>
      </c>
      <c r="L3336" t="s">
        <v>742</v>
      </c>
    </row>
    <row r="3337" spans="2:12" x14ac:dyDescent="0.25">
      <c r="B3337" t="s">
        <v>690</v>
      </c>
      <c r="C3337" t="s">
        <v>3523</v>
      </c>
      <c r="D3337" t="s">
        <v>3524</v>
      </c>
      <c r="E3337" t="s">
        <v>3197</v>
      </c>
      <c r="F3337" t="s">
        <v>2292</v>
      </c>
      <c r="G3337">
        <v>2</v>
      </c>
      <c r="H3337">
        <v>10</v>
      </c>
      <c r="I3337">
        <v>38.295999999999999</v>
      </c>
      <c r="J3337">
        <v>-104.7761</v>
      </c>
      <c r="K3337" t="s">
        <v>628</v>
      </c>
      <c r="L3337" t="s">
        <v>742</v>
      </c>
    </row>
    <row r="3338" spans="2:12" x14ac:dyDescent="0.25">
      <c r="B3338" t="s">
        <v>690</v>
      </c>
      <c r="C3338" t="s">
        <v>6647</v>
      </c>
      <c r="D3338" t="s">
        <v>6648</v>
      </c>
      <c r="E3338" t="s">
        <v>2733</v>
      </c>
      <c r="F3338" t="s">
        <v>6505</v>
      </c>
      <c r="G3338">
        <v>2</v>
      </c>
      <c r="H3338">
        <v>10</v>
      </c>
      <c r="I3338">
        <v>38.302900000000001</v>
      </c>
      <c r="J3338">
        <v>-104.791</v>
      </c>
      <c r="K3338" t="s">
        <v>628</v>
      </c>
      <c r="L3338" t="s">
        <v>742</v>
      </c>
    </row>
    <row r="3339" spans="2:12" x14ac:dyDescent="0.25">
      <c r="B3339" t="s">
        <v>690</v>
      </c>
      <c r="C3339" t="s">
        <v>3547</v>
      </c>
      <c r="D3339" t="s">
        <v>3548</v>
      </c>
      <c r="E3339" t="s">
        <v>3075</v>
      </c>
      <c r="F3339" t="s">
        <v>2292</v>
      </c>
      <c r="G3339">
        <v>2</v>
      </c>
      <c r="H3339">
        <v>10</v>
      </c>
      <c r="I3339">
        <v>38.319699999999997</v>
      </c>
      <c r="J3339">
        <v>-104.80410000000001</v>
      </c>
      <c r="K3339" t="s">
        <v>628</v>
      </c>
      <c r="L3339" t="s">
        <v>742</v>
      </c>
    </row>
    <row r="3340" spans="2:12" x14ac:dyDescent="0.25">
      <c r="B3340" t="s">
        <v>690</v>
      </c>
      <c r="C3340" t="s">
        <v>3555</v>
      </c>
      <c r="D3340" t="s">
        <v>3556</v>
      </c>
      <c r="E3340" t="s">
        <v>2663</v>
      </c>
      <c r="F3340" t="s">
        <v>2292</v>
      </c>
      <c r="G3340">
        <v>2</v>
      </c>
      <c r="H3340">
        <v>10</v>
      </c>
      <c r="I3340">
        <v>38.3307</v>
      </c>
      <c r="J3340">
        <v>-104.82599999999999</v>
      </c>
      <c r="K3340" t="s">
        <v>628</v>
      </c>
      <c r="L3340" t="s">
        <v>742</v>
      </c>
    </row>
    <row r="3341" spans="2:12" x14ac:dyDescent="0.25">
      <c r="B3341" t="s">
        <v>690</v>
      </c>
      <c r="C3341" t="s">
        <v>3561</v>
      </c>
      <c r="D3341" t="s">
        <v>3562</v>
      </c>
      <c r="E3341" t="s">
        <v>2647</v>
      </c>
      <c r="F3341" t="s">
        <v>2292</v>
      </c>
      <c r="G3341">
        <v>2</v>
      </c>
      <c r="H3341">
        <v>10</v>
      </c>
      <c r="I3341">
        <v>38.334400000000002</v>
      </c>
      <c r="J3341">
        <v>-104.8305</v>
      </c>
      <c r="K3341" t="s">
        <v>628</v>
      </c>
      <c r="L3341" t="s">
        <v>742</v>
      </c>
    </row>
    <row r="3342" spans="2:12" x14ac:dyDescent="0.25">
      <c r="B3342" t="s">
        <v>660</v>
      </c>
      <c r="C3342" t="s">
        <v>4025</v>
      </c>
      <c r="D3342" t="s">
        <v>4026</v>
      </c>
      <c r="E3342" t="s">
        <v>961</v>
      </c>
      <c r="F3342" t="s">
        <v>2292</v>
      </c>
      <c r="G3342">
        <v>2</v>
      </c>
      <c r="H3342">
        <v>67</v>
      </c>
      <c r="I3342">
        <v>38.946899999999999</v>
      </c>
      <c r="J3342">
        <v>-103.758</v>
      </c>
      <c r="K3342" t="s">
        <v>628</v>
      </c>
      <c r="L3342" t="s">
        <v>742</v>
      </c>
    </row>
    <row r="3343" spans="2:12" x14ac:dyDescent="0.25">
      <c r="B3343" t="s">
        <v>693</v>
      </c>
      <c r="C3343" t="s">
        <v>1608</v>
      </c>
      <c r="D3343" t="s">
        <v>1609</v>
      </c>
      <c r="E3343" t="s">
        <v>1611</v>
      </c>
      <c r="F3343" t="s">
        <v>745</v>
      </c>
      <c r="G3343">
        <v>6</v>
      </c>
      <c r="H3343">
        <v>57</v>
      </c>
      <c r="I3343">
        <v>40.241109999999999</v>
      </c>
      <c r="J3343">
        <v>-107.08638999999999</v>
      </c>
      <c r="K3343" t="s">
        <v>1610</v>
      </c>
      <c r="L3343" t="s">
        <v>742</v>
      </c>
    </row>
    <row r="3344" spans="2:12" x14ac:dyDescent="0.25">
      <c r="B3344" t="s">
        <v>693</v>
      </c>
      <c r="C3344" t="s">
        <v>2002</v>
      </c>
      <c r="D3344" t="s">
        <v>2003</v>
      </c>
      <c r="E3344" t="s">
        <v>628</v>
      </c>
      <c r="F3344" t="s">
        <v>1979</v>
      </c>
      <c r="G3344">
        <v>6</v>
      </c>
      <c r="H3344">
        <v>58</v>
      </c>
      <c r="I3344">
        <v>40.366644999999998</v>
      </c>
      <c r="J3344">
        <v>-106.733934</v>
      </c>
      <c r="K3344" t="s">
        <v>628</v>
      </c>
      <c r="L3344" t="s">
        <v>742</v>
      </c>
    </row>
    <row r="3345" spans="2:12" x14ac:dyDescent="0.25">
      <c r="B3345" t="s">
        <v>66</v>
      </c>
      <c r="C3345" t="s">
        <v>2004</v>
      </c>
      <c r="D3345" t="s">
        <v>2003</v>
      </c>
      <c r="E3345" t="s">
        <v>1990</v>
      </c>
      <c r="F3345" t="s">
        <v>1979</v>
      </c>
      <c r="G3345">
        <v>6</v>
      </c>
      <c r="H3345">
        <v>58</v>
      </c>
      <c r="I3345">
        <v>40.366700000000002</v>
      </c>
      <c r="J3345">
        <v>-106.7333</v>
      </c>
      <c r="K3345" t="s">
        <v>1990</v>
      </c>
      <c r="L3345" t="s">
        <v>742</v>
      </c>
    </row>
    <row r="3346" spans="2:12" x14ac:dyDescent="0.25">
      <c r="B3346" t="s">
        <v>693</v>
      </c>
      <c r="C3346" t="s">
        <v>1612</v>
      </c>
      <c r="D3346" t="s">
        <v>1613</v>
      </c>
      <c r="E3346" t="s">
        <v>1173</v>
      </c>
      <c r="F3346" t="s">
        <v>745</v>
      </c>
      <c r="G3346">
        <v>6</v>
      </c>
      <c r="H3346">
        <v>58</v>
      </c>
      <c r="I3346">
        <v>40.366669999999999</v>
      </c>
      <c r="J3346">
        <v>-106.71666999999999</v>
      </c>
      <c r="K3346" t="s">
        <v>628</v>
      </c>
      <c r="L3346" t="s">
        <v>742</v>
      </c>
    </row>
    <row r="3347" spans="2:12" x14ac:dyDescent="0.25">
      <c r="B3347" t="s">
        <v>669</v>
      </c>
      <c r="C3347" t="s">
        <v>1614</v>
      </c>
      <c r="D3347" t="s">
        <v>1615</v>
      </c>
      <c r="E3347" t="s">
        <v>1167</v>
      </c>
      <c r="F3347" t="s">
        <v>745</v>
      </c>
      <c r="G3347">
        <v>1</v>
      </c>
      <c r="H3347">
        <v>7</v>
      </c>
      <c r="I3347">
        <v>39.829700000000003</v>
      </c>
      <c r="J3347">
        <v>-105.23520000000001</v>
      </c>
      <c r="K3347" t="s">
        <v>1167</v>
      </c>
      <c r="L3347" t="s">
        <v>742</v>
      </c>
    </row>
    <row r="3348" spans="2:12" x14ac:dyDescent="0.25">
      <c r="B3348" t="s">
        <v>660</v>
      </c>
      <c r="C3348" t="s">
        <v>4202</v>
      </c>
      <c r="D3348" t="s">
        <v>4203</v>
      </c>
      <c r="E3348" t="s">
        <v>2459</v>
      </c>
      <c r="F3348" t="s">
        <v>2292</v>
      </c>
      <c r="G3348">
        <v>2</v>
      </c>
      <c r="H3348">
        <v>67</v>
      </c>
      <c r="I3348">
        <v>39.150300000000001</v>
      </c>
      <c r="J3348">
        <v>-104.2359</v>
      </c>
      <c r="K3348" t="s">
        <v>628</v>
      </c>
      <c r="L3348" t="s">
        <v>742</v>
      </c>
    </row>
    <row r="3349" spans="2:12" x14ac:dyDescent="0.25">
      <c r="B3349" t="s">
        <v>664</v>
      </c>
      <c r="C3349" t="s">
        <v>2092</v>
      </c>
      <c r="D3349" t="s">
        <v>2093</v>
      </c>
      <c r="E3349" t="s">
        <v>628</v>
      </c>
      <c r="F3349" t="s">
        <v>1979</v>
      </c>
      <c r="G3349">
        <v>5</v>
      </c>
      <c r="H3349">
        <v>51</v>
      </c>
      <c r="I3349">
        <v>39.933315999999998</v>
      </c>
      <c r="J3349">
        <v>-105.733895</v>
      </c>
      <c r="K3349" t="s">
        <v>628</v>
      </c>
      <c r="L3349" t="s">
        <v>742</v>
      </c>
    </row>
    <row r="3350" spans="2:12" x14ac:dyDescent="0.25">
      <c r="B3350" t="s">
        <v>668</v>
      </c>
      <c r="C3350" t="s">
        <v>1616</v>
      </c>
      <c r="D3350" t="s">
        <v>1617</v>
      </c>
      <c r="E3350" t="s">
        <v>1618</v>
      </c>
      <c r="F3350" t="s">
        <v>745</v>
      </c>
      <c r="G3350">
        <v>6</v>
      </c>
      <c r="H3350">
        <v>47</v>
      </c>
      <c r="I3350">
        <v>40.448610000000002</v>
      </c>
      <c r="J3350">
        <v>-106.18444</v>
      </c>
      <c r="K3350" t="s">
        <v>1618</v>
      </c>
      <c r="L3350" t="s">
        <v>742</v>
      </c>
    </row>
    <row r="3351" spans="2:12" x14ac:dyDescent="0.25">
      <c r="B3351" t="s">
        <v>668</v>
      </c>
      <c r="C3351" t="s">
        <v>6171</v>
      </c>
      <c r="D3351" t="s">
        <v>6172</v>
      </c>
      <c r="E3351" t="s">
        <v>3334</v>
      </c>
      <c r="F3351" t="s">
        <v>2292</v>
      </c>
      <c r="G3351">
        <v>6</v>
      </c>
      <c r="H3351">
        <v>47</v>
      </c>
      <c r="I3351">
        <v>40.458799999999997</v>
      </c>
      <c r="J3351">
        <v>-106.1776</v>
      </c>
      <c r="K3351" t="s">
        <v>628</v>
      </c>
      <c r="L3351" t="s">
        <v>742</v>
      </c>
    </row>
    <row r="3352" spans="2:12" x14ac:dyDescent="0.25">
      <c r="B3352" t="s">
        <v>668</v>
      </c>
      <c r="C3352" t="s">
        <v>6341</v>
      </c>
      <c r="D3352" t="s">
        <v>6342</v>
      </c>
      <c r="E3352" t="s">
        <v>2425</v>
      </c>
      <c r="F3352" t="s">
        <v>2292</v>
      </c>
      <c r="G3352">
        <v>6</v>
      </c>
      <c r="H3352">
        <v>47</v>
      </c>
      <c r="I3352">
        <v>40.613999999999997</v>
      </c>
      <c r="J3352">
        <v>-106.28400000000001</v>
      </c>
      <c r="K3352" t="s">
        <v>628</v>
      </c>
      <c r="L3352" t="s">
        <v>742</v>
      </c>
    </row>
    <row r="3353" spans="2:12" x14ac:dyDescent="0.25">
      <c r="B3353" t="s">
        <v>668</v>
      </c>
      <c r="C3353" t="s">
        <v>6155</v>
      </c>
      <c r="D3353" t="s">
        <v>6156</v>
      </c>
      <c r="E3353" t="s">
        <v>2425</v>
      </c>
      <c r="F3353" t="s">
        <v>2292</v>
      </c>
      <c r="G3353">
        <v>6</v>
      </c>
      <c r="H3353">
        <v>47</v>
      </c>
      <c r="I3353">
        <v>40.438600000000001</v>
      </c>
      <c r="J3353">
        <v>-106.14530000000001</v>
      </c>
      <c r="K3353" t="s">
        <v>628</v>
      </c>
      <c r="L3353" t="s">
        <v>742</v>
      </c>
    </row>
    <row r="3354" spans="2:12" x14ac:dyDescent="0.25">
      <c r="B3354" t="s">
        <v>691</v>
      </c>
      <c r="C3354" t="s">
        <v>6651</v>
      </c>
      <c r="D3354" t="s">
        <v>6652</v>
      </c>
      <c r="E3354" t="s">
        <v>6516</v>
      </c>
      <c r="F3354" t="s">
        <v>6505</v>
      </c>
      <c r="G3354">
        <v>6</v>
      </c>
      <c r="H3354">
        <v>43</v>
      </c>
      <c r="I3354">
        <v>40.078499999999998</v>
      </c>
      <c r="J3354">
        <v>-108.78530000000001</v>
      </c>
      <c r="K3354" t="s">
        <v>628</v>
      </c>
      <c r="L3354" t="s">
        <v>742</v>
      </c>
    </row>
    <row r="3355" spans="2:12" x14ac:dyDescent="0.25">
      <c r="B3355" t="s">
        <v>628</v>
      </c>
      <c r="C3355" t="s">
        <v>1619</v>
      </c>
      <c r="D3355" t="s">
        <v>1620</v>
      </c>
      <c r="E3355" t="s">
        <v>1229</v>
      </c>
      <c r="F3355" t="s">
        <v>745</v>
      </c>
      <c r="G3355">
        <v>6</v>
      </c>
      <c r="H3355">
        <v>43</v>
      </c>
      <c r="I3355">
        <v>40.088900000000002</v>
      </c>
      <c r="J3355">
        <v>-108.7727</v>
      </c>
      <c r="K3355" t="s">
        <v>1229</v>
      </c>
      <c r="L3355" t="s">
        <v>742</v>
      </c>
    </row>
    <row r="3356" spans="2:12" x14ac:dyDescent="0.25">
      <c r="B3356" t="s">
        <v>691</v>
      </c>
      <c r="C3356" t="s">
        <v>5838</v>
      </c>
      <c r="D3356" t="s">
        <v>5839</v>
      </c>
      <c r="E3356" t="s">
        <v>628</v>
      </c>
      <c r="F3356" t="s">
        <v>745</v>
      </c>
      <c r="G3356">
        <v>6</v>
      </c>
      <c r="H3356">
        <v>43</v>
      </c>
      <c r="I3356">
        <v>40.169699999999999</v>
      </c>
      <c r="J3356">
        <v>-108.79</v>
      </c>
      <c r="K3356" t="s">
        <v>5840</v>
      </c>
      <c r="L3356" t="s">
        <v>742</v>
      </c>
    </row>
    <row r="3357" spans="2:12" x14ac:dyDescent="0.25">
      <c r="B3357" t="s">
        <v>41</v>
      </c>
      <c r="C3357" t="s">
        <v>2556</v>
      </c>
      <c r="D3357" t="s">
        <v>2557</v>
      </c>
      <c r="E3357" t="s">
        <v>1990</v>
      </c>
      <c r="F3357" t="s">
        <v>2484</v>
      </c>
      <c r="G3357">
        <v>6</v>
      </c>
      <c r="H3357">
        <v>47</v>
      </c>
      <c r="I3357">
        <v>40.700000000000003</v>
      </c>
      <c r="J3357">
        <v>-106</v>
      </c>
      <c r="K3357" t="s">
        <v>1990</v>
      </c>
      <c r="L3357" t="s">
        <v>742</v>
      </c>
    </row>
    <row r="3358" spans="2:12" x14ac:dyDescent="0.25">
      <c r="B3358" t="s">
        <v>674</v>
      </c>
      <c r="C3358" t="s">
        <v>1621</v>
      </c>
      <c r="D3358" t="s">
        <v>1622</v>
      </c>
      <c r="E3358" t="s">
        <v>1623</v>
      </c>
      <c r="F3358" t="s">
        <v>745</v>
      </c>
      <c r="G3358">
        <v>1</v>
      </c>
      <c r="H3358">
        <v>3</v>
      </c>
      <c r="I3358">
        <v>40.866669999999999</v>
      </c>
      <c r="J3358">
        <v>-105.01667</v>
      </c>
      <c r="K3358" t="s">
        <v>1623</v>
      </c>
      <c r="L3358" t="s">
        <v>742</v>
      </c>
    </row>
    <row r="3359" spans="2:12" x14ac:dyDescent="0.25">
      <c r="B3359" t="s">
        <v>647</v>
      </c>
      <c r="C3359" t="s">
        <v>3866</v>
      </c>
      <c r="D3359" t="s">
        <v>3867</v>
      </c>
      <c r="E3359" t="s">
        <v>628</v>
      </c>
      <c r="F3359" t="s">
        <v>745</v>
      </c>
      <c r="G3359">
        <v>2</v>
      </c>
      <c r="H3359">
        <v>11</v>
      </c>
      <c r="I3359">
        <v>38.827199999999998</v>
      </c>
      <c r="J3359">
        <v>-106.2111</v>
      </c>
      <c r="K3359" t="s">
        <v>1226</v>
      </c>
      <c r="L3359" t="s">
        <v>742</v>
      </c>
    </row>
    <row r="3360" spans="2:12" x14ac:dyDescent="0.25">
      <c r="B3360" t="s">
        <v>628</v>
      </c>
      <c r="C3360" t="s">
        <v>7995</v>
      </c>
      <c r="D3360" t="s">
        <v>7996</v>
      </c>
      <c r="E3360" t="s">
        <v>628</v>
      </c>
      <c r="F3360" t="s">
        <v>2484</v>
      </c>
      <c r="G3360">
        <v>1</v>
      </c>
      <c r="H3360">
        <v>3</v>
      </c>
      <c r="I3360">
        <v>40.82</v>
      </c>
      <c r="J3360">
        <v>-105.650002</v>
      </c>
      <c r="K3360" t="s">
        <v>628</v>
      </c>
      <c r="L3360" t="s">
        <v>742</v>
      </c>
    </row>
    <row r="3361" spans="2:12" x14ac:dyDescent="0.25">
      <c r="B3361" t="s">
        <v>628</v>
      </c>
      <c r="C3361" t="s">
        <v>8437</v>
      </c>
      <c r="D3361" t="s">
        <v>8438</v>
      </c>
      <c r="E3361" t="s">
        <v>628</v>
      </c>
      <c r="F3361" t="s">
        <v>2484</v>
      </c>
      <c r="G3361">
        <v>0</v>
      </c>
      <c r="H3361">
        <v>3</v>
      </c>
      <c r="I3361">
        <v>40.799100000000003</v>
      </c>
      <c r="J3361">
        <v>-105.58710000000001</v>
      </c>
      <c r="K3361" t="s">
        <v>628</v>
      </c>
      <c r="L3361" t="s">
        <v>742</v>
      </c>
    </row>
    <row r="3362" spans="2:12" x14ac:dyDescent="0.25">
      <c r="B3362" t="s">
        <v>628</v>
      </c>
      <c r="C3362" t="s">
        <v>8516</v>
      </c>
      <c r="D3362" t="s">
        <v>8517</v>
      </c>
      <c r="E3362" t="s">
        <v>628</v>
      </c>
      <c r="F3362" t="s">
        <v>2484</v>
      </c>
      <c r="G3362">
        <v>0</v>
      </c>
      <c r="H3362">
        <v>3</v>
      </c>
      <c r="I3362">
        <v>40.796199999999999</v>
      </c>
      <c r="J3362">
        <v>-105.5753</v>
      </c>
      <c r="K3362" t="s">
        <v>628</v>
      </c>
      <c r="L3362" t="s">
        <v>742</v>
      </c>
    </row>
    <row r="3363" spans="2:12" x14ac:dyDescent="0.25">
      <c r="B3363" t="s">
        <v>628</v>
      </c>
      <c r="C3363" t="s">
        <v>8467</v>
      </c>
      <c r="D3363" t="s">
        <v>8468</v>
      </c>
      <c r="E3363" t="s">
        <v>628</v>
      </c>
      <c r="F3363" t="s">
        <v>2484</v>
      </c>
      <c r="G3363">
        <v>0</v>
      </c>
      <c r="H3363">
        <v>3</v>
      </c>
      <c r="I3363">
        <v>40.768599999999999</v>
      </c>
      <c r="J3363">
        <v>-105.4725</v>
      </c>
      <c r="K3363" t="s">
        <v>628</v>
      </c>
      <c r="L3363" t="s">
        <v>742</v>
      </c>
    </row>
    <row r="3364" spans="2:12" x14ac:dyDescent="0.25">
      <c r="B3364" t="s">
        <v>674</v>
      </c>
      <c r="C3364" t="s">
        <v>6481</v>
      </c>
      <c r="D3364" t="s">
        <v>6482</v>
      </c>
      <c r="E3364" t="s">
        <v>628</v>
      </c>
      <c r="F3364" t="s">
        <v>745</v>
      </c>
      <c r="G3364">
        <v>1</v>
      </c>
      <c r="H3364">
        <v>3</v>
      </c>
      <c r="I3364">
        <v>40.798099999999998</v>
      </c>
      <c r="J3364">
        <v>-105.5722</v>
      </c>
      <c r="K3364" t="s">
        <v>1226</v>
      </c>
      <c r="L3364" t="s">
        <v>742</v>
      </c>
    </row>
    <row r="3365" spans="2:12" x14ac:dyDescent="0.25">
      <c r="B3365" t="s">
        <v>674</v>
      </c>
      <c r="C3365" t="s">
        <v>1628</v>
      </c>
      <c r="D3365" t="s">
        <v>1629</v>
      </c>
      <c r="E3365" t="s">
        <v>1630</v>
      </c>
      <c r="F3365" t="s">
        <v>745</v>
      </c>
      <c r="G3365">
        <v>1</v>
      </c>
      <c r="H3365">
        <v>3</v>
      </c>
      <c r="I3365">
        <v>40.797780000000003</v>
      </c>
      <c r="J3365">
        <v>-105.58556</v>
      </c>
      <c r="K3365" t="s">
        <v>1630</v>
      </c>
      <c r="L3365" t="s">
        <v>742</v>
      </c>
    </row>
    <row r="3366" spans="2:12" x14ac:dyDescent="0.25">
      <c r="B3366" t="s">
        <v>628</v>
      </c>
      <c r="C3366" t="s">
        <v>8680</v>
      </c>
      <c r="D3366" t="s">
        <v>8681</v>
      </c>
      <c r="E3366" t="s">
        <v>628</v>
      </c>
      <c r="F3366" t="s">
        <v>2484</v>
      </c>
      <c r="G3366">
        <v>0</v>
      </c>
      <c r="H3366">
        <v>3</v>
      </c>
      <c r="I3366">
        <v>40.802</v>
      </c>
      <c r="J3366">
        <v>-105.56100000000001</v>
      </c>
      <c r="K3366" t="s">
        <v>628</v>
      </c>
      <c r="L3366" t="s">
        <v>742</v>
      </c>
    </row>
    <row r="3367" spans="2:12" x14ac:dyDescent="0.25">
      <c r="B3367" t="s">
        <v>674</v>
      </c>
      <c r="C3367" t="s">
        <v>1634</v>
      </c>
      <c r="D3367" t="s">
        <v>1635</v>
      </c>
      <c r="E3367" t="s">
        <v>1636</v>
      </c>
      <c r="F3367" t="s">
        <v>745</v>
      </c>
      <c r="G3367">
        <v>1</v>
      </c>
      <c r="H3367">
        <v>3</v>
      </c>
      <c r="I3367">
        <v>40.733330000000002</v>
      </c>
      <c r="J3367">
        <v>-105.51667</v>
      </c>
      <c r="K3367" t="s">
        <v>1636</v>
      </c>
      <c r="L3367" t="s">
        <v>742</v>
      </c>
    </row>
    <row r="3368" spans="2:12" x14ac:dyDescent="0.25">
      <c r="B3368" t="s">
        <v>628</v>
      </c>
      <c r="C3368" t="s">
        <v>8686</v>
      </c>
      <c r="D3368" t="s">
        <v>8687</v>
      </c>
      <c r="E3368" t="s">
        <v>628</v>
      </c>
      <c r="F3368" t="s">
        <v>2484</v>
      </c>
      <c r="G3368">
        <v>0</v>
      </c>
      <c r="H3368">
        <v>3</v>
      </c>
      <c r="I3368">
        <v>40.753599999999999</v>
      </c>
      <c r="J3368">
        <v>-105.44499999999999</v>
      </c>
      <c r="K3368" t="s">
        <v>628</v>
      </c>
      <c r="L3368" t="s">
        <v>742</v>
      </c>
    </row>
    <row r="3369" spans="2:12" x14ac:dyDescent="0.25">
      <c r="B3369" t="s">
        <v>674</v>
      </c>
      <c r="C3369" t="s">
        <v>1631</v>
      </c>
      <c r="D3369" t="s">
        <v>1632</v>
      </c>
      <c r="E3369" t="s">
        <v>1633</v>
      </c>
      <c r="F3369" t="s">
        <v>745</v>
      </c>
      <c r="G3369">
        <v>1</v>
      </c>
      <c r="H3369">
        <v>3</v>
      </c>
      <c r="I3369">
        <v>40.783329999999999</v>
      </c>
      <c r="J3369">
        <v>-105.55</v>
      </c>
      <c r="K3369" t="s">
        <v>1633</v>
      </c>
      <c r="L3369" t="s">
        <v>742</v>
      </c>
    </row>
    <row r="3370" spans="2:12" x14ac:dyDescent="0.25">
      <c r="B3370" t="s">
        <v>696</v>
      </c>
      <c r="C3370" t="s">
        <v>2153</v>
      </c>
      <c r="D3370" t="s">
        <v>2154</v>
      </c>
      <c r="E3370" t="s">
        <v>628</v>
      </c>
      <c r="F3370" t="s">
        <v>1979</v>
      </c>
      <c r="G3370">
        <v>7</v>
      </c>
      <c r="H3370">
        <v>30</v>
      </c>
      <c r="I3370">
        <v>37.883324999999999</v>
      </c>
      <c r="J3370">
        <v>-107.700621</v>
      </c>
      <c r="K3370" t="s">
        <v>628</v>
      </c>
      <c r="L3370" t="s">
        <v>742</v>
      </c>
    </row>
    <row r="3371" spans="2:12" x14ac:dyDescent="0.25">
      <c r="B3371" t="s">
        <v>68</v>
      </c>
      <c r="C3371" t="s">
        <v>2155</v>
      </c>
      <c r="D3371" t="s">
        <v>2154</v>
      </c>
      <c r="E3371" t="s">
        <v>1990</v>
      </c>
      <c r="F3371" t="s">
        <v>1979</v>
      </c>
      <c r="G3371">
        <v>7</v>
      </c>
      <c r="H3371">
        <v>30</v>
      </c>
      <c r="I3371">
        <v>37.9</v>
      </c>
      <c r="J3371">
        <v>-107.7167</v>
      </c>
      <c r="K3371" t="s">
        <v>1990</v>
      </c>
      <c r="L3371" t="s">
        <v>742</v>
      </c>
    </row>
    <row r="3372" spans="2:12" x14ac:dyDescent="0.25">
      <c r="B3372" t="s">
        <v>628</v>
      </c>
      <c r="C3372" t="s">
        <v>2636</v>
      </c>
      <c r="D3372" t="s">
        <v>2637</v>
      </c>
      <c r="E3372" t="s">
        <v>2638</v>
      </c>
      <c r="F3372" t="s">
        <v>745</v>
      </c>
      <c r="G3372">
        <v>0</v>
      </c>
      <c r="H3372">
        <v>0</v>
      </c>
      <c r="I3372">
        <v>0</v>
      </c>
      <c r="J3372">
        <v>0</v>
      </c>
      <c r="K3372" t="s">
        <v>2638</v>
      </c>
      <c r="L3372" t="s">
        <v>742</v>
      </c>
    </row>
    <row r="3373" spans="2:12" x14ac:dyDescent="0.25">
      <c r="B3373" t="s">
        <v>667</v>
      </c>
      <c r="C3373" t="s">
        <v>1642</v>
      </c>
      <c r="D3373" t="s">
        <v>1643</v>
      </c>
      <c r="E3373" t="s">
        <v>1644</v>
      </c>
      <c r="F3373" t="s">
        <v>745</v>
      </c>
      <c r="G3373">
        <v>2</v>
      </c>
      <c r="H3373">
        <v>79</v>
      </c>
      <c r="I3373">
        <v>37.716670000000001</v>
      </c>
      <c r="J3373">
        <v>-105.31667</v>
      </c>
      <c r="K3373" t="s">
        <v>1644</v>
      </c>
      <c r="L3373" t="s">
        <v>742</v>
      </c>
    </row>
    <row r="3374" spans="2:12" x14ac:dyDescent="0.25">
      <c r="B3374" t="s">
        <v>658</v>
      </c>
      <c r="C3374" t="s">
        <v>1626</v>
      </c>
      <c r="D3374" t="s">
        <v>1627</v>
      </c>
      <c r="E3374" t="s">
        <v>907</v>
      </c>
      <c r="F3374" t="s">
        <v>745</v>
      </c>
      <c r="G3374">
        <v>5</v>
      </c>
      <c r="H3374">
        <v>37</v>
      </c>
      <c r="I3374">
        <v>39.516669999999998</v>
      </c>
      <c r="J3374">
        <v>-106.36667</v>
      </c>
      <c r="K3374" t="s">
        <v>1102</v>
      </c>
      <c r="L3374" t="s">
        <v>742</v>
      </c>
    </row>
    <row r="3375" spans="2:12" x14ac:dyDescent="0.25">
      <c r="B3375" t="s">
        <v>672</v>
      </c>
      <c r="C3375" t="s">
        <v>6607</v>
      </c>
      <c r="D3375" t="s">
        <v>6608</v>
      </c>
      <c r="E3375" t="s">
        <v>2733</v>
      </c>
      <c r="F3375" t="s">
        <v>6505</v>
      </c>
      <c r="G3375">
        <v>7</v>
      </c>
      <c r="H3375">
        <v>33</v>
      </c>
      <c r="I3375">
        <v>37.137700000000002</v>
      </c>
      <c r="J3375">
        <v>-108.2289</v>
      </c>
      <c r="K3375" t="s">
        <v>628</v>
      </c>
      <c r="L3375" t="s">
        <v>742</v>
      </c>
    </row>
    <row r="3376" spans="2:12" x14ac:dyDescent="0.25">
      <c r="B3376" t="s">
        <v>672</v>
      </c>
      <c r="C3376" t="s">
        <v>2913</v>
      </c>
      <c r="D3376" t="s">
        <v>2914</v>
      </c>
      <c r="E3376" t="s">
        <v>2475</v>
      </c>
      <c r="F3376" t="s">
        <v>2292</v>
      </c>
      <c r="G3376">
        <v>7</v>
      </c>
      <c r="H3376">
        <v>33</v>
      </c>
      <c r="I3376">
        <v>37.038699999999999</v>
      </c>
      <c r="J3376">
        <v>-108.1725</v>
      </c>
      <c r="K3376" t="s">
        <v>628</v>
      </c>
      <c r="L3376" t="s">
        <v>742</v>
      </c>
    </row>
    <row r="3377" spans="2:12" x14ac:dyDescent="0.25">
      <c r="B3377" t="s">
        <v>688</v>
      </c>
      <c r="C3377" t="s">
        <v>1637</v>
      </c>
      <c r="D3377" t="s">
        <v>1638</v>
      </c>
      <c r="E3377" t="s">
        <v>838</v>
      </c>
      <c r="F3377" t="s">
        <v>745</v>
      </c>
      <c r="G3377">
        <v>5</v>
      </c>
      <c r="H3377">
        <v>38</v>
      </c>
      <c r="I3377">
        <v>39.183329999999998</v>
      </c>
      <c r="J3377">
        <v>-107.23333</v>
      </c>
      <c r="K3377" t="s">
        <v>838</v>
      </c>
      <c r="L3377" t="s">
        <v>742</v>
      </c>
    </row>
    <row r="3378" spans="2:12" x14ac:dyDescent="0.25">
      <c r="B3378" t="s">
        <v>688</v>
      </c>
      <c r="C3378" t="s">
        <v>1639</v>
      </c>
      <c r="D3378" t="s">
        <v>1640</v>
      </c>
      <c r="E3378" t="s">
        <v>1641</v>
      </c>
      <c r="F3378" t="s">
        <v>745</v>
      </c>
      <c r="G3378">
        <v>5</v>
      </c>
      <c r="H3378">
        <v>38</v>
      </c>
      <c r="I3378">
        <v>39.200000000000003</v>
      </c>
      <c r="J3378">
        <v>-107.3</v>
      </c>
      <c r="K3378" t="s">
        <v>1641</v>
      </c>
      <c r="L3378" t="s">
        <v>742</v>
      </c>
    </row>
    <row r="3379" spans="2:12" x14ac:dyDescent="0.25">
      <c r="B3379" t="s">
        <v>688</v>
      </c>
      <c r="C3379" t="s">
        <v>4303</v>
      </c>
      <c r="D3379" t="s">
        <v>4304</v>
      </c>
      <c r="E3379" t="s">
        <v>2961</v>
      </c>
      <c r="F3379" t="s">
        <v>2292</v>
      </c>
      <c r="G3379">
        <v>5</v>
      </c>
      <c r="H3379">
        <v>38</v>
      </c>
      <c r="I3379">
        <v>39.253500000000003</v>
      </c>
      <c r="J3379">
        <v>-107.24120000000001</v>
      </c>
      <c r="K3379" t="s">
        <v>628</v>
      </c>
      <c r="L3379" t="s">
        <v>742</v>
      </c>
    </row>
    <row r="3380" spans="2:12" x14ac:dyDescent="0.25">
      <c r="B3380" t="s">
        <v>674</v>
      </c>
      <c r="C3380" t="s">
        <v>6474</v>
      </c>
      <c r="D3380" t="s">
        <v>6475</v>
      </c>
      <c r="E3380" t="s">
        <v>628</v>
      </c>
      <c r="F3380" t="s">
        <v>745</v>
      </c>
      <c r="G3380">
        <v>1</v>
      </c>
      <c r="H3380">
        <v>4</v>
      </c>
      <c r="I3380">
        <v>40.570799999999998</v>
      </c>
      <c r="J3380">
        <v>-105.2264</v>
      </c>
      <c r="K3380" t="s">
        <v>2327</v>
      </c>
      <c r="L3380" t="s">
        <v>742</v>
      </c>
    </row>
    <row r="3381" spans="2:12" x14ac:dyDescent="0.25">
      <c r="B3381" t="s">
        <v>628</v>
      </c>
      <c r="C3381" t="s">
        <v>8891</v>
      </c>
      <c r="D3381" t="s">
        <v>8892</v>
      </c>
      <c r="E3381" t="s">
        <v>8049</v>
      </c>
      <c r="F3381" t="s">
        <v>2484</v>
      </c>
      <c r="G3381">
        <v>0</v>
      </c>
      <c r="H3381">
        <v>69</v>
      </c>
      <c r="I3381">
        <v>37.923999999999999</v>
      </c>
      <c r="J3381">
        <v>-108.6841</v>
      </c>
      <c r="K3381" t="s">
        <v>628</v>
      </c>
      <c r="L3381" t="s">
        <v>742</v>
      </c>
    </row>
    <row r="3382" spans="2:12" x14ac:dyDescent="0.25">
      <c r="B3382" t="s">
        <v>628</v>
      </c>
      <c r="C3382" t="s">
        <v>8465</v>
      </c>
      <c r="D3382" t="s">
        <v>8466</v>
      </c>
      <c r="E3382" t="s">
        <v>628</v>
      </c>
      <c r="F3382" t="s">
        <v>2484</v>
      </c>
      <c r="G3382">
        <v>0</v>
      </c>
      <c r="H3382">
        <v>3</v>
      </c>
      <c r="I3382">
        <v>40.774999999999999</v>
      </c>
      <c r="J3382">
        <v>-105.5292</v>
      </c>
      <c r="K3382" t="s">
        <v>628</v>
      </c>
      <c r="L3382" t="s">
        <v>742</v>
      </c>
    </row>
    <row r="3383" spans="2:12" x14ac:dyDescent="0.25">
      <c r="B3383" t="s">
        <v>628</v>
      </c>
      <c r="C3383" t="s">
        <v>8423</v>
      </c>
      <c r="D3383" t="s">
        <v>8424</v>
      </c>
      <c r="E3383" t="s">
        <v>628</v>
      </c>
      <c r="F3383" t="s">
        <v>2484</v>
      </c>
      <c r="G3383">
        <v>0</v>
      </c>
      <c r="H3383">
        <v>3</v>
      </c>
      <c r="I3383">
        <v>40.757800000000003</v>
      </c>
      <c r="J3383">
        <v>-105.4224</v>
      </c>
      <c r="K3383" t="s">
        <v>628</v>
      </c>
      <c r="L3383" t="s">
        <v>742</v>
      </c>
    </row>
    <row r="3384" spans="2:12" x14ac:dyDescent="0.25">
      <c r="B3384" t="s">
        <v>656</v>
      </c>
      <c r="C3384" t="s">
        <v>1645</v>
      </c>
      <c r="D3384" t="s">
        <v>1646</v>
      </c>
      <c r="E3384" t="s">
        <v>916</v>
      </c>
      <c r="F3384" t="s">
        <v>745</v>
      </c>
      <c r="G3384">
        <v>7</v>
      </c>
      <c r="H3384">
        <v>71</v>
      </c>
      <c r="I3384">
        <v>37.713059999999999</v>
      </c>
      <c r="J3384">
        <v>-108.03861000000001</v>
      </c>
      <c r="K3384" t="s">
        <v>1647</v>
      </c>
      <c r="L3384" t="s">
        <v>742</v>
      </c>
    </row>
    <row r="3385" spans="2:12" x14ac:dyDescent="0.25">
      <c r="B3385" t="s">
        <v>656</v>
      </c>
      <c r="C3385" t="s">
        <v>2128</v>
      </c>
      <c r="D3385" t="s">
        <v>1646</v>
      </c>
      <c r="E3385" t="s">
        <v>628</v>
      </c>
      <c r="F3385" t="s">
        <v>1979</v>
      </c>
      <c r="G3385">
        <v>7</v>
      </c>
      <c r="H3385">
        <v>71</v>
      </c>
      <c r="I3385">
        <v>37.666657999999998</v>
      </c>
      <c r="J3385">
        <v>-108.03397200000001</v>
      </c>
      <c r="K3385" t="s">
        <v>628</v>
      </c>
      <c r="L3385" t="s">
        <v>742</v>
      </c>
    </row>
    <row r="3386" spans="2:12" x14ac:dyDescent="0.25">
      <c r="B3386" t="s">
        <v>685</v>
      </c>
      <c r="C3386" t="s">
        <v>3443</v>
      </c>
      <c r="D3386" t="s">
        <v>3444</v>
      </c>
      <c r="E3386" t="s">
        <v>2961</v>
      </c>
      <c r="F3386" t="s">
        <v>2292</v>
      </c>
      <c r="G3386">
        <v>4</v>
      </c>
      <c r="H3386">
        <v>68</v>
      </c>
      <c r="I3386">
        <v>38.1843</v>
      </c>
      <c r="J3386">
        <v>-107.6456</v>
      </c>
      <c r="K3386" t="s">
        <v>628</v>
      </c>
      <c r="L3386" t="s">
        <v>742</v>
      </c>
    </row>
    <row r="3387" spans="2:12" x14ac:dyDescent="0.25">
      <c r="B3387" t="s">
        <v>628</v>
      </c>
      <c r="C3387" t="s">
        <v>8556</v>
      </c>
      <c r="D3387" t="s">
        <v>8557</v>
      </c>
      <c r="E3387" t="s">
        <v>628</v>
      </c>
      <c r="F3387" t="s">
        <v>2484</v>
      </c>
      <c r="G3387">
        <v>0</v>
      </c>
      <c r="H3387">
        <v>3</v>
      </c>
      <c r="I3387">
        <v>40.487499999999997</v>
      </c>
      <c r="J3387">
        <v>-105.0839</v>
      </c>
      <c r="K3387" t="s">
        <v>628</v>
      </c>
      <c r="L3387" t="s">
        <v>742</v>
      </c>
    </row>
    <row r="3388" spans="2:12" x14ac:dyDescent="0.25">
      <c r="B3388" t="s">
        <v>685</v>
      </c>
      <c r="C3388" t="s">
        <v>1648</v>
      </c>
      <c r="D3388" t="s">
        <v>1649</v>
      </c>
      <c r="E3388" t="s">
        <v>893</v>
      </c>
      <c r="F3388" t="s">
        <v>745</v>
      </c>
      <c r="G3388">
        <v>4</v>
      </c>
      <c r="H3388">
        <v>68</v>
      </c>
      <c r="I3388">
        <v>38.149900000000002</v>
      </c>
      <c r="J3388">
        <v>-107.75830000000001</v>
      </c>
      <c r="K3388" t="s">
        <v>893</v>
      </c>
      <c r="L3388" t="s">
        <v>742</v>
      </c>
    </row>
    <row r="3389" spans="2:12" x14ac:dyDescent="0.25">
      <c r="B3389" t="s">
        <v>685</v>
      </c>
      <c r="C3389" t="s">
        <v>3439</v>
      </c>
      <c r="D3389" t="s">
        <v>3440</v>
      </c>
      <c r="E3389" t="s">
        <v>2813</v>
      </c>
      <c r="F3389" t="s">
        <v>2292</v>
      </c>
      <c r="G3389">
        <v>4</v>
      </c>
      <c r="H3389">
        <v>68</v>
      </c>
      <c r="I3389">
        <v>38.158900000000003</v>
      </c>
      <c r="J3389">
        <v>-107.7492</v>
      </c>
      <c r="K3389" t="s">
        <v>628</v>
      </c>
      <c r="L3389" t="s">
        <v>742</v>
      </c>
    </row>
    <row r="3390" spans="2:12" x14ac:dyDescent="0.25">
      <c r="B3390" t="s">
        <v>685</v>
      </c>
      <c r="C3390" t="s">
        <v>3430</v>
      </c>
      <c r="D3390" t="s">
        <v>3431</v>
      </c>
      <c r="E3390" t="s">
        <v>3432</v>
      </c>
      <c r="F3390" t="s">
        <v>2292</v>
      </c>
      <c r="G3390">
        <v>4</v>
      </c>
      <c r="H3390">
        <v>68</v>
      </c>
      <c r="I3390">
        <v>38.149799999999999</v>
      </c>
      <c r="J3390">
        <v>-107.7589</v>
      </c>
      <c r="K3390" t="s">
        <v>628</v>
      </c>
      <c r="L3390" t="s">
        <v>742</v>
      </c>
    </row>
    <row r="3391" spans="2:12" x14ac:dyDescent="0.25">
      <c r="B3391" t="s">
        <v>685</v>
      </c>
      <c r="C3391" t="s">
        <v>3458</v>
      </c>
      <c r="D3391" t="s">
        <v>3459</v>
      </c>
      <c r="E3391" t="s">
        <v>961</v>
      </c>
      <c r="F3391" t="s">
        <v>2292</v>
      </c>
      <c r="G3391">
        <v>4</v>
      </c>
      <c r="H3391">
        <v>68</v>
      </c>
      <c r="I3391">
        <v>38.201300000000003</v>
      </c>
      <c r="J3391">
        <v>-107.77</v>
      </c>
      <c r="K3391" t="s">
        <v>628</v>
      </c>
      <c r="L3391" t="s">
        <v>742</v>
      </c>
    </row>
    <row r="3392" spans="2:12" x14ac:dyDescent="0.25">
      <c r="B3392" t="s">
        <v>685</v>
      </c>
      <c r="C3392" t="s">
        <v>3454</v>
      </c>
      <c r="D3392" t="s">
        <v>3455</v>
      </c>
      <c r="E3392" t="s">
        <v>3137</v>
      </c>
      <c r="F3392" t="s">
        <v>2292</v>
      </c>
      <c r="G3392">
        <v>4</v>
      </c>
      <c r="H3392">
        <v>68</v>
      </c>
      <c r="I3392">
        <v>38.195999999999998</v>
      </c>
      <c r="J3392">
        <v>-107.788</v>
      </c>
      <c r="K3392" t="s">
        <v>628</v>
      </c>
      <c r="L3392" t="s">
        <v>742</v>
      </c>
    </row>
    <row r="3393" spans="2:12" x14ac:dyDescent="0.25">
      <c r="B3393" t="s">
        <v>662</v>
      </c>
      <c r="C3393" t="s">
        <v>1650</v>
      </c>
      <c r="D3393" t="s">
        <v>1651</v>
      </c>
      <c r="E3393" t="s">
        <v>1652</v>
      </c>
      <c r="F3393" t="s">
        <v>745</v>
      </c>
      <c r="G3393">
        <v>5</v>
      </c>
      <c r="H3393">
        <v>39</v>
      </c>
      <c r="I3393">
        <v>39.544719999999998</v>
      </c>
      <c r="J3393">
        <v>-107.78528</v>
      </c>
      <c r="K3393" t="s">
        <v>1652</v>
      </c>
      <c r="L3393" t="s">
        <v>742</v>
      </c>
    </row>
    <row r="3394" spans="2:12" x14ac:dyDescent="0.25">
      <c r="B3394" t="s">
        <v>662</v>
      </c>
      <c r="C3394" t="s">
        <v>4729</v>
      </c>
      <c r="D3394" t="s">
        <v>4730</v>
      </c>
      <c r="E3394" t="s">
        <v>2327</v>
      </c>
      <c r="F3394" t="s">
        <v>2292</v>
      </c>
      <c r="G3394">
        <v>5</v>
      </c>
      <c r="H3394">
        <v>39</v>
      </c>
      <c r="I3394">
        <v>39.548299999999998</v>
      </c>
      <c r="J3394">
        <v>-107.7873</v>
      </c>
      <c r="K3394" t="s">
        <v>628</v>
      </c>
      <c r="L3394" t="s">
        <v>742</v>
      </c>
    </row>
    <row r="3395" spans="2:12" x14ac:dyDescent="0.25">
      <c r="B3395" t="s">
        <v>662</v>
      </c>
      <c r="C3395" t="s">
        <v>4669</v>
      </c>
      <c r="D3395" t="s">
        <v>4670</v>
      </c>
      <c r="E3395" t="s">
        <v>2425</v>
      </c>
      <c r="F3395" t="s">
        <v>2292</v>
      </c>
      <c r="G3395">
        <v>5</v>
      </c>
      <c r="H3395">
        <v>45</v>
      </c>
      <c r="I3395">
        <v>39.522399999999998</v>
      </c>
      <c r="J3395">
        <v>-107.7801</v>
      </c>
      <c r="K3395" t="s">
        <v>628</v>
      </c>
      <c r="L3395" t="s">
        <v>742</v>
      </c>
    </row>
    <row r="3396" spans="2:12" x14ac:dyDescent="0.25">
      <c r="B3396" t="s">
        <v>662</v>
      </c>
      <c r="C3396" t="s">
        <v>4689</v>
      </c>
      <c r="D3396" t="s">
        <v>4690</v>
      </c>
      <c r="E3396" t="s">
        <v>2950</v>
      </c>
      <c r="F3396" t="s">
        <v>2292</v>
      </c>
      <c r="G3396">
        <v>5</v>
      </c>
      <c r="H3396">
        <v>39</v>
      </c>
      <c r="I3396">
        <v>39.531300000000002</v>
      </c>
      <c r="J3396">
        <v>-107.7889</v>
      </c>
      <c r="K3396" t="s">
        <v>628</v>
      </c>
      <c r="L3396" t="s">
        <v>742</v>
      </c>
    </row>
    <row r="3397" spans="2:12" x14ac:dyDescent="0.25">
      <c r="B3397" t="s">
        <v>662</v>
      </c>
      <c r="C3397" t="s">
        <v>4735</v>
      </c>
      <c r="D3397" t="s">
        <v>4736</v>
      </c>
      <c r="E3397" t="s">
        <v>2327</v>
      </c>
      <c r="F3397" t="s">
        <v>2292</v>
      </c>
      <c r="G3397">
        <v>5</v>
      </c>
      <c r="H3397">
        <v>39</v>
      </c>
      <c r="I3397">
        <v>39.550199999999997</v>
      </c>
      <c r="J3397">
        <v>-107.768</v>
      </c>
      <c r="K3397" t="s">
        <v>628</v>
      </c>
      <c r="L3397" t="s">
        <v>742</v>
      </c>
    </row>
    <row r="3398" spans="2:12" x14ac:dyDescent="0.25">
      <c r="B3398" t="s">
        <v>691</v>
      </c>
      <c r="C3398" t="s">
        <v>2877</v>
      </c>
      <c r="D3398" t="s">
        <v>2878</v>
      </c>
      <c r="E3398" t="s">
        <v>2813</v>
      </c>
      <c r="F3398" t="s">
        <v>745</v>
      </c>
      <c r="G3398">
        <v>6</v>
      </c>
      <c r="H3398">
        <v>43</v>
      </c>
      <c r="I3398">
        <v>39.760800000000003</v>
      </c>
      <c r="J3398">
        <v>-108.1268</v>
      </c>
      <c r="K3398" t="s">
        <v>2813</v>
      </c>
      <c r="L3398" t="s">
        <v>742</v>
      </c>
    </row>
    <row r="3399" spans="2:12" x14ac:dyDescent="0.25">
      <c r="B3399" t="s">
        <v>662</v>
      </c>
      <c r="C3399" t="s">
        <v>4746</v>
      </c>
      <c r="D3399" t="s">
        <v>4747</v>
      </c>
      <c r="E3399" t="s">
        <v>1712</v>
      </c>
      <c r="F3399" t="s">
        <v>2292</v>
      </c>
      <c r="G3399">
        <v>5</v>
      </c>
      <c r="H3399">
        <v>39</v>
      </c>
      <c r="I3399">
        <v>39.555199999999999</v>
      </c>
      <c r="J3399">
        <v>-107.72880000000001</v>
      </c>
      <c r="K3399" t="s">
        <v>628</v>
      </c>
      <c r="L3399" t="s">
        <v>742</v>
      </c>
    </row>
    <row r="3400" spans="2:12" x14ac:dyDescent="0.25">
      <c r="B3400" t="s">
        <v>662</v>
      </c>
      <c r="C3400" t="s">
        <v>2721</v>
      </c>
      <c r="D3400" t="s">
        <v>2722</v>
      </c>
      <c r="E3400" t="s">
        <v>2504</v>
      </c>
      <c r="F3400" t="s">
        <v>745</v>
      </c>
      <c r="G3400">
        <v>5</v>
      </c>
      <c r="H3400">
        <v>39</v>
      </c>
      <c r="I3400">
        <v>39.557200000000002</v>
      </c>
      <c r="J3400">
        <v>-107.7261</v>
      </c>
      <c r="K3400" t="s">
        <v>2504</v>
      </c>
      <c r="L3400" t="s">
        <v>742</v>
      </c>
    </row>
    <row r="3401" spans="2:12" x14ac:dyDescent="0.25">
      <c r="B3401" t="s">
        <v>662</v>
      </c>
      <c r="C3401" t="s">
        <v>4839</v>
      </c>
      <c r="D3401" t="s">
        <v>4840</v>
      </c>
      <c r="E3401" t="s">
        <v>3214</v>
      </c>
      <c r="F3401" t="s">
        <v>2292</v>
      </c>
      <c r="G3401">
        <v>5</v>
      </c>
      <c r="H3401">
        <v>39</v>
      </c>
      <c r="I3401">
        <v>39.592300000000002</v>
      </c>
      <c r="J3401">
        <v>-107.7666</v>
      </c>
      <c r="K3401" t="s">
        <v>628</v>
      </c>
      <c r="L3401" t="s">
        <v>742</v>
      </c>
    </row>
    <row r="3402" spans="2:12" x14ac:dyDescent="0.25">
      <c r="B3402" t="s">
        <v>662</v>
      </c>
      <c r="C3402" t="s">
        <v>4767</v>
      </c>
      <c r="D3402" t="s">
        <v>4768</v>
      </c>
      <c r="E3402" t="s">
        <v>2964</v>
      </c>
      <c r="F3402" t="s">
        <v>2292</v>
      </c>
      <c r="G3402">
        <v>5</v>
      </c>
      <c r="H3402">
        <v>39</v>
      </c>
      <c r="I3402">
        <v>39.563000000000002</v>
      </c>
      <c r="J3402">
        <v>-107.70959999999999</v>
      </c>
      <c r="K3402" t="s">
        <v>628</v>
      </c>
      <c r="L3402" t="s">
        <v>742</v>
      </c>
    </row>
    <row r="3403" spans="2:12" x14ac:dyDescent="0.25">
      <c r="B3403" t="s">
        <v>662</v>
      </c>
      <c r="C3403" t="s">
        <v>4644</v>
      </c>
      <c r="D3403" t="s">
        <v>4645</v>
      </c>
      <c r="E3403" t="s">
        <v>628</v>
      </c>
      <c r="F3403" t="s">
        <v>745</v>
      </c>
      <c r="G3403">
        <v>5</v>
      </c>
      <c r="H3403">
        <v>45</v>
      </c>
      <c r="I3403">
        <v>39.5122</v>
      </c>
      <c r="J3403">
        <v>-107.7492</v>
      </c>
      <c r="K3403" t="s">
        <v>1480</v>
      </c>
      <c r="L3403" t="s">
        <v>742</v>
      </c>
    </row>
    <row r="3404" spans="2:12" x14ac:dyDescent="0.25">
      <c r="B3404" t="s">
        <v>662</v>
      </c>
      <c r="C3404" t="s">
        <v>2862</v>
      </c>
      <c r="D3404" t="s">
        <v>2863</v>
      </c>
      <c r="E3404" t="s">
        <v>1398</v>
      </c>
      <c r="F3404" t="s">
        <v>745</v>
      </c>
      <c r="G3404">
        <v>5</v>
      </c>
      <c r="H3404">
        <v>45</v>
      </c>
      <c r="I3404">
        <v>39.52778</v>
      </c>
      <c r="J3404">
        <v>-107.71972</v>
      </c>
      <c r="K3404" t="s">
        <v>2249</v>
      </c>
      <c r="L3404" t="s">
        <v>742</v>
      </c>
    </row>
    <row r="3405" spans="2:12" x14ac:dyDescent="0.25">
      <c r="B3405" t="s">
        <v>662</v>
      </c>
      <c r="C3405" t="s">
        <v>2005</v>
      </c>
      <c r="D3405" t="s">
        <v>691</v>
      </c>
      <c r="E3405" t="s">
        <v>628</v>
      </c>
      <c r="F3405" t="s">
        <v>1979</v>
      </c>
      <c r="G3405">
        <v>6</v>
      </c>
      <c r="H3405">
        <v>43</v>
      </c>
      <c r="I3405">
        <v>40.033309000000003</v>
      </c>
      <c r="J3405">
        <v>-107.28394400000001</v>
      </c>
      <c r="K3405" t="s">
        <v>628</v>
      </c>
      <c r="L3405" t="s">
        <v>742</v>
      </c>
    </row>
    <row r="3406" spans="2:12" x14ac:dyDescent="0.25">
      <c r="B3406" t="s">
        <v>666</v>
      </c>
      <c r="C3406" t="s">
        <v>1653</v>
      </c>
      <c r="D3406" t="s">
        <v>1654</v>
      </c>
      <c r="E3406" t="s">
        <v>877</v>
      </c>
      <c r="F3406" t="s">
        <v>745</v>
      </c>
      <c r="G3406">
        <v>3</v>
      </c>
      <c r="H3406">
        <v>20</v>
      </c>
      <c r="I3406">
        <v>37.722000000000001</v>
      </c>
      <c r="J3406">
        <v>-107.2667</v>
      </c>
      <c r="K3406" t="s">
        <v>877</v>
      </c>
      <c r="L3406" t="s">
        <v>742</v>
      </c>
    </row>
    <row r="3407" spans="2:12" x14ac:dyDescent="0.25">
      <c r="B3407" t="s">
        <v>64</v>
      </c>
      <c r="C3407" t="s">
        <v>2006</v>
      </c>
      <c r="D3407" t="s">
        <v>2007</v>
      </c>
      <c r="E3407" t="s">
        <v>1990</v>
      </c>
      <c r="F3407" t="s">
        <v>1979</v>
      </c>
      <c r="G3407">
        <v>6</v>
      </c>
      <c r="H3407">
        <v>43</v>
      </c>
      <c r="I3407">
        <v>40.116700000000002</v>
      </c>
      <c r="J3407">
        <v>-107.3</v>
      </c>
      <c r="K3407" t="s">
        <v>1990</v>
      </c>
      <c r="L3407" t="s">
        <v>742</v>
      </c>
    </row>
    <row r="3408" spans="2:12" x14ac:dyDescent="0.25">
      <c r="B3408" t="s">
        <v>628</v>
      </c>
      <c r="C3408" t="s">
        <v>8192</v>
      </c>
      <c r="D3408" t="s">
        <v>8193</v>
      </c>
      <c r="E3408" t="s">
        <v>628</v>
      </c>
      <c r="F3408" t="s">
        <v>745</v>
      </c>
      <c r="G3408">
        <v>0</v>
      </c>
      <c r="H3408">
        <v>3</v>
      </c>
      <c r="I3408">
        <v>40.526800000000001</v>
      </c>
      <c r="J3408">
        <v>-105.1113</v>
      </c>
      <c r="K3408" t="s">
        <v>628</v>
      </c>
      <c r="L3408" t="s">
        <v>742</v>
      </c>
    </row>
    <row r="3409" spans="2:12" x14ac:dyDescent="0.25">
      <c r="B3409" t="s">
        <v>47</v>
      </c>
      <c r="C3409" t="s">
        <v>2558</v>
      </c>
      <c r="D3409" t="s">
        <v>2559</v>
      </c>
      <c r="E3409" t="s">
        <v>1990</v>
      </c>
      <c r="F3409" t="s">
        <v>2484</v>
      </c>
      <c r="G3409">
        <v>1</v>
      </c>
      <c r="H3409">
        <v>48</v>
      </c>
      <c r="I3409">
        <v>40.866700000000002</v>
      </c>
      <c r="J3409">
        <v>-106.05</v>
      </c>
      <c r="K3409" t="s">
        <v>1990</v>
      </c>
      <c r="L3409" t="s">
        <v>742</v>
      </c>
    </row>
    <row r="3410" spans="2:12" x14ac:dyDescent="0.25">
      <c r="B3410" t="s">
        <v>672</v>
      </c>
      <c r="C3410" t="s">
        <v>6609</v>
      </c>
      <c r="D3410" t="s">
        <v>6610</v>
      </c>
      <c r="E3410" t="s">
        <v>2733</v>
      </c>
      <c r="F3410" t="s">
        <v>6505</v>
      </c>
      <c r="G3410">
        <v>7</v>
      </c>
      <c r="H3410">
        <v>30</v>
      </c>
      <c r="I3410">
        <v>37.595999999999997</v>
      </c>
      <c r="J3410">
        <v>-107.81440000000001</v>
      </c>
      <c r="K3410" t="s">
        <v>628</v>
      </c>
      <c r="L3410" t="s">
        <v>742</v>
      </c>
    </row>
    <row r="3411" spans="2:12" x14ac:dyDescent="0.25">
      <c r="B3411" t="s">
        <v>628</v>
      </c>
      <c r="C3411" t="s">
        <v>8379</v>
      </c>
      <c r="D3411" t="s">
        <v>8380</v>
      </c>
      <c r="E3411" t="s">
        <v>8049</v>
      </c>
      <c r="F3411" t="s">
        <v>2484</v>
      </c>
      <c r="G3411">
        <v>0</v>
      </c>
      <c r="H3411">
        <v>30</v>
      </c>
      <c r="I3411">
        <v>37.597799999999999</v>
      </c>
      <c r="J3411">
        <v>-107.8253</v>
      </c>
      <c r="K3411" t="s">
        <v>628</v>
      </c>
      <c r="L3411" t="s">
        <v>742</v>
      </c>
    </row>
    <row r="3412" spans="2:12" x14ac:dyDescent="0.25">
      <c r="B3412" t="s">
        <v>684</v>
      </c>
      <c r="C3412" t="s">
        <v>3369</v>
      </c>
      <c r="D3412" t="s">
        <v>3370</v>
      </c>
      <c r="E3412" t="s">
        <v>2961</v>
      </c>
      <c r="F3412" t="s">
        <v>2292</v>
      </c>
      <c r="G3412">
        <v>2</v>
      </c>
      <c r="H3412">
        <v>17</v>
      </c>
      <c r="I3412">
        <v>38.050699999999999</v>
      </c>
      <c r="J3412">
        <v>-103.7191</v>
      </c>
      <c r="K3412" t="s">
        <v>628</v>
      </c>
      <c r="L3412" t="s">
        <v>742</v>
      </c>
    </row>
    <row r="3413" spans="2:12" x14ac:dyDescent="0.25">
      <c r="B3413" t="s">
        <v>684</v>
      </c>
      <c r="C3413" t="s">
        <v>3373</v>
      </c>
      <c r="D3413" t="s">
        <v>3374</v>
      </c>
      <c r="E3413" t="s">
        <v>2327</v>
      </c>
      <c r="F3413" t="s">
        <v>2292</v>
      </c>
      <c r="G3413">
        <v>2</v>
      </c>
      <c r="H3413">
        <v>17</v>
      </c>
      <c r="I3413">
        <v>38.055199999999999</v>
      </c>
      <c r="J3413">
        <v>-103.7359</v>
      </c>
      <c r="K3413" t="s">
        <v>628</v>
      </c>
      <c r="L3413" t="s">
        <v>742</v>
      </c>
    </row>
    <row r="3414" spans="2:12" x14ac:dyDescent="0.25">
      <c r="B3414" t="s">
        <v>684</v>
      </c>
      <c r="C3414" t="s">
        <v>3363</v>
      </c>
      <c r="D3414" t="s">
        <v>3364</v>
      </c>
      <c r="E3414" t="s">
        <v>2953</v>
      </c>
      <c r="F3414" t="s">
        <v>2292</v>
      </c>
      <c r="G3414">
        <v>2</v>
      </c>
      <c r="H3414">
        <v>17</v>
      </c>
      <c r="I3414">
        <v>38.049599999999998</v>
      </c>
      <c r="J3414">
        <v>-103.7154</v>
      </c>
      <c r="K3414" t="s">
        <v>628</v>
      </c>
      <c r="L3414" t="s">
        <v>742</v>
      </c>
    </row>
    <row r="3415" spans="2:12" x14ac:dyDescent="0.25">
      <c r="B3415" t="s">
        <v>628</v>
      </c>
      <c r="C3415" t="s">
        <v>9053</v>
      </c>
      <c r="D3415" t="s">
        <v>9054</v>
      </c>
      <c r="E3415" t="s">
        <v>2835</v>
      </c>
      <c r="F3415" t="s">
        <v>2484</v>
      </c>
      <c r="G3415">
        <v>0</v>
      </c>
      <c r="H3415">
        <v>17</v>
      </c>
      <c r="I3415">
        <v>38.046199999999999</v>
      </c>
      <c r="J3415">
        <v>-103.7165</v>
      </c>
      <c r="K3415" t="s">
        <v>628</v>
      </c>
      <c r="L3415" t="s">
        <v>742</v>
      </c>
    </row>
    <row r="3416" spans="2:12" x14ac:dyDescent="0.25">
      <c r="B3416" t="s">
        <v>684</v>
      </c>
      <c r="C3416" t="s">
        <v>2827</v>
      </c>
      <c r="D3416" t="s">
        <v>2828</v>
      </c>
      <c r="E3416" t="s">
        <v>2824</v>
      </c>
      <c r="F3416" t="s">
        <v>745</v>
      </c>
      <c r="G3416">
        <v>2</v>
      </c>
      <c r="H3416">
        <v>17</v>
      </c>
      <c r="I3416">
        <v>38.038600000000002</v>
      </c>
      <c r="J3416">
        <v>-103.6948</v>
      </c>
      <c r="K3416" t="s">
        <v>2824</v>
      </c>
      <c r="L3416" t="s">
        <v>742</v>
      </c>
    </row>
    <row r="3417" spans="2:12" x14ac:dyDescent="0.25">
      <c r="B3417" t="s">
        <v>684</v>
      </c>
      <c r="C3417" t="s">
        <v>1657</v>
      </c>
      <c r="D3417" t="s">
        <v>1658</v>
      </c>
      <c r="E3417" t="s">
        <v>759</v>
      </c>
      <c r="F3417" t="s">
        <v>745</v>
      </c>
      <c r="G3417">
        <v>2</v>
      </c>
      <c r="H3417">
        <v>17</v>
      </c>
      <c r="I3417">
        <v>38.039099999999998</v>
      </c>
      <c r="J3417">
        <v>-103.6932</v>
      </c>
      <c r="K3417" t="s">
        <v>759</v>
      </c>
      <c r="L3417" t="s">
        <v>742</v>
      </c>
    </row>
    <row r="3418" spans="2:12" x14ac:dyDescent="0.25">
      <c r="B3418" t="s">
        <v>684</v>
      </c>
      <c r="C3418" t="s">
        <v>3355</v>
      </c>
      <c r="D3418" t="s">
        <v>3356</v>
      </c>
      <c r="E3418" t="s">
        <v>961</v>
      </c>
      <c r="F3418" t="s">
        <v>2292</v>
      </c>
      <c r="G3418">
        <v>2</v>
      </c>
      <c r="H3418">
        <v>17</v>
      </c>
      <c r="I3418">
        <v>38.029600000000002</v>
      </c>
      <c r="J3418">
        <v>-103.6751</v>
      </c>
      <c r="K3418" t="s">
        <v>628</v>
      </c>
      <c r="L3418" t="s">
        <v>742</v>
      </c>
    </row>
    <row r="3419" spans="2:12" x14ac:dyDescent="0.25">
      <c r="B3419" t="s">
        <v>684</v>
      </c>
      <c r="C3419" t="s">
        <v>3361</v>
      </c>
      <c r="D3419" t="s">
        <v>3362</v>
      </c>
      <c r="E3419" t="s">
        <v>3214</v>
      </c>
      <c r="F3419" t="s">
        <v>2292</v>
      </c>
      <c r="G3419">
        <v>2</v>
      </c>
      <c r="H3419">
        <v>17</v>
      </c>
      <c r="I3419">
        <v>38.048999999999999</v>
      </c>
      <c r="J3419">
        <v>-103.61790000000001</v>
      </c>
      <c r="K3419" t="s">
        <v>628</v>
      </c>
      <c r="L3419" t="s">
        <v>742</v>
      </c>
    </row>
    <row r="3420" spans="2:12" x14ac:dyDescent="0.25">
      <c r="B3420" t="s">
        <v>628</v>
      </c>
      <c r="C3420" t="s">
        <v>8564</v>
      </c>
      <c r="D3420" t="s">
        <v>8565</v>
      </c>
      <c r="E3420" t="s">
        <v>628</v>
      </c>
      <c r="F3420" t="s">
        <v>2484</v>
      </c>
      <c r="G3420">
        <v>0</v>
      </c>
      <c r="H3420">
        <v>3</v>
      </c>
      <c r="I3420">
        <v>40.560299999999998</v>
      </c>
      <c r="J3420">
        <v>-105.13330000000001</v>
      </c>
      <c r="K3420" t="s">
        <v>628</v>
      </c>
      <c r="L3420" t="s">
        <v>742</v>
      </c>
    </row>
    <row r="3421" spans="2:12" x14ac:dyDescent="0.25">
      <c r="B3421" t="s">
        <v>701</v>
      </c>
      <c r="C3421" t="s">
        <v>1659</v>
      </c>
      <c r="D3421" t="s">
        <v>1660</v>
      </c>
      <c r="E3421" t="s">
        <v>1661</v>
      </c>
      <c r="F3421" t="s">
        <v>745</v>
      </c>
      <c r="G3421">
        <v>1</v>
      </c>
      <c r="H3421">
        <v>1</v>
      </c>
      <c r="I3421">
        <v>40.15</v>
      </c>
      <c r="J3421">
        <v>-104.38333</v>
      </c>
      <c r="K3421" t="s">
        <v>1661</v>
      </c>
      <c r="L3421" t="s">
        <v>742</v>
      </c>
    </row>
    <row r="3422" spans="2:12" x14ac:dyDescent="0.25">
      <c r="B3422" t="s">
        <v>628</v>
      </c>
      <c r="C3422" t="s">
        <v>8558</v>
      </c>
      <c r="D3422" t="s">
        <v>8559</v>
      </c>
      <c r="E3422" t="s">
        <v>628</v>
      </c>
      <c r="F3422" t="s">
        <v>2484</v>
      </c>
      <c r="G3422">
        <v>0</v>
      </c>
      <c r="H3422">
        <v>3</v>
      </c>
      <c r="I3422">
        <v>40.555300000000003</v>
      </c>
      <c r="J3422">
        <v>-105.1003</v>
      </c>
      <c r="K3422" t="s">
        <v>628</v>
      </c>
      <c r="L3422" t="s">
        <v>742</v>
      </c>
    </row>
    <row r="3423" spans="2:12" x14ac:dyDescent="0.25">
      <c r="B3423" t="s">
        <v>663</v>
      </c>
      <c r="C3423" t="s">
        <v>5451</v>
      </c>
      <c r="D3423" t="s">
        <v>5452</v>
      </c>
      <c r="E3423" t="s">
        <v>2443</v>
      </c>
      <c r="F3423" t="s">
        <v>2292</v>
      </c>
      <c r="G3423">
        <v>1</v>
      </c>
      <c r="H3423">
        <v>6</v>
      </c>
      <c r="I3423">
        <v>39.921599999999998</v>
      </c>
      <c r="J3423">
        <v>-105.4997</v>
      </c>
      <c r="K3423" t="s">
        <v>628</v>
      </c>
      <c r="L3423" t="s">
        <v>742</v>
      </c>
    </row>
    <row r="3424" spans="2:12" x14ac:dyDescent="0.25">
      <c r="B3424" t="s">
        <v>663</v>
      </c>
      <c r="C3424" t="s">
        <v>6582</v>
      </c>
      <c r="D3424" t="s">
        <v>6583</v>
      </c>
      <c r="E3424" t="s">
        <v>2733</v>
      </c>
      <c r="F3424" t="s">
        <v>6505</v>
      </c>
      <c r="G3424">
        <v>1</v>
      </c>
      <c r="H3424">
        <v>6</v>
      </c>
      <c r="I3424">
        <v>39.906500000000001</v>
      </c>
      <c r="J3424">
        <v>-105.5111</v>
      </c>
      <c r="K3424" t="s">
        <v>628</v>
      </c>
      <c r="L3424" t="s">
        <v>742</v>
      </c>
    </row>
    <row r="3425" spans="2:12" x14ac:dyDescent="0.25">
      <c r="B3425" t="s">
        <v>59</v>
      </c>
      <c r="C3425" t="s">
        <v>2560</v>
      </c>
      <c r="D3425" t="s">
        <v>2561</v>
      </c>
      <c r="E3425" t="s">
        <v>1990</v>
      </c>
      <c r="F3425" t="s">
        <v>2484</v>
      </c>
      <c r="G3425">
        <v>1</v>
      </c>
      <c r="H3425">
        <v>23</v>
      </c>
      <c r="I3425">
        <v>39.033299999999997</v>
      </c>
      <c r="J3425">
        <v>-106.08329999999999</v>
      </c>
      <c r="K3425" t="s">
        <v>1990</v>
      </c>
      <c r="L3425" t="s">
        <v>742</v>
      </c>
    </row>
    <row r="3426" spans="2:12" x14ac:dyDescent="0.25">
      <c r="B3426" t="s">
        <v>657</v>
      </c>
      <c r="C3426" t="s">
        <v>4551</v>
      </c>
      <c r="D3426" t="s">
        <v>4552</v>
      </c>
      <c r="E3426" t="s">
        <v>3319</v>
      </c>
      <c r="F3426" t="s">
        <v>2292</v>
      </c>
      <c r="G3426">
        <v>1</v>
      </c>
      <c r="H3426">
        <v>8</v>
      </c>
      <c r="I3426">
        <v>39.4634</v>
      </c>
      <c r="J3426">
        <v>-105.0889</v>
      </c>
      <c r="K3426" t="s">
        <v>628</v>
      </c>
      <c r="L3426" t="s">
        <v>742</v>
      </c>
    </row>
    <row r="3427" spans="2:12" x14ac:dyDescent="0.25">
      <c r="B3427" t="s">
        <v>657</v>
      </c>
      <c r="C3427" t="s">
        <v>4567</v>
      </c>
      <c r="D3427" t="s">
        <v>4568</v>
      </c>
      <c r="E3427" t="s">
        <v>961</v>
      </c>
      <c r="F3427" t="s">
        <v>2292</v>
      </c>
      <c r="G3427">
        <v>1</v>
      </c>
      <c r="H3427">
        <v>8</v>
      </c>
      <c r="I3427">
        <v>39.4709</v>
      </c>
      <c r="J3427">
        <v>-105.071</v>
      </c>
      <c r="K3427" t="s">
        <v>628</v>
      </c>
      <c r="L3427" t="s">
        <v>742</v>
      </c>
    </row>
    <row r="3428" spans="2:12" x14ac:dyDescent="0.25">
      <c r="B3428" t="s">
        <v>657</v>
      </c>
      <c r="C3428" t="s">
        <v>1662</v>
      </c>
      <c r="D3428" t="s">
        <v>1663</v>
      </c>
      <c r="E3428" t="s">
        <v>925</v>
      </c>
      <c r="F3428" t="s">
        <v>745</v>
      </c>
      <c r="G3428">
        <v>1</v>
      </c>
      <c r="H3428">
        <v>8</v>
      </c>
      <c r="I3428">
        <v>39.428600000000003</v>
      </c>
      <c r="J3428">
        <v>-105.0702</v>
      </c>
      <c r="K3428" t="s">
        <v>925</v>
      </c>
      <c r="L3428" t="s">
        <v>742</v>
      </c>
    </row>
    <row r="3429" spans="2:12" x14ac:dyDescent="0.25">
      <c r="B3429" t="s">
        <v>628</v>
      </c>
      <c r="C3429" t="s">
        <v>8999</v>
      </c>
      <c r="D3429" t="s">
        <v>9000</v>
      </c>
      <c r="E3429" t="s">
        <v>8049</v>
      </c>
      <c r="F3429" t="s">
        <v>2484</v>
      </c>
      <c r="G3429">
        <v>0</v>
      </c>
      <c r="H3429">
        <v>12</v>
      </c>
      <c r="I3429">
        <v>38.465000000000003</v>
      </c>
      <c r="J3429">
        <v>-105.30889999999999</v>
      </c>
      <c r="K3429" t="s">
        <v>628</v>
      </c>
      <c r="L3429" t="s">
        <v>742</v>
      </c>
    </row>
    <row r="3430" spans="2:12" x14ac:dyDescent="0.25">
      <c r="B3430" t="s">
        <v>628</v>
      </c>
      <c r="C3430" t="s">
        <v>8815</v>
      </c>
      <c r="D3430" t="s">
        <v>8816</v>
      </c>
      <c r="E3430" t="s">
        <v>628</v>
      </c>
      <c r="F3430" t="s">
        <v>2484</v>
      </c>
      <c r="G3430">
        <v>0</v>
      </c>
      <c r="H3430">
        <v>3</v>
      </c>
      <c r="I3430">
        <v>40.633299999999998</v>
      </c>
      <c r="J3430">
        <v>-105.6345</v>
      </c>
      <c r="K3430" t="s">
        <v>628</v>
      </c>
      <c r="L3430" t="s">
        <v>742</v>
      </c>
    </row>
    <row r="3431" spans="2:12" x14ac:dyDescent="0.25">
      <c r="B3431" t="s">
        <v>628</v>
      </c>
      <c r="C3431" t="s">
        <v>8443</v>
      </c>
      <c r="D3431" t="s">
        <v>8444</v>
      </c>
      <c r="E3431" t="s">
        <v>628</v>
      </c>
      <c r="F3431" t="s">
        <v>2484</v>
      </c>
      <c r="G3431">
        <v>0</v>
      </c>
      <c r="H3431">
        <v>3</v>
      </c>
      <c r="I3431">
        <v>40.702199999999998</v>
      </c>
      <c r="J3431">
        <v>-105.7106</v>
      </c>
      <c r="K3431" t="s">
        <v>628</v>
      </c>
      <c r="L3431" t="s">
        <v>742</v>
      </c>
    </row>
    <row r="3432" spans="2:12" x14ac:dyDescent="0.25">
      <c r="B3432" t="s">
        <v>659</v>
      </c>
      <c r="C3432" t="s">
        <v>1664</v>
      </c>
      <c r="D3432" t="s">
        <v>1665</v>
      </c>
      <c r="E3432" t="s">
        <v>1667</v>
      </c>
      <c r="F3432" t="s">
        <v>745</v>
      </c>
      <c r="G3432">
        <v>2</v>
      </c>
      <c r="H3432">
        <v>17</v>
      </c>
      <c r="I3432">
        <v>38.8611</v>
      </c>
      <c r="J3432">
        <v>-104.09399999999999</v>
      </c>
      <c r="K3432" t="s">
        <v>1666</v>
      </c>
      <c r="L3432" t="s">
        <v>742</v>
      </c>
    </row>
    <row r="3433" spans="2:12" x14ac:dyDescent="0.25">
      <c r="B3433" t="s">
        <v>674</v>
      </c>
      <c r="C3433" t="s">
        <v>1668</v>
      </c>
      <c r="D3433" t="s">
        <v>1669</v>
      </c>
      <c r="E3433" t="s">
        <v>1670</v>
      </c>
      <c r="F3433" t="s">
        <v>745</v>
      </c>
      <c r="G3433">
        <v>1</v>
      </c>
      <c r="H3433">
        <v>3</v>
      </c>
      <c r="I3433">
        <v>40.702199999999998</v>
      </c>
      <c r="J3433">
        <v>-105.7106</v>
      </c>
      <c r="K3433" t="s">
        <v>1670</v>
      </c>
      <c r="L3433" t="s">
        <v>742</v>
      </c>
    </row>
    <row r="3434" spans="2:12" x14ac:dyDescent="0.25">
      <c r="B3434" t="s">
        <v>659</v>
      </c>
      <c r="C3434" t="s">
        <v>1671</v>
      </c>
      <c r="D3434" t="s">
        <v>1672</v>
      </c>
      <c r="E3434" t="s">
        <v>1673</v>
      </c>
      <c r="F3434" t="s">
        <v>745</v>
      </c>
      <c r="G3434">
        <v>2</v>
      </c>
      <c r="H3434">
        <v>10</v>
      </c>
      <c r="I3434">
        <v>38.8416</v>
      </c>
      <c r="J3434">
        <v>-104.9742</v>
      </c>
      <c r="K3434" t="s">
        <v>1673</v>
      </c>
      <c r="L3434" t="s">
        <v>742</v>
      </c>
    </row>
    <row r="3435" spans="2:12" x14ac:dyDescent="0.25">
      <c r="B3435" t="s">
        <v>690</v>
      </c>
      <c r="C3435" t="s">
        <v>1674</v>
      </c>
      <c r="D3435" t="s">
        <v>1675</v>
      </c>
      <c r="E3435" t="s">
        <v>1677</v>
      </c>
      <c r="F3435" t="s">
        <v>745</v>
      </c>
      <c r="G3435">
        <v>2</v>
      </c>
      <c r="H3435">
        <v>15</v>
      </c>
      <c r="I3435">
        <v>37.9</v>
      </c>
      <c r="J3435">
        <v>-104.93333</v>
      </c>
      <c r="K3435" t="s">
        <v>1676</v>
      </c>
      <c r="L3435" t="s">
        <v>742</v>
      </c>
    </row>
    <row r="3436" spans="2:12" x14ac:dyDescent="0.25">
      <c r="B3436" t="s">
        <v>690</v>
      </c>
      <c r="C3436" t="s">
        <v>2280</v>
      </c>
      <c r="D3436" t="s">
        <v>2281</v>
      </c>
      <c r="E3436" t="s">
        <v>2249</v>
      </c>
      <c r="F3436" t="s">
        <v>745</v>
      </c>
      <c r="G3436">
        <v>2</v>
      </c>
      <c r="H3436">
        <v>15</v>
      </c>
      <c r="I3436">
        <v>37.913699999999999</v>
      </c>
      <c r="J3436">
        <v>-104.94840000000001</v>
      </c>
      <c r="K3436" t="s">
        <v>2249</v>
      </c>
      <c r="L3436" t="s">
        <v>742</v>
      </c>
    </row>
    <row r="3437" spans="2:12" x14ac:dyDescent="0.25">
      <c r="B3437" t="s">
        <v>690</v>
      </c>
      <c r="C3437" t="s">
        <v>3322</v>
      </c>
      <c r="D3437" t="s">
        <v>3323</v>
      </c>
      <c r="E3437" t="s">
        <v>2751</v>
      </c>
      <c r="F3437" t="s">
        <v>2292</v>
      </c>
      <c r="G3437">
        <v>2</v>
      </c>
      <c r="H3437">
        <v>15</v>
      </c>
      <c r="I3437">
        <v>37.913499999999999</v>
      </c>
      <c r="J3437">
        <v>-104.8685</v>
      </c>
      <c r="K3437" t="s">
        <v>628</v>
      </c>
      <c r="L3437" t="s">
        <v>742</v>
      </c>
    </row>
    <row r="3438" spans="2:12" x14ac:dyDescent="0.25">
      <c r="B3438" t="s">
        <v>667</v>
      </c>
      <c r="C3438" t="s">
        <v>3317</v>
      </c>
      <c r="D3438" t="s">
        <v>3318</v>
      </c>
      <c r="E3438" t="s">
        <v>3319</v>
      </c>
      <c r="F3438" t="s">
        <v>2292</v>
      </c>
      <c r="G3438">
        <v>2</v>
      </c>
      <c r="H3438">
        <v>79</v>
      </c>
      <c r="I3438">
        <v>37.868000000000002</v>
      </c>
      <c r="J3438">
        <v>-104.92230000000001</v>
      </c>
      <c r="K3438" t="s">
        <v>628</v>
      </c>
      <c r="L3438" t="s">
        <v>742</v>
      </c>
    </row>
    <row r="3439" spans="2:12" x14ac:dyDescent="0.25">
      <c r="B3439" t="s">
        <v>690</v>
      </c>
      <c r="C3439" t="s">
        <v>6649</v>
      </c>
      <c r="D3439" t="s">
        <v>6650</v>
      </c>
      <c r="E3439" t="s">
        <v>2733</v>
      </c>
      <c r="F3439" t="s">
        <v>6505</v>
      </c>
      <c r="G3439">
        <v>2</v>
      </c>
      <c r="H3439">
        <v>15</v>
      </c>
      <c r="I3439">
        <v>37.9041</v>
      </c>
      <c r="J3439">
        <v>-104.8246</v>
      </c>
      <c r="K3439" t="s">
        <v>628</v>
      </c>
      <c r="L3439" t="s">
        <v>742</v>
      </c>
    </row>
    <row r="3440" spans="2:12" x14ac:dyDescent="0.25">
      <c r="B3440" t="s">
        <v>694</v>
      </c>
      <c r="C3440" t="s">
        <v>1678</v>
      </c>
      <c r="D3440" t="s">
        <v>694</v>
      </c>
      <c r="E3440" t="s">
        <v>1326</v>
      </c>
      <c r="F3440" t="s">
        <v>745</v>
      </c>
      <c r="G3440">
        <v>3</v>
      </c>
      <c r="H3440">
        <v>26</v>
      </c>
      <c r="I3440">
        <v>38.085700000000003</v>
      </c>
      <c r="J3440">
        <v>-106.14449999999999</v>
      </c>
      <c r="K3440" t="s">
        <v>1326</v>
      </c>
      <c r="L3440" t="s">
        <v>742</v>
      </c>
    </row>
    <row r="3441" spans="2:12" x14ac:dyDescent="0.25">
      <c r="B3441" t="s">
        <v>628</v>
      </c>
      <c r="C3441" t="s">
        <v>8719</v>
      </c>
      <c r="D3441" t="s">
        <v>8720</v>
      </c>
      <c r="E3441" t="s">
        <v>8049</v>
      </c>
      <c r="F3441" t="s">
        <v>2484</v>
      </c>
      <c r="G3441">
        <v>0</v>
      </c>
      <c r="H3441">
        <v>26</v>
      </c>
      <c r="I3441">
        <v>38.084200000000003</v>
      </c>
      <c r="J3441">
        <v>-106.1367</v>
      </c>
      <c r="K3441" t="s">
        <v>628</v>
      </c>
      <c r="L3441" t="s">
        <v>742</v>
      </c>
    </row>
    <row r="3442" spans="2:12" x14ac:dyDescent="0.25">
      <c r="B3442" t="s">
        <v>694</v>
      </c>
      <c r="C3442" t="s">
        <v>2831</v>
      </c>
      <c r="D3442" t="s">
        <v>2832</v>
      </c>
      <c r="E3442" t="s">
        <v>2824</v>
      </c>
      <c r="F3442" t="s">
        <v>745</v>
      </c>
      <c r="G3442">
        <v>3</v>
      </c>
      <c r="H3442">
        <v>26</v>
      </c>
      <c r="I3442">
        <v>38.0989</v>
      </c>
      <c r="J3442">
        <v>-106.1709</v>
      </c>
      <c r="K3442" t="s">
        <v>2824</v>
      </c>
      <c r="L3442" t="s">
        <v>742</v>
      </c>
    </row>
    <row r="3443" spans="2:12" x14ac:dyDescent="0.25">
      <c r="B3443" t="s">
        <v>628</v>
      </c>
      <c r="C3443" t="s">
        <v>2697</v>
      </c>
      <c r="D3443" t="s">
        <v>2698</v>
      </c>
      <c r="E3443" t="s">
        <v>628</v>
      </c>
      <c r="F3443" t="s">
        <v>2484</v>
      </c>
      <c r="G3443">
        <v>2</v>
      </c>
      <c r="H3443">
        <v>11</v>
      </c>
      <c r="I3443">
        <v>38.700001</v>
      </c>
      <c r="J3443">
        <v>-106.349998</v>
      </c>
      <c r="K3443" t="s">
        <v>628</v>
      </c>
      <c r="L3443" t="s">
        <v>742</v>
      </c>
    </row>
    <row r="3444" spans="2:12" x14ac:dyDescent="0.25">
      <c r="B3444" t="s">
        <v>628</v>
      </c>
      <c r="C3444" t="s">
        <v>7997</v>
      </c>
      <c r="D3444" t="s">
        <v>2698</v>
      </c>
      <c r="E3444" t="s">
        <v>628</v>
      </c>
      <c r="F3444" t="s">
        <v>2484</v>
      </c>
      <c r="G3444">
        <v>2</v>
      </c>
      <c r="H3444">
        <v>11</v>
      </c>
      <c r="I3444">
        <v>38.700001</v>
      </c>
      <c r="J3444">
        <v>-106.370003</v>
      </c>
      <c r="K3444" t="s">
        <v>628</v>
      </c>
      <c r="L3444" t="s">
        <v>742</v>
      </c>
    </row>
    <row r="3445" spans="2:12" x14ac:dyDescent="0.25">
      <c r="B3445" t="s">
        <v>628</v>
      </c>
      <c r="C3445" t="s">
        <v>2715</v>
      </c>
      <c r="D3445" t="s">
        <v>2716</v>
      </c>
      <c r="E3445" t="s">
        <v>1304</v>
      </c>
      <c r="F3445" t="s">
        <v>745</v>
      </c>
      <c r="G3445">
        <v>0</v>
      </c>
      <c r="H3445">
        <v>0</v>
      </c>
      <c r="I3445">
        <v>0</v>
      </c>
      <c r="J3445">
        <v>0</v>
      </c>
      <c r="K3445" t="s">
        <v>1304</v>
      </c>
      <c r="L3445" t="s">
        <v>742</v>
      </c>
    </row>
    <row r="3446" spans="2:12" x14ac:dyDescent="0.25">
      <c r="B3446" t="s">
        <v>647</v>
      </c>
      <c r="C3446" t="s">
        <v>1682</v>
      </c>
      <c r="D3446" t="s">
        <v>1683</v>
      </c>
      <c r="E3446" t="s">
        <v>819</v>
      </c>
      <c r="F3446" t="s">
        <v>745</v>
      </c>
      <c r="G3446">
        <v>2</v>
      </c>
      <c r="H3446">
        <v>11</v>
      </c>
      <c r="I3446">
        <v>38.532800000000002</v>
      </c>
      <c r="J3446">
        <v>-106.0158</v>
      </c>
      <c r="K3446" t="s">
        <v>819</v>
      </c>
      <c r="L3446" t="s">
        <v>742</v>
      </c>
    </row>
    <row r="3447" spans="2:12" x14ac:dyDescent="0.25">
      <c r="B3447" t="s">
        <v>647</v>
      </c>
      <c r="C3447" t="s">
        <v>3717</v>
      </c>
      <c r="D3447" t="s">
        <v>3718</v>
      </c>
      <c r="E3447" t="s">
        <v>2425</v>
      </c>
      <c r="F3447" t="s">
        <v>2292</v>
      </c>
      <c r="G3447">
        <v>2</v>
      </c>
      <c r="H3447">
        <v>11</v>
      </c>
      <c r="I3447">
        <v>38.537300000000002</v>
      </c>
      <c r="J3447">
        <v>-106.0121</v>
      </c>
      <c r="K3447" t="s">
        <v>628</v>
      </c>
      <c r="L3447" t="s">
        <v>742</v>
      </c>
    </row>
    <row r="3448" spans="2:12" x14ac:dyDescent="0.25">
      <c r="B3448" t="s">
        <v>647</v>
      </c>
      <c r="C3448" t="s">
        <v>3719</v>
      </c>
      <c r="D3448" t="s">
        <v>3720</v>
      </c>
      <c r="E3448" t="s">
        <v>1712</v>
      </c>
      <c r="F3448" t="s">
        <v>2292</v>
      </c>
      <c r="G3448">
        <v>2</v>
      </c>
      <c r="H3448">
        <v>11</v>
      </c>
      <c r="I3448">
        <v>38.538499999999999</v>
      </c>
      <c r="J3448">
        <v>-106.0018</v>
      </c>
      <c r="K3448" t="s">
        <v>628</v>
      </c>
      <c r="L3448" t="s">
        <v>742</v>
      </c>
    </row>
    <row r="3449" spans="2:12" x14ac:dyDescent="0.25">
      <c r="B3449" t="s">
        <v>647</v>
      </c>
      <c r="C3449" t="s">
        <v>3715</v>
      </c>
      <c r="D3449" t="s">
        <v>3716</v>
      </c>
      <c r="E3449" t="s">
        <v>2953</v>
      </c>
      <c r="F3449" t="s">
        <v>2292</v>
      </c>
      <c r="G3449">
        <v>2</v>
      </c>
      <c r="H3449">
        <v>11</v>
      </c>
      <c r="I3449">
        <v>38.528100000000002</v>
      </c>
      <c r="J3449">
        <v>-106.0051</v>
      </c>
      <c r="K3449" t="s">
        <v>628</v>
      </c>
      <c r="L3449" t="s">
        <v>742</v>
      </c>
    </row>
    <row r="3450" spans="2:12" x14ac:dyDescent="0.25">
      <c r="B3450" t="s">
        <v>647</v>
      </c>
      <c r="C3450" t="s">
        <v>3721</v>
      </c>
      <c r="D3450" t="s">
        <v>3722</v>
      </c>
      <c r="E3450" t="s">
        <v>3214</v>
      </c>
      <c r="F3450" t="s">
        <v>2292</v>
      </c>
      <c r="G3450">
        <v>2</v>
      </c>
      <c r="H3450">
        <v>11</v>
      </c>
      <c r="I3450">
        <v>38.539000000000001</v>
      </c>
      <c r="J3450">
        <v>-106.02379999999999</v>
      </c>
      <c r="K3450" t="s">
        <v>628</v>
      </c>
      <c r="L3450" t="s">
        <v>742</v>
      </c>
    </row>
    <row r="3451" spans="2:12" x14ac:dyDescent="0.25">
      <c r="B3451" t="s">
        <v>647</v>
      </c>
      <c r="C3451" t="s">
        <v>3740</v>
      </c>
      <c r="D3451" t="s">
        <v>3741</v>
      </c>
      <c r="E3451" t="s">
        <v>2813</v>
      </c>
      <c r="F3451" t="s">
        <v>2292</v>
      </c>
      <c r="G3451">
        <v>2</v>
      </c>
      <c r="H3451">
        <v>11</v>
      </c>
      <c r="I3451">
        <v>38.558599999999998</v>
      </c>
      <c r="J3451">
        <v>-106.0322</v>
      </c>
      <c r="K3451" t="s">
        <v>628</v>
      </c>
      <c r="L3451" t="s">
        <v>742</v>
      </c>
    </row>
    <row r="3452" spans="2:12" x14ac:dyDescent="0.25">
      <c r="B3452" t="s">
        <v>647</v>
      </c>
      <c r="C3452" t="s">
        <v>1684</v>
      </c>
      <c r="D3452" t="s">
        <v>1685</v>
      </c>
      <c r="E3452" t="s">
        <v>1686</v>
      </c>
      <c r="F3452" t="s">
        <v>745</v>
      </c>
      <c r="G3452">
        <v>2</v>
      </c>
      <c r="H3452">
        <v>11</v>
      </c>
      <c r="I3452">
        <v>38.533329999999999</v>
      </c>
      <c r="J3452">
        <v>-106.05</v>
      </c>
      <c r="K3452" t="s">
        <v>1686</v>
      </c>
      <c r="L3452" t="s">
        <v>742</v>
      </c>
    </row>
    <row r="3453" spans="2:12" x14ac:dyDescent="0.25">
      <c r="B3453" t="s">
        <v>647</v>
      </c>
      <c r="C3453" t="s">
        <v>3754</v>
      </c>
      <c r="D3453" t="s">
        <v>3755</v>
      </c>
      <c r="E3453" t="s">
        <v>1712</v>
      </c>
      <c r="F3453" t="s">
        <v>2292</v>
      </c>
      <c r="G3453">
        <v>2</v>
      </c>
      <c r="H3453">
        <v>11</v>
      </c>
      <c r="I3453">
        <v>38.619799999999998</v>
      </c>
      <c r="J3453">
        <v>-106.12860000000001</v>
      </c>
      <c r="K3453" t="s">
        <v>628</v>
      </c>
      <c r="L3453" t="s">
        <v>742</v>
      </c>
    </row>
    <row r="3454" spans="2:12" x14ac:dyDescent="0.25">
      <c r="B3454" t="s">
        <v>628</v>
      </c>
      <c r="C3454" t="s">
        <v>8260</v>
      </c>
      <c r="D3454" t="s">
        <v>8261</v>
      </c>
      <c r="E3454" t="s">
        <v>8049</v>
      </c>
      <c r="F3454" t="s">
        <v>2484</v>
      </c>
      <c r="G3454">
        <v>0</v>
      </c>
      <c r="H3454">
        <v>11</v>
      </c>
      <c r="I3454">
        <v>38.626399999999997</v>
      </c>
      <c r="J3454">
        <v>-106.1198</v>
      </c>
      <c r="K3454" t="s">
        <v>628</v>
      </c>
      <c r="L3454" t="s">
        <v>742</v>
      </c>
    </row>
    <row r="3455" spans="2:12" x14ac:dyDescent="0.25">
      <c r="B3455" t="s">
        <v>628</v>
      </c>
      <c r="C3455" t="s">
        <v>2725</v>
      </c>
      <c r="D3455" t="s">
        <v>2726</v>
      </c>
      <c r="E3455" t="s">
        <v>961</v>
      </c>
      <c r="F3455" t="s">
        <v>2211</v>
      </c>
      <c r="G3455">
        <v>2</v>
      </c>
      <c r="H3455">
        <v>11</v>
      </c>
      <c r="I3455">
        <v>38.571499000000003</v>
      </c>
      <c r="J3455">
        <v>-106.04299899999999</v>
      </c>
      <c r="K3455" t="s">
        <v>961</v>
      </c>
      <c r="L3455" t="s">
        <v>742</v>
      </c>
    </row>
    <row r="3456" spans="2:12" x14ac:dyDescent="0.25">
      <c r="B3456" t="s">
        <v>647</v>
      </c>
      <c r="C3456" t="s">
        <v>3748</v>
      </c>
      <c r="D3456" t="s">
        <v>3749</v>
      </c>
      <c r="E3456" t="s">
        <v>2926</v>
      </c>
      <c r="F3456" t="s">
        <v>2292</v>
      </c>
      <c r="G3456">
        <v>2</v>
      </c>
      <c r="H3456">
        <v>11</v>
      </c>
      <c r="I3456">
        <v>38.605600000000003</v>
      </c>
      <c r="J3456">
        <v>-106.0667</v>
      </c>
      <c r="K3456" t="s">
        <v>628</v>
      </c>
      <c r="L3456" t="s">
        <v>742</v>
      </c>
    </row>
    <row r="3457" spans="2:12" x14ac:dyDescent="0.25">
      <c r="B3457" t="s">
        <v>656</v>
      </c>
      <c r="C3457" t="s">
        <v>3235</v>
      </c>
      <c r="D3457" t="s">
        <v>3236</v>
      </c>
      <c r="E3457" t="s">
        <v>628</v>
      </c>
      <c r="F3457" t="s">
        <v>745</v>
      </c>
      <c r="G3457">
        <v>7</v>
      </c>
      <c r="H3457">
        <v>71</v>
      </c>
      <c r="I3457">
        <v>37.6511</v>
      </c>
      <c r="J3457">
        <v>-108.5364</v>
      </c>
      <c r="K3457" t="s">
        <v>2555</v>
      </c>
      <c r="L3457" t="s">
        <v>742</v>
      </c>
    </row>
    <row r="3458" spans="2:12" x14ac:dyDescent="0.25">
      <c r="B3458" t="s">
        <v>628</v>
      </c>
      <c r="C3458" t="s">
        <v>2405</v>
      </c>
      <c r="D3458" t="s">
        <v>2406</v>
      </c>
      <c r="E3458" t="s">
        <v>2302</v>
      </c>
      <c r="F3458" t="s">
        <v>2211</v>
      </c>
      <c r="G3458">
        <v>3</v>
      </c>
      <c r="H3458">
        <v>24</v>
      </c>
      <c r="I3458">
        <v>37.141700999999998</v>
      </c>
      <c r="J3458">
        <v>-105.611</v>
      </c>
      <c r="K3458" t="s">
        <v>2302</v>
      </c>
      <c r="L3458" t="s">
        <v>742</v>
      </c>
    </row>
    <row r="3459" spans="2:12" x14ac:dyDescent="0.25">
      <c r="B3459" t="s">
        <v>666</v>
      </c>
      <c r="C3459" t="s">
        <v>2776</v>
      </c>
      <c r="D3459" t="s">
        <v>695</v>
      </c>
      <c r="E3459" t="s">
        <v>2777</v>
      </c>
      <c r="F3459" t="s">
        <v>745</v>
      </c>
      <c r="G3459">
        <v>3</v>
      </c>
      <c r="H3459">
        <v>20</v>
      </c>
      <c r="I3459">
        <v>37.766666999999998</v>
      </c>
      <c r="J3459">
        <v>-107.15</v>
      </c>
      <c r="K3459" t="s">
        <v>2777</v>
      </c>
      <c r="L3459" t="s">
        <v>742</v>
      </c>
    </row>
    <row r="3460" spans="2:12" x14ac:dyDescent="0.25">
      <c r="B3460" t="s">
        <v>651</v>
      </c>
      <c r="C3460" t="s">
        <v>1687</v>
      </c>
      <c r="D3460" t="s">
        <v>1688</v>
      </c>
      <c r="E3460" t="s">
        <v>907</v>
      </c>
      <c r="F3460" t="s">
        <v>745</v>
      </c>
      <c r="G3460">
        <v>3</v>
      </c>
      <c r="H3460">
        <v>24</v>
      </c>
      <c r="I3460">
        <v>37.195399999999999</v>
      </c>
      <c r="J3460">
        <v>-105.4242</v>
      </c>
      <c r="K3460" t="s">
        <v>1689</v>
      </c>
      <c r="L3460" t="s">
        <v>742</v>
      </c>
    </row>
    <row r="3461" spans="2:12" x14ac:dyDescent="0.25">
      <c r="B3461" t="s">
        <v>651</v>
      </c>
      <c r="C3461" t="s">
        <v>1690</v>
      </c>
      <c r="D3461" t="s">
        <v>1691</v>
      </c>
      <c r="E3461" t="s">
        <v>749</v>
      </c>
      <c r="F3461" t="s">
        <v>745</v>
      </c>
      <c r="G3461">
        <v>3</v>
      </c>
      <c r="H3461">
        <v>24</v>
      </c>
      <c r="I3461">
        <v>37.195399999999999</v>
      </c>
      <c r="J3461">
        <v>-105.42440000000001</v>
      </c>
      <c r="K3461" t="s">
        <v>749</v>
      </c>
      <c r="L3461" t="s">
        <v>742</v>
      </c>
    </row>
    <row r="3462" spans="2:12" x14ac:dyDescent="0.25">
      <c r="B3462" t="s">
        <v>651</v>
      </c>
      <c r="C3462" t="s">
        <v>2920</v>
      </c>
      <c r="D3462" t="s">
        <v>2921</v>
      </c>
      <c r="E3462" t="s">
        <v>2663</v>
      </c>
      <c r="F3462" t="s">
        <v>2292</v>
      </c>
      <c r="G3462">
        <v>3</v>
      </c>
      <c r="H3462">
        <v>24</v>
      </c>
      <c r="I3462">
        <v>37.085000000000001</v>
      </c>
      <c r="J3462">
        <v>-105.49630000000001</v>
      </c>
      <c r="K3462" t="s">
        <v>628</v>
      </c>
      <c r="L3462" t="s">
        <v>742</v>
      </c>
    </row>
    <row r="3463" spans="2:12" x14ac:dyDescent="0.25">
      <c r="B3463" t="s">
        <v>641</v>
      </c>
      <c r="C3463" t="s">
        <v>1692</v>
      </c>
      <c r="D3463" t="s">
        <v>1693</v>
      </c>
      <c r="E3463" t="s">
        <v>1694</v>
      </c>
      <c r="F3463" t="s">
        <v>745</v>
      </c>
      <c r="G3463">
        <v>3</v>
      </c>
      <c r="H3463">
        <v>20</v>
      </c>
      <c r="I3463">
        <v>37.65</v>
      </c>
      <c r="J3463">
        <v>-105.8</v>
      </c>
      <c r="K3463" t="s">
        <v>1694</v>
      </c>
      <c r="L3463" t="s">
        <v>742</v>
      </c>
    </row>
    <row r="3464" spans="2:12" x14ac:dyDescent="0.25">
      <c r="B3464" t="s">
        <v>682</v>
      </c>
      <c r="C3464" t="s">
        <v>3448</v>
      </c>
      <c r="D3464" t="s">
        <v>3449</v>
      </c>
      <c r="E3464" t="s">
        <v>628</v>
      </c>
      <c r="F3464" t="s">
        <v>745</v>
      </c>
      <c r="G3464">
        <v>4</v>
      </c>
      <c r="H3464">
        <v>60</v>
      </c>
      <c r="I3464">
        <v>38.191699999999997</v>
      </c>
      <c r="J3464">
        <v>-108.2167</v>
      </c>
      <c r="K3464" t="s">
        <v>1226</v>
      </c>
      <c r="L3464" t="s">
        <v>742</v>
      </c>
    </row>
    <row r="3465" spans="2:12" x14ac:dyDescent="0.25">
      <c r="B3465" t="s">
        <v>670</v>
      </c>
      <c r="C3465" t="s">
        <v>2668</v>
      </c>
      <c r="D3465" t="s">
        <v>2669</v>
      </c>
      <c r="E3465" t="s">
        <v>2663</v>
      </c>
      <c r="F3465" t="s">
        <v>2211</v>
      </c>
      <c r="G3465">
        <v>2</v>
      </c>
      <c r="H3465">
        <v>67</v>
      </c>
      <c r="I3465">
        <v>38.543900000000001</v>
      </c>
      <c r="J3465">
        <v>-102.50299800000001</v>
      </c>
      <c r="K3465" t="s">
        <v>2663</v>
      </c>
      <c r="L3465" t="s">
        <v>742</v>
      </c>
    </row>
    <row r="3466" spans="2:12" x14ac:dyDescent="0.25">
      <c r="B3466" t="s">
        <v>628</v>
      </c>
      <c r="C3466" t="s">
        <v>7998</v>
      </c>
      <c r="D3466" t="s">
        <v>7999</v>
      </c>
      <c r="E3466" t="s">
        <v>628</v>
      </c>
      <c r="F3466" t="s">
        <v>2484</v>
      </c>
      <c r="G3466">
        <v>3</v>
      </c>
      <c r="H3466">
        <v>20</v>
      </c>
      <c r="I3466">
        <v>37.82</v>
      </c>
      <c r="J3466">
        <v>-107.120003</v>
      </c>
      <c r="K3466" t="s">
        <v>628</v>
      </c>
      <c r="L3466" t="s">
        <v>742</v>
      </c>
    </row>
    <row r="3467" spans="2:12" x14ac:dyDescent="0.25">
      <c r="B3467" t="s">
        <v>679</v>
      </c>
      <c r="C3467" t="s">
        <v>2654</v>
      </c>
      <c r="D3467" t="s">
        <v>2655</v>
      </c>
      <c r="E3467" t="s">
        <v>2647</v>
      </c>
      <c r="F3467" t="s">
        <v>745</v>
      </c>
      <c r="G3467">
        <v>3</v>
      </c>
      <c r="H3467">
        <v>20</v>
      </c>
      <c r="I3467">
        <v>37.822600000000001</v>
      </c>
      <c r="J3467">
        <v>-107.1097</v>
      </c>
      <c r="K3467" t="s">
        <v>2647</v>
      </c>
      <c r="L3467" t="s">
        <v>742</v>
      </c>
    </row>
    <row r="3468" spans="2:12" x14ac:dyDescent="0.25">
      <c r="B3468" t="s">
        <v>665</v>
      </c>
      <c r="C3468" t="s">
        <v>1695</v>
      </c>
      <c r="D3468" t="s">
        <v>1696</v>
      </c>
      <c r="E3468" t="s">
        <v>1142</v>
      </c>
      <c r="F3468" t="s">
        <v>745</v>
      </c>
      <c r="G3468">
        <v>4</v>
      </c>
      <c r="H3468">
        <v>59</v>
      </c>
      <c r="I3468">
        <v>38.483330000000002</v>
      </c>
      <c r="J3468">
        <v>-107.18333</v>
      </c>
      <c r="K3468" t="s">
        <v>1198</v>
      </c>
      <c r="L3468" t="s">
        <v>742</v>
      </c>
    </row>
    <row r="3469" spans="2:12" x14ac:dyDescent="0.25">
      <c r="B3469" t="s">
        <v>694</v>
      </c>
      <c r="C3469" t="s">
        <v>1697</v>
      </c>
      <c r="D3469" t="s">
        <v>1698</v>
      </c>
      <c r="E3469" t="s">
        <v>756</v>
      </c>
      <c r="F3469" t="s">
        <v>745</v>
      </c>
      <c r="G3469">
        <v>4</v>
      </c>
      <c r="H3469">
        <v>28</v>
      </c>
      <c r="I3469">
        <v>38.4039</v>
      </c>
      <c r="J3469">
        <v>-106.42359999999999</v>
      </c>
      <c r="K3469" t="s">
        <v>1122</v>
      </c>
      <c r="L3469" t="s">
        <v>742</v>
      </c>
    </row>
    <row r="3470" spans="2:12" x14ac:dyDescent="0.25">
      <c r="B3470" t="s">
        <v>694</v>
      </c>
      <c r="C3470" t="s">
        <v>3598</v>
      </c>
      <c r="D3470" t="s">
        <v>3599</v>
      </c>
      <c r="E3470" t="s">
        <v>2663</v>
      </c>
      <c r="F3470" t="s">
        <v>2292</v>
      </c>
      <c r="G3470">
        <v>4</v>
      </c>
      <c r="H3470">
        <v>28</v>
      </c>
      <c r="I3470">
        <v>38.4026</v>
      </c>
      <c r="J3470">
        <v>-106.4157</v>
      </c>
      <c r="K3470" t="s">
        <v>628</v>
      </c>
      <c r="L3470" t="s">
        <v>742</v>
      </c>
    </row>
    <row r="3471" spans="2:12" x14ac:dyDescent="0.25">
      <c r="B3471" t="s">
        <v>694</v>
      </c>
      <c r="C3471" t="s">
        <v>1699</v>
      </c>
      <c r="D3471" t="s">
        <v>1700</v>
      </c>
      <c r="E3471" t="s">
        <v>1701</v>
      </c>
      <c r="F3471" t="s">
        <v>745</v>
      </c>
      <c r="G3471">
        <v>4</v>
      </c>
      <c r="H3471">
        <v>28</v>
      </c>
      <c r="I3471">
        <v>38.4</v>
      </c>
      <c r="J3471">
        <v>-106.5</v>
      </c>
      <c r="K3471" t="s">
        <v>628</v>
      </c>
      <c r="L3471" t="s">
        <v>742</v>
      </c>
    </row>
    <row r="3472" spans="2:12" x14ac:dyDescent="0.25">
      <c r="B3472" t="s">
        <v>67</v>
      </c>
      <c r="C3472" t="s">
        <v>2502</v>
      </c>
      <c r="D3472" t="s">
        <v>2503</v>
      </c>
      <c r="E3472" t="s">
        <v>1990</v>
      </c>
      <c r="F3472" t="s">
        <v>2484</v>
      </c>
      <c r="G3472">
        <v>4</v>
      </c>
      <c r="H3472">
        <v>28</v>
      </c>
      <c r="I3472">
        <v>38.15</v>
      </c>
      <c r="J3472">
        <v>-106.58329999999999</v>
      </c>
      <c r="K3472" t="s">
        <v>1990</v>
      </c>
      <c r="L3472" t="s">
        <v>742</v>
      </c>
    </row>
    <row r="3473" spans="2:12" x14ac:dyDescent="0.25">
      <c r="B3473" t="s">
        <v>628</v>
      </c>
      <c r="C3473" t="s">
        <v>7964</v>
      </c>
      <c r="D3473" t="s">
        <v>7965</v>
      </c>
      <c r="E3473" t="s">
        <v>628</v>
      </c>
      <c r="F3473" t="s">
        <v>2484</v>
      </c>
      <c r="G3473">
        <v>5</v>
      </c>
      <c r="H3473">
        <v>51</v>
      </c>
      <c r="I3473">
        <v>40.040000999999997</v>
      </c>
      <c r="J3473">
        <v>-105.75</v>
      </c>
      <c r="K3473" t="s">
        <v>628</v>
      </c>
      <c r="L3473" t="s">
        <v>742</v>
      </c>
    </row>
    <row r="3474" spans="2:12" x14ac:dyDescent="0.25">
      <c r="B3474" t="s">
        <v>628</v>
      </c>
      <c r="C3474" t="s">
        <v>8000</v>
      </c>
      <c r="D3474" t="s">
        <v>8001</v>
      </c>
      <c r="E3474" t="s">
        <v>628</v>
      </c>
      <c r="F3474" t="s">
        <v>2484</v>
      </c>
      <c r="G3474">
        <v>1</v>
      </c>
      <c r="H3474">
        <v>5</v>
      </c>
      <c r="I3474">
        <v>40.130001</v>
      </c>
      <c r="J3474">
        <v>-105.58000199999999</v>
      </c>
      <c r="K3474" t="s">
        <v>628</v>
      </c>
      <c r="L3474" t="s">
        <v>742</v>
      </c>
    </row>
    <row r="3475" spans="2:12" x14ac:dyDescent="0.25">
      <c r="B3475" t="s">
        <v>38</v>
      </c>
      <c r="C3475" t="s">
        <v>2199</v>
      </c>
      <c r="D3475" t="s">
        <v>2200</v>
      </c>
      <c r="E3475" t="s">
        <v>1990</v>
      </c>
      <c r="F3475" t="s">
        <v>1979</v>
      </c>
      <c r="G3475">
        <v>5</v>
      </c>
      <c r="H3475">
        <v>38</v>
      </c>
      <c r="I3475">
        <v>39.0167</v>
      </c>
      <c r="J3475">
        <v>-107.05</v>
      </c>
      <c r="K3475" t="s">
        <v>1990</v>
      </c>
      <c r="L3475" t="s">
        <v>742</v>
      </c>
    </row>
    <row r="3476" spans="2:12" x14ac:dyDescent="0.25">
      <c r="B3476" t="s">
        <v>29</v>
      </c>
      <c r="C3476" t="s">
        <v>2129</v>
      </c>
      <c r="D3476" t="s">
        <v>2130</v>
      </c>
      <c r="E3476" t="s">
        <v>1990</v>
      </c>
      <c r="F3476" t="s">
        <v>1979</v>
      </c>
      <c r="G3476">
        <v>7</v>
      </c>
      <c r="H3476">
        <v>71</v>
      </c>
      <c r="I3476">
        <v>37.65</v>
      </c>
      <c r="J3476">
        <v>-108.0167</v>
      </c>
      <c r="K3476" t="s">
        <v>1990</v>
      </c>
      <c r="L3476" t="s">
        <v>742</v>
      </c>
    </row>
    <row r="3477" spans="2:12" x14ac:dyDescent="0.25">
      <c r="B3477" t="s">
        <v>628</v>
      </c>
      <c r="C3477" t="s">
        <v>8281</v>
      </c>
      <c r="D3477" t="s">
        <v>8282</v>
      </c>
      <c r="E3477" t="s">
        <v>628</v>
      </c>
      <c r="F3477" t="s">
        <v>2484</v>
      </c>
      <c r="G3477">
        <v>0</v>
      </c>
      <c r="H3477">
        <v>10</v>
      </c>
      <c r="I3477">
        <v>38.733600000000003</v>
      </c>
      <c r="J3477">
        <v>-104.7264</v>
      </c>
      <c r="K3477" t="s">
        <v>628</v>
      </c>
      <c r="L3477" t="s">
        <v>742</v>
      </c>
    </row>
    <row r="3478" spans="2:12" x14ac:dyDescent="0.25">
      <c r="B3478" t="s">
        <v>628</v>
      </c>
      <c r="C3478" t="s">
        <v>8303</v>
      </c>
      <c r="D3478" t="s">
        <v>8304</v>
      </c>
      <c r="E3478" t="s">
        <v>628</v>
      </c>
      <c r="F3478" t="s">
        <v>2484</v>
      </c>
      <c r="G3478">
        <v>0</v>
      </c>
      <c r="H3478">
        <v>10</v>
      </c>
      <c r="I3478">
        <v>38.775300000000001</v>
      </c>
      <c r="J3478">
        <v>-104.732</v>
      </c>
      <c r="K3478" t="s">
        <v>628</v>
      </c>
      <c r="L3478" t="s">
        <v>742</v>
      </c>
    </row>
    <row r="3479" spans="2:12" x14ac:dyDescent="0.25">
      <c r="B3479" t="s">
        <v>657</v>
      </c>
      <c r="C3479" t="s">
        <v>4521</v>
      </c>
      <c r="D3479" t="s">
        <v>4522</v>
      </c>
      <c r="E3479" t="s">
        <v>4523</v>
      </c>
      <c r="F3479" t="s">
        <v>2292</v>
      </c>
      <c r="G3479">
        <v>1</v>
      </c>
      <c r="H3479">
        <v>8</v>
      </c>
      <c r="I3479">
        <v>39.44</v>
      </c>
      <c r="J3479">
        <v>-104.9216</v>
      </c>
      <c r="K3479" t="s">
        <v>628</v>
      </c>
      <c r="L3479" t="s">
        <v>742</v>
      </c>
    </row>
    <row r="3480" spans="2:12" x14ac:dyDescent="0.25">
      <c r="B3480" t="s">
        <v>628</v>
      </c>
      <c r="C3480" t="s">
        <v>8054</v>
      </c>
      <c r="D3480" t="s">
        <v>8055</v>
      </c>
      <c r="E3480" t="s">
        <v>8049</v>
      </c>
      <c r="F3480" t="s">
        <v>2292</v>
      </c>
      <c r="G3480">
        <v>1</v>
      </c>
      <c r="H3480">
        <v>8</v>
      </c>
      <c r="I3480">
        <v>39.381799999999998</v>
      </c>
      <c r="J3480">
        <v>-104.9487</v>
      </c>
      <c r="K3480" t="s">
        <v>628</v>
      </c>
      <c r="L3480" t="s">
        <v>742</v>
      </c>
    </row>
    <row r="3481" spans="2:12" x14ac:dyDescent="0.25">
      <c r="B3481" t="s">
        <v>657</v>
      </c>
      <c r="C3481" t="s">
        <v>1702</v>
      </c>
      <c r="D3481" t="s">
        <v>1703</v>
      </c>
      <c r="E3481" t="s">
        <v>962</v>
      </c>
      <c r="F3481" t="s">
        <v>745</v>
      </c>
      <c r="G3481">
        <v>1</v>
      </c>
      <c r="H3481">
        <v>8</v>
      </c>
      <c r="I3481">
        <v>39.403599999999997</v>
      </c>
      <c r="J3481">
        <v>-104.9522</v>
      </c>
      <c r="K3481" t="s">
        <v>628</v>
      </c>
      <c r="L3481" t="s">
        <v>742</v>
      </c>
    </row>
    <row r="3482" spans="2:12" x14ac:dyDescent="0.25">
      <c r="B3482" t="s">
        <v>657</v>
      </c>
      <c r="C3482" t="s">
        <v>4407</v>
      </c>
      <c r="D3482" t="s">
        <v>4408</v>
      </c>
      <c r="E3482" t="s">
        <v>2448</v>
      </c>
      <c r="F3482" t="s">
        <v>2292</v>
      </c>
      <c r="G3482">
        <v>1</v>
      </c>
      <c r="H3482">
        <v>8</v>
      </c>
      <c r="I3482">
        <v>39.3476</v>
      </c>
      <c r="J3482">
        <v>-105.0082</v>
      </c>
      <c r="K3482" t="s">
        <v>628</v>
      </c>
      <c r="L3482" t="s">
        <v>742</v>
      </c>
    </row>
    <row r="3483" spans="2:12" x14ac:dyDescent="0.25">
      <c r="B3483" t="s">
        <v>657</v>
      </c>
      <c r="C3483" t="s">
        <v>4395</v>
      </c>
      <c r="D3483" t="s">
        <v>4396</v>
      </c>
      <c r="E3483" t="s">
        <v>2751</v>
      </c>
      <c r="F3483" t="s">
        <v>2292</v>
      </c>
      <c r="G3483">
        <v>1</v>
      </c>
      <c r="H3483">
        <v>8</v>
      </c>
      <c r="I3483">
        <v>39.331499999999998</v>
      </c>
      <c r="J3483">
        <v>-104.9611</v>
      </c>
      <c r="K3483" t="s">
        <v>628</v>
      </c>
      <c r="L3483" t="s">
        <v>742</v>
      </c>
    </row>
    <row r="3484" spans="2:12" x14ac:dyDescent="0.25">
      <c r="B3484" t="s">
        <v>657</v>
      </c>
      <c r="C3484" t="s">
        <v>4391</v>
      </c>
      <c r="D3484" t="s">
        <v>4392</v>
      </c>
      <c r="E3484" t="s">
        <v>1712</v>
      </c>
      <c r="F3484" t="s">
        <v>2292</v>
      </c>
      <c r="G3484">
        <v>1</v>
      </c>
      <c r="H3484">
        <v>8</v>
      </c>
      <c r="I3484">
        <v>39.331099999999999</v>
      </c>
      <c r="J3484">
        <v>-104.94710000000001</v>
      </c>
      <c r="K3484" t="s">
        <v>628</v>
      </c>
      <c r="L3484" t="s">
        <v>742</v>
      </c>
    </row>
    <row r="3485" spans="2:12" x14ac:dyDescent="0.25">
      <c r="B3485" t="s">
        <v>697</v>
      </c>
      <c r="C3485" t="s">
        <v>1704</v>
      </c>
      <c r="D3485" t="s">
        <v>697</v>
      </c>
      <c r="E3485" t="s">
        <v>1706</v>
      </c>
      <c r="F3485" t="s">
        <v>745</v>
      </c>
      <c r="G3485">
        <v>1</v>
      </c>
      <c r="H3485">
        <v>64</v>
      </c>
      <c r="I3485">
        <v>40.938299999999998</v>
      </c>
      <c r="J3485">
        <v>-102.5253</v>
      </c>
      <c r="K3485" t="s">
        <v>1705</v>
      </c>
      <c r="L3485" t="s">
        <v>742</v>
      </c>
    </row>
    <row r="3486" spans="2:12" x14ac:dyDescent="0.25">
      <c r="B3486" t="s">
        <v>697</v>
      </c>
      <c r="C3486" t="s">
        <v>6452</v>
      </c>
      <c r="D3486" t="s">
        <v>697</v>
      </c>
      <c r="E3486" t="s">
        <v>4281</v>
      </c>
      <c r="F3486" t="s">
        <v>2292</v>
      </c>
      <c r="G3486">
        <v>1</v>
      </c>
      <c r="H3486">
        <v>64</v>
      </c>
      <c r="I3486">
        <v>40.938400000000001</v>
      </c>
      <c r="J3486">
        <v>-102.52370000000001</v>
      </c>
      <c r="K3486" t="s">
        <v>628</v>
      </c>
      <c r="L3486" t="s">
        <v>742</v>
      </c>
    </row>
    <row r="3487" spans="2:12" x14ac:dyDescent="0.25">
      <c r="B3487" t="s">
        <v>697</v>
      </c>
      <c r="C3487" t="s">
        <v>1707</v>
      </c>
      <c r="D3487" t="s">
        <v>1708</v>
      </c>
      <c r="E3487" t="s">
        <v>1709</v>
      </c>
      <c r="F3487" t="s">
        <v>745</v>
      </c>
      <c r="G3487">
        <v>1</v>
      </c>
      <c r="H3487">
        <v>64</v>
      </c>
      <c r="I3487">
        <v>40.859099999999998</v>
      </c>
      <c r="J3487">
        <v>-102.5166</v>
      </c>
      <c r="K3487" t="s">
        <v>1709</v>
      </c>
      <c r="L3487" t="s">
        <v>742</v>
      </c>
    </row>
    <row r="3488" spans="2:12" x14ac:dyDescent="0.25">
      <c r="B3488" t="s">
        <v>697</v>
      </c>
      <c r="C3488" t="s">
        <v>6431</v>
      </c>
      <c r="D3488" t="s">
        <v>1708</v>
      </c>
      <c r="E3488" t="s">
        <v>4018</v>
      </c>
      <c r="F3488" t="s">
        <v>2292</v>
      </c>
      <c r="G3488">
        <v>1</v>
      </c>
      <c r="H3488">
        <v>64</v>
      </c>
      <c r="I3488">
        <v>40.854199999999999</v>
      </c>
      <c r="J3488">
        <v>-102.5168</v>
      </c>
      <c r="K3488" t="s">
        <v>628</v>
      </c>
      <c r="L3488" t="s">
        <v>742</v>
      </c>
    </row>
    <row r="3489" spans="2:12" x14ac:dyDescent="0.25">
      <c r="B3489" t="s">
        <v>671</v>
      </c>
      <c r="C3489" t="s">
        <v>1710</v>
      </c>
      <c r="D3489" t="s">
        <v>1711</v>
      </c>
      <c r="E3489" t="s">
        <v>1041</v>
      </c>
      <c r="F3489" t="s">
        <v>745</v>
      </c>
      <c r="G3489">
        <v>1</v>
      </c>
      <c r="H3489">
        <v>49</v>
      </c>
      <c r="I3489">
        <v>39.295000000000002</v>
      </c>
      <c r="J3489">
        <v>-102.8676</v>
      </c>
      <c r="K3489" t="s">
        <v>1712</v>
      </c>
      <c r="L3489" t="s">
        <v>742</v>
      </c>
    </row>
    <row r="3490" spans="2:12" x14ac:dyDescent="0.25">
      <c r="B3490" t="s">
        <v>671</v>
      </c>
      <c r="C3490" t="s">
        <v>4363</v>
      </c>
      <c r="D3490" t="s">
        <v>4364</v>
      </c>
      <c r="E3490" t="s">
        <v>3810</v>
      </c>
      <c r="F3490" t="s">
        <v>2292</v>
      </c>
      <c r="G3490">
        <v>1</v>
      </c>
      <c r="H3490">
        <v>49</v>
      </c>
      <c r="I3490">
        <v>39.2973</v>
      </c>
      <c r="J3490">
        <v>-102.88160000000001</v>
      </c>
      <c r="K3490" t="s">
        <v>628</v>
      </c>
      <c r="L3490" t="s">
        <v>742</v>
      </c>
    </row>
    <row r="3491" spans="2:12" x14ac:dyDescent="0.25">
      <c r="B3491" t="s">
        <v>671</v>
      </c>
      <c r="C3491" t="s">
        <v>4511</v>
      </c>
      <c r="D3491" t="s">
        <v>4512</v>
      </c>
      <c r="E3491" t="s">
        <v>4476</v>
      </c>
      <c r="F3491" t="s">
        <v>2292</v>
      </c>
      <c r="G3491">
        <v>1</v>
      </c>
      <c r="H3491">
        <v>49</v>
      </c>
      <c r="I3491">
        <v>39.433100000000003</v>
      </c>
      <c r="J3491">
        <v>-102.74</v>
      </c>
      <c r="K3491" t="s">
        <v>628</v>
      </c>
      <c r="L3491" t="s">
        <v>742</v>
      </c>
    </row>
    <row r="3492" spans="2:12" x14ac:dyDescent="0.25">
      <c r="B3492" t="s">
        <v>628</v>
      </c>
      <c r="C3492" t="s">
        <v>9013</v>
      </c>
      <c r="D3492" t="s">
        <v>9014</v>
      </c>
      <c r="E3492" t="s">
        <v>2835</v>
      </c>
      <c r="F3492" t="s">
        <v>2484</v>
      </c>
      <c r="G3492">
        <v>0</v>
      </c>
      <c r="H3492">
        <v>49</v>
      </c>
      <c r="I3492">
        <v>39.127400000000002</v>
      </c>
      <c r="J3492">
        <v>-102.9221</v>
      </c>
      <c r="K3492" t="s">
        <v>628</v>
      </c>
      <c r="L3492" t="s">
        <v>742</v>
      </c>
    </row>
    <row r="3493" spans="2:12" x14ac:dyDescent="0.25">
      <c r="B3493" t="s">
        <v>671</v>
      </c>
      <c r="C3493" t="s">
        <v>4245</v>
      </c>
      <c r="D3493" t="s">
        <v>4246</v>
      </c>
      <c r="E3493" t="s">
        <v>2330</v>
      </c>
      <c r="F3493" t="s">
        <v>2292</v>
      </c>
      <c r="G3493">
        <v>1</v>
      </c>
      <c r="H3493">
        <v>49</v>
      </c>
      <c r="I3493">
        <v>39.2117</v>
      </c>
      <c r="J3493">
        <v>-102.8792</v>
      </c>
      <c r="K3493" t="s">
        <v>628</v>
      </c>
      <c r="L3493" t="s">
        <v>742</v>
      </c>
    </row>
    <row r="3494" spans="2:12" x14ac:dyDescent="0.25">
      <c r="B3494" t="s">
        <v>628</v>
      </c>
      <c r="C3494" t="s">
        <v>8927</v>
      </c>
      <c r="D3494" t="s">
        <v>8928</v>
      </c>
      <c r="E3494" t="s">
        <v>2835</v>
      </c>
      <c r="F3494" t="s">
        <v>2211</v>
      </c>
      <c r="G3494">
        <v>0</v>
      </c>
      <c r="H3494">
        <v>49</v>
      </c>
      <c r="I3494">
        <v>39.118698000000002</v>
      </c>
      <c r="J3494">
        <v>-102.925003</v>
      </c>
      <c r="K3494" t="s">
        <v>2835</v>
      </c>
      <c r="L3494" t="s">
        <v>742</v>
      </c>
    </row>
    <row r="3495" spans="2:12" x14ac:dyDescent="0.25">
      <c r="B3495" t="s">
        <v>628</v>
      </c>
      <c r="C3495" t="s">
        <v>8739</v>
      </c>
      <c r="D3495" t="s">
        <v>8740</v>
      </c>
      <c r="E3495" t="s">
        <v>628</v>
      </c>
      <c r="F3495" t="s">
        <v>2484</v>
      </c>
      <c r="G3495">
        <v>0</v>
      </c>
      <c r="H3495">
        <v>3</v>
      </c>
      <c r="I3495">
        <v>40.538200000000003</v>
      </c>
      <c r="J3495">
        <v>-104.8262</v>
      </c>
      <c r="K3495" t="s">
        <v>628</v>
      </c>
      <c r="L3495" t="s">
        <v>742</v>
      </c>
    </row>
    <row r="3496" spans="2:12" x14ac:dyDescent="0.25">
      <c r="B3496" t="s">
        <v>628</v>
      </c>
      <c r="C3496" t="s">
        <v>8538</v>
      </c>
      <c r="D3496" t="s">
        <v>8539</v>
      </c>
      <c r="E3496" t="s">
        <v>628</v>
      </c>
      <c r="F3496" t="s">
        <v>2484</v>
      </c>
      <c r="G3496">
        <v>0</v>
      </c>
      <c r="H3496">
        <v>3</v>
      </c>
      <c r="I3496">
        <v>40.483899999999998</v>
      </c>
      <c r="J3496">
        <v>-105.0311</v>
      </c>
      <c r="K3496" t="s">
        <v>628</v>
      </c>
      <c r="L3496" t="s">
        <v>742</v>
      </c>
    </row>
    <row r="3497" spans="2:12" x14ac:dyDescent="0.25">
      <c r="B3497" t="s">
        <v>628</v>
      </c>
      <c r="C3497">
        <v>352</v>
      </c>
      <c r="D3497" t="s">
        <v>6502</v>
      </c>
      <c r="E3497" t="s">
        <v>628</v>
      </c>
      <c r="F3497" t="s">
        <v>6486</v>
      </c>
      <c r="G3497">
        <v>5</v>
      </c>
      <c r="H3497">
        <v>51</v>
      </c>
      <c r="I3497">
        <v>40.207360999999999</v>
      </c>
      <c r="J3497">
        <v>-105.841509</v>
      </c>
      <c r="K3497" t="s">
        <v>2751</v>
      </c>
      <c r="L3497" t="s">
        <v>742</v>
      </c>
    </row>
    <row r="3498" spans="2:12" x14ac:dyDescent="0.25">
      <c r="B3498" t="s">
        <v>54</v>
      </c>
      <c r="C3498" t="s">
        <v>2562</v>
      </c>
      <c r="D3498" t="s">
        <v>2563</v>
      </c>
      <c r="E3498" t="s">
        <v>1990</v>
      </c>
      <c r="F3498" t="s">
        <v>2484</v>
      </c>
      <c r="G3498">
        <v>7</v>
      </c>
      <c r="H3498">
        <v>71</v>
      </c>
      <c r="I3498">
        <v>37.5</v>
      </c>
      <c r="J3498">
        <v>-108.1</v>
      </c>
      <c r="K3498" t="s">
        <v>1990</v>
      </c>
      <c r="L3498" t="s">
        <v>742</v>
      </c>
    </row>
    <row r="3499" spans="2:12" x14ac:dyDescent="0.25">
      <c r="B3499" t="s">
        <v>676</v>
      </c>
      <c r="C3499" t="s">
        <v>1713</v>
      </c>
      <c r="D3499" t="s">
        <v>1714</v>
      </c>
      <c r="E3499" t="s">
        <v>1716</v>
      </c>
      <c r="F3499" t="s">
        <v>745</v>
      </c>
      <c r="G3499">
        <v>1</v>
      </c>
      <c r="H3499">
        <v>65</v>
      </c>
      <c r="I3499">
        <v>39.549999999999997</v>
      </c>
      <c r="J3499">
        <v>-103.35</v>
      </c>
      <c r="K3499" t="s">
        <v>1715</v>
      </c>
      <c r="L3499" t="s">
        <v>742</v>
      </c>
    </row>
    <row r="3500" spans="2:12" x14ac:dyDescent="0.25">
      <c r="B3500" t="s">
        <v>676</v>
      </c>
      <c r="C3500" t="s">
        <v>4743</v>
      </c>
      <c r="D3500" t="s">
        <v>1714</v>
      </c>
      <c r="E3500" t="s">
        <v>4018</v>
      </c>
      <c r="F3500" t="s">
        <v>2292</v>
      </c>
      <c r="G3500">
        <v>1</v>
      </c>
      <c r="H3500">
        <v>65</v>
      </c>
      <c r="I3500">
        <v>39.551499999999997</v>
      </c>
      <c r="J3500">
        <v>-103.32470000000001</v>
      </c>
      <c r="K3500" t="s">
        <v>628</v>
      </c>
      <c r="L3500" t="s">
        <v>742</v>
      </c>
    </row>
    <row r="3501" spans="2:12" x14ac:dyDescent="0.25">
      <c r="B3501" t="s">
        <v>700</v>
      </c>
      <c r="C3501" t="s">
        <v>2243</v>
      </c>
      <c r="D3501" t="s">
        <v>2244</v>
      </c>
      <c r="E3501" t="s">
        <v>2230</v>
      </c>
      <c r="F3501" t="s">
        <v>745</v>
      </c>
      <c r="G3501">
        <v>1</v>
      </c>
      <c r="H3501">
        <v>65</v>
      </c>
      <c r="I3501">
        <v>39.571899999999999</v>
      </c>
      <c r="J3501">
        <v>-103.29219999999999</v>
      </c>
      <c r="K3501" t="s">
        <v>2230</v>
      </c>
      <c r="L3501" t="s">
        <v>742</v>
      </c>
    </row>
    <row r="3502" spans="2:12" x14ac:dyDescent="0.25">
      <c r="B3502" t="s">
        <v>667</v>
      </c>
      <c r="C3502" t="s">
        <v>1717</v>
      </c>
      <c r="D3502" t="s">
        <v>1718</v>
      </c>
      <c r="E3502" t="s">
        <v>752</v>
      </c>
      <c r="F3502" t="s">
        <v>745</v>
      </c>
      <c r="G3502">
        <v>2</v>
      </c>
      <c r="H3502">
        <v>79</v>
      </c>
      <c r="I3502">
        <v>37.715000000000003</v>
      </c>
      <c r="J3502">
        <v>-105.23520000000001</v>
      </c>
      <c r="K3502" t="s">
        <v>752</v>
      </c>
      <c r="L3502" t="s">
        <v>742</v>
      </c>
    </row>
    <row r="3503" spans="2:12" x14ac:dyDescent="0.25">
      <c r="B3503" t="s">
        <v>670</v>
      </c>
      <c r="C3503" t="s">
        <v>2307</v>
      </c>
      <c r="D3503" t="s">
        <v>2308</v>
      </c>
      <c r="E3503" t="s">
        <v>2309</v>
      </c>
      <c r="F3503" t="s">
        <v>745</v>
      </c>
      <c r="G3503">
        <v>2</v>
      </c>
      <c r="H3503">
        <v>67</v>
      </c>
      <c r="I3503">
        <v>38.4681</v>
      </c>
      <c r="J3503">
        <v>-102.2946</v>
      </c>
      <c r="K3503" t="s">
        <v>2309</v>
      </c>
      <c r="L3503" t="s">
        <v>742</v>
      </c>
    </row>
    <row r="3504" spans="2:12" x14ac:dyDescent="0.25">
      <c r="B3504" t="s">
        <v>670</v>
      </c>
      <c r="C3504" t="s">
        <v>3668</v>
      </c>
      <c r="D3504" t="s">
        <v>3669</v>
      </c>
      <c r="E3504" t="s">
        <v>2933</v>
      </c>
      <c r="F3504" t="s">
        <v>2292</v>
      </c>
      <c r="G3504">
        <v>2</v>
      </c>
      <c r="H3504">
        <v>67</v>
      </c>
      <c r="I3504">
        <v>38.467399999999998</v>
      </c>
      <c r="J3504">
        <v>-102.2807</v>
      </c>
      <c r="K3504" t="s">
        <v>628</v>
      </c>
      <c r="L3504" t="s">
        <v>742</v>
      </c>
    </row>
    <row r="3505" spans="2:12" x14ac:dyDescent="0.25">
      <c r="B3505" t="s">
        <v>670</v>
      </c>
      <c r="C3505" t="s">
        <v>3664</v>
      </c>
      <c r="D3505" t="s">
        <v>3665</v>
      </c>
      <c r="E3505" t="s">
        <v>3257</v>
      </c>
      <c r="F3505" t="s">
        <v>2292</v>
      </c>
      <c r="G3505">
        <v>2</v>
      </c>
      <c r="H3505">
        <v>67</v>
      </c>
      <c r="I3505">
        <v>38.464100000000002</v>
      </c>
      <c r="J3505">
        <v>-102.291</v>
      </c>
      <c r="K3505" t="s">
        <v>628</v>
      </c>
      <c r="L3505" t="s">
        <v>742</v>
      </c>
    </row>
    <row r="3506" spans="2:12" x14ac:dyDescent="0.25">
      <c r="B3506" t="s">
        <v>628</v>
      </c>
      <c r="C3506" t="s">
        <v>8809</v>
      </c>
      <c r="D3506" t="s">
        <v>8810</v>
      </c>
      <c r="E3506" t="s">
        <v>8049</v>
      </c>
      <c r="F3506" t="s">
        <v>2484</v>
      </c>
      <c r="G3506">
        <v>0</v>
      </c>
      <c r="H3506">
        <v>67</v>
      </c>
      <c r="I3506">
        <v>38.467700000000001</v>
      </c>
      <c r="J3506">
        <v>-102.21639999999999</v>
      </c>
      <c r="K3506" t="s">
        <v>628</v>
      </c>
      <c r="L3506" t="s">
        <v>742</v>
      </c>
    </row>
    <row r="3507" spans="2:12" x14ac:dyDescent="0.25">
      <c r="B3507" t="s">
        <v>670</v>
      </c>
      <c r="C3507" t="s">
        <v>2699</v>
      </c>
      <c r="D3507" t="s">
        <v>2700</v>
      </c>
      <c r="E3507" t="s">
        <v>2504</v>
      </c>
      <c r="F3507" t="s">
        <v>745</v>
      </c>
      <c r="G3507">
        <v>2</v>
      </c>
      <c r="H3507">
        <v>67</v>
      </c>
      <c r="I3507">
        <v>38.468299999999999</v>
      </c>
      <c r="J3507">
        <v>-102.217</v>
      </c>
      <c r="K3507" t="s">
        <v>2504</v>
      </c>
      <c r="L3507" t="s">
        <v>742</v>
      </c>
    </row>
    <row r="3508" spans="2:12" x14ac:dyDescent="0.25">
      <c r="B3508" t="s">
        <v>670</v>
      </c>
      <c r="C3508" t="s">
        <v>3594</v>
      </c>
      <c r="D3508" t="s">
        <v>3595</v>
      </c>
      <c r="E3508" t="s">
        <v>2964</v>
      </c>
      <c r="F3508" t="s">
        <v>2292</v>
      </c>
      <c r="G3508">
        <v>2</v>
      </c>
      <c r="H3508">
        <v>67</v>
      </c>
      <c r="I3508">
        <v>38.3919</v>
      </c>
      <c r="J3508">
        <v>-102.3874</v>
      </c>
      <c r="K3508" t="s">
        <v>628</v>
      </c>
      <c r="L3508" t="s">
        <v>742</v>
      </c>
    </row>
    <row r="3509" spans="2:12" x14ac:dyDescent="0.25">
      <c r="B3509" t="s">
        <v>695</v>
      </c>
      <c r="C3509" t="s">
        <v>2658</v>
      </c>
      <c r="D3509" t="s">
        <v>2659</v>
      </c>
      <c r="E3509" t="s">
        <v>2660</v>
      </c>
      <c r="F3509" t="s">
        <v>745</v>
      </c>
      <c r="G3509">
        <v>0</v>
      </c>
      <c r="H3509">
        <v>0</v>
      </c>
      <c r="I3509">
        <v>0</v>
      </c>
      <c r="J3509">
        <v>0</v>
      </c>
      <c r="K3509" t="s">
        <v>2660</v>
      </c>
      <c r="L3509" t="s">
        <v>742</v>
      </c>
    </row>
    <row r="3510" spans="2:12" x14ac:dyDescent="0.25">
      <c r="B3510" t="s">
        <v>662</v>
      </c>
      <c r="C3510" t="s">
        <v>1719</v>
      </c>
      <c r="D3510" t="s">
        <v>1720</v>
      </c>
      <c r="E3510" t="s">
        <v>890</v>
      </c>
      <c r="F3510" t="s">
        <v>745</v>
      </c>
      <c r="G3510">
        <v>5</v>
      </c>
      <c r="H3510">
        <v>53</v>
      </c>
      <c r="I3510">
        <v>39.570300000000003</v>
      </c>
      <c r="J3510">
        <v>-107.22669999999999</v>
      </c>
      <c r="K3510" t="s">
        <v>1721</v>
      </c>
      <c r="L3510" t="s">
        <v>742</v>
      </c>
    </row>
    <row r="3511" spans="2:12" x14ac:dyDescent="0.25">
      <c r="B3511" t="s">
        <v>698</v>
      </c>
      <c r="C3511" t="s">
        <v>2094</v>
      </c>
      <c r="D3511" t="s">
        <v>2095</v>
      </c>
      <c r="E3511" t="s">
        <v>628</v>
      </c>
      <c r="F3511" t="s">
        <v>1979</v>
      </c>
      <c r="G3511">
        <v>5</v>
      </c>
      <c r="H3511">
        <v>37</v>
      </c>
      <c r="I3511">
        <v>39.533315000000002</v>
      </c>
      <c r="J3511">
        <v>-106.217257</v>
      </c>
      <c r="K3511" t="s">
        <v>628</v>
      </c>
      <c r="L3511" t="s">
        <v>742</v>
      </c>
    </row>
    <row r="3512" spans="2:12" x14ac:dyDescent="0.25">
      <c r="B3512" t="s">
        <v>628</v>
      </c>
      <c r="C3512" t="s">
        <v>2681</v>
      </c>
      <c r="D3512" t="s">
        <v>2682</v>
      </c>
      <c r="E3512" t="s">
        <v>1304</v>
      </c>
      <c r="F3512" t="s">
        <v>745</v>
      </c>
      <c r="G3512">
        <v>0</v>
      </c>
      <c r="H3512">
        <v>0</v>
      </c>
      <c r="I3512">
        <v>0</v>
      </c>
      <c r="J3512">
        <v>0</v>
      </c>
      <c r="K3512" t="s">
        <v>2683</v>
      </c>
      <c r="L3512" t="s">
        <v>742</v>
      </c>
    </row>
    <row r="3513" spans="2:12" x14ac:dyDescent="0.25">
      <c r="B3513" t="s">
        <v>2621</v>
      </c>
      <c r="C3513" t="s">
        <v>2619</v>
      </c>
      <c r="D3513" t="s">
        <v>2620</v>
      </c>
      <c r="E3513" t="s">
        <v>2622</v>
      </c>
      <c r="F3513" t="s">
        <v>745</v>
      </c>
      <c r="G3513">
        <v>0</v>
      </c>
      <c r="H3513">
        <v>0</v>
      </c>
      <c r="I3513">
        <v>41.099997999999999</v>
      </c>
      <c r="J3513">
        <v>-102.98333</v>
      </c>
      <c r="K3513" t="s">
        <v>2622</v>
      </c>
      <c r="L3513" t="s">
        <v>742</v>
      </c>
    </row>
    <row r="3514" spans="2:12" x14ac:dyDescent="0.25">
      <c r="B3514" t="s">
        <v>2623</v>
      </c>
      <c r="C3514">
        <v>9999</v>
      </c>
      <c r="D3514" t="s">
        <v>2620</v>
      </c>
      <c r="E3514" t="s">
        <v>2624</v>
      </c>
      <c r="F3514" t="s">
        <v>745</v>
      </c>
      <c r="G3514">
        <v>0</v>
      </c>
      <c r="H3514">
        <v>0</v>
      </c>
      <c r="I3514">
        <v>0</v>
      </c>
      <c r="J3514">
        <v>0</v>
      </c>
      <c r="K3514" t="s">
        <v>2624</v>
      </c>
      <c r="L3514" t="s">
        <v>742</v>
      </c>
    </row>
    <row r="3515" spans="2:12" x14ac:dyDescent="0.25">
      <c r="B3515" t="s">
        <v>662</v>
      </c>
      <c r="C3515" t="s">
        <v>4741</v>
      </c>
      <c r="D3515" t="s">
        <v>4742</v>
      </c>
      <c r="E3515" t="s">
        <v>2961</v>
      </c>
      <c r="F3515" t="s">
        <v>2292</v>
      </c>
      <c r="G3515">
        <v>5</v>
      </c>
      <c r="H3515">
        <v>39</v>
      </c>
      <c r="I3515">
        <v>39.551000000000002</v>
      </c>
      <c r="J3515">
        <v>-107.646</v>
      </c>
      <c r="K3515" t="s">
        <v>628</v>
      </c>
      <c r="L3515" t="s">
        <v>742</v>
      </c>
    </row>
    <row r="3516" spans="2:12" x14ac:dyDescent="0.25">
      <c r="B3516" t="s">
        <v>662</v>
      </c>
      <c r="C3516" t="s">
        <v>4691</v>
      </c>
      <c r="D3516" t="s">
        <v>4692</v>
      </c>
      <c r="E3516" t="s">
        <v>2950</v>
      </c>
      <c r="F3516" t="s">
        <v>2292</v>
      </c>
      <c r="G3516">
        <v>5</v>
      </c>
      <c r="H3516">
        <v>45</v>
      </c>
      <c r="I3516">
        <v>39.532699999999998</v>
      </c>
      <c r="J3516">
        <v>-107.66800000000001</v>
      </c>
      <c r="K3516" t="s">
        <v>628</v>
      </c>
      <c r="L3516" t="s">
        <v>742</v>
      </c>
    </row>
    <row r="3517" spans="2:12" x14ac:dyDescent="0.25">
      <c r="B3517" t="s">
        <v>662</v>
      </c>
      <c r="C3517" t="s">
        <v>4606</v>
      </c>
      <c r="D3517" t="s">
        <v>4607</v>
      </c>
      <c r="E3517" t="s">
        <v>2933</v>
      </c>
      <c r="F3517" t="s">
        <v>2292</v>
      </c>
      <c r="G3517">
        <v>5</v>
      </c>
      <c r="H3517">
        <v>45</v>
      </c>
      <c r="I3517">
        <v>39.490600000000001</v>
      </c>
      <c r="J3517">
        <v>-107.66119999999999</v>
      </c>
      <c r="K3517" t="s">
        <v>628</v>
      </c>
      <c r="L3517" t="s">
        <v>742</v>
      </c>
    </row>
    <row r="3518" spans="2:12" x14ac:dyDescent="0.25">
      <c r="B3518" t="s">
        <v>662</v>
      </c>
      <c r="C3518" t="s">
        <v>4490</v>
      </c>
      <c r="D3518" t="s">
        <v>4491</v>
      </c>
      <c r="E3518" t="s">
        <v>2647</v>
      </c>
      <c r="F3518" t="s">
        <v>2292</v>
      </c>
      <c r="G3518">
        <v>5</v>
      </c>
      <c r="H3518">
        <v>45</v>
      </c>
      <c r="I3518">
        <v>39.411299999999997</v>
      </c>
      <c r="J3518">
        <v>-107.64570000000001</v>
      </c>
      <c r="K3518" t="s">
        <v>628</v>
      </c>
      <c r="L3518" t="s">
        <v>742</v>
      </c>
    </row>
    <row r="3519" spans="2:12" x14ac:dyDescent="0.25">
      <c r="B3519" t="s">
        <v>628</v>
      </c>
      <c r="C3519" t="s">
        <v>8929</v>
      </c>
      <c r="D3519" t="s">
        <v>8930</v>
      </c>
      <c r="E3519" t="s">
        <v>2835</v>
      </c>
      <c r="F3519" t="s">
        <v>2211</v>
      </c>
      <c r="G3519">
        <v>0</v>
      </c>
      <c r="H3519">
        <v>39</v>
      </c>
      <c r="I3519">
        <v>39.566699999999997</v>
      </c>
      <c r="J3519">
        <v>-107.693001</v>
      </c>
      <c r="K3519" t="s">
        <v>2835</v>
      </c>
      <c r="L3519" t="s">
        <v>742</v>
      </c>
    </row>
    <row r="3520" spans="2:12" x14ac:dyDescent="0.25">
      <c r="B3520" t="s">
        <v>653</v>
      </c>
      <c r="C3520" t="s">
        <v>3416</v>
      </c>
      <c r="D3520" t="s">
        <v>3417</v>
      </c>
      <c r="E3520" t="s">
        <v>3214</v>
      </c>
      <c r="F3520" t="s">
        <v>2292</v>
      </c>
      <c r="G3520">
        <v>2</v>
      </c>
      <c r="H3520">
        <v>13</v>
      </c>
      <c r="I3520">
        <v>38.132199999999997</v>
      </c>
      <c r="J3520">
        <v>-105.4421</v>
      </c>
      <c r="K3520" t="s">
        <v>628</v>
      </c>
      <c r="L3520" t="s">
        <v>742</v>
      </c>
    </row>
    <row r="3521" spans="2:12" x14ac:dyDescent="0.25">
      <c r="B3521" t="s">
        <v>646</v>
      </c>
      <c r="C3521" t="s">
        <v>1722</v>
      </c>
      <c r="D3521" t="s">
        <v>1723</v>
      </c>
      <c r="E3521" t="s">
        <v>1725</v>
      </c>
      <c r="F3521" t="s">
        <v>745</v>
      </c>
      <c r="G3521">
        <v>1</v>
      </c>
      <c r="H3521">
        <v>6</v>
      </c>
      <c r="I3521">
        <v>40.032780000000002</v>
      </c>
      <c r="J3521">
        <v>-105.57583</v>
      </c>
      <c r="K3521" t="s">
        <v>1724</v>
      </c>
      <c r="L3521" t="s">
        <v>742</v>
      </c>
    </row>
    <row r="3522" spans="2:12" x14ac:dyDescent="0.25">
      <c r="B3522" t="s">
        <v>628</v>
      </c>
      <c r="C3522" t="s">
        <v>8002</v>
      </c>
      <c r="D3522" t="s">
        <v>8003</v>
      </c>
      <c r="E3522" t="s">
        <v>628</v>
      </c>
      <c r="F3522" t="s">
        <v>2484</v>
      </c>
      <c r="G3522">
        <v>3</v>
      </c>
      <c r="H3522">
        <v>21</v>
      </c>
      <c r="I3522">
        <v>37.380001</v>
      </c>
      <c r="J3522">
        <v>-106.400002</v>
      </c>
      <c r="K3522" t="s">
        <v>628</v>
      </c>
      <c r="L3522" t="s">
        <v>742</v>
      </c>
    </row>
    <row r="3523" spans="2:12" x14ac:dyDescent="0.25">
      <c r="B3523" t="s">
        <v>698</v>
      </c>
      <c r="C3523" t="s">
        <v>4994</v>
      </c>
      <c r="D3523" t="s">
        <v>4995</v>
      </c>
      <c r="E3523" t="s">
        <v>2448</v>
      </c>
      <c r="F3523" t="s">
        <v>2292</v>
      </c>
      <c r="G3523">
        <v>5</v>
      </c>
      <c r="H3523">
        <v>36</v>
      </c>
      <c r="I3523">
        <v>39.650500000000001</v>
      </c>
      <c r="J3523">
        <v>-106.0904</v>
      </c>
      <c r="K3523" t="s">
        <v>628</v>
      </c>
      <c r="L3523" t="s">
        <v>742</v>
      </c>
    </row>
    <row r="3524" spans="2:12" x14ac:dyDescent="0.25">
      <c r="B3524" t="s">
        <v>628</v>
      </c>
      <c r="C3524" t="s">
        <v>8721</v>
      </c>
      <c r="D3524" t="s">
        <v>8722</v>
      </c>
      <c r="E3524" t="s">
        <v>8070</v>
      </c>
      <c r="F3524" t="s">
        <v>2484</v>
      </c>
      <c r="G3524">
        <v>0</v>
      </c>
      <c r="H3524">
        <v>36</v>
      </c>
      <c r="I3524">
        <v>39.662500000000001</v>
      </c>
      <c r="J3524">
        <v>-106.0645</v>
      </c>
      <c r="K3524" t="s">
        <v>628</v>
      </c>
      <c r="L3524" t="s">
        <v>742</v>
      </c>
    </row>
    <row r="3525" spans="2:12" x14ac:dyDescent="0.25">
      <c r="B3525" t="s">
        <v>698</v>
      </c>
      <c r="C3525" t="s">
        <v>5023</v>
      </c>
      <c r="D3525" t="s">
        <v>5024</v>
      </c>
      <c r="E3525" t="s">
        <v>1990</v>
      </c>
      <c r="F3525" t="s">
        <v>2292</v>
      </c>
      <c r="G3525">
        <v>5</v>
      </c>
      <c r="H3525">
        <v>36</v>
      </c>
      <c r="I3525">
        <v>39.661799999999999</v>
      </c>
      <c r="J3525">
        <v>-106.0994</v>
      </c>
      <c r="K3525" t="s">
        <v>628</v>
      </c>
      <c r="L3525" t="s">
        <v>742</v>
      </c>
    </row>
    <row r="3526" spans="2:12" x14ac:dyDescent="0.25">
      <c r="B3526" t="s">
        <v>698</v>
      </c>
      <c r="C3526" t="s">
        <v>4947</v>
      </c>
      <c r="D3526" t="s">
        <v>4948</v>
      </c>
      <c r="E3526" t="s">
        <v>3075</v>
      </c>
      <c r="F3526" t="s">
        <v>2292</v>
      </c>
      <c r="G3526">
        <v>5</v>
      </c>
      <c r="H3526">
        <v>36</v>
      </c>
      <c r="I3526">
        <v>39.637900000000002</v>
      </c>
      <c r="J3526">
        <v>-106.06180000000001</v>
      </c>
      <c r="K3526" t="s">
        <v>628</v>
      </c>
      <c r="L3526" t="s">
        <v>742</v>
      </c>
    </row>
    <row r="3527" spans="2:12" x14ac:dyDescent="0.25">
      <c r="B3527" t="s">
        <v>698</v>
      </c>
      <c r="C3527" t="s">
        <v>4943</v>
      </c>
      <c r="D3527" t="s">
        <v>4944</v>
      </c>
      <c r="E3527" t="s">
        <v>2961</v>
      </c>
      <c r="F3527" t="s">
        <v>2292</v>
      </c>
      <c r="G3527">
        <v>5</v>
      </c>
      <c r="H3527">
        <v>36</v>
      </c>
      <c r="I3527">
        <v>39.636499999999998</v>
      </c>
      <c r="J3527">
        <v>-106.0581</v>
      </c>
      <c r="K3527" t="s">
        <v>628</v>
      </c>
      <c r="L3527" t="s">
        <v>742</v>
      </c>
    </row>
    <row r="3528" spans="2:12" x14ac:dyDescent="0.25">
      <c r="B3528" t="s">
        <v>698</v>
      </c>
      <c r="C3528" t="s">
        <v>5027</v>
      </c>
      <c r="D3528" t="s">
        <v>5028</v>
      </c>
      <c r="E3528" t="s">
        <v>2938</v>
      </c>
      <c r="F3528" t="s">
        <v>2292</v>
      </c>
      <c r="G3528">
        <v>5</v>
      </c>
      <c r="H3528">
        <v>36</v>
      </c>
      <c r="I3528">
        <v>39.664499999999997</v>
      </c>
      <c r="J3528">
        <v>-106.07899999999999</v>
      </c>
      <c r="K3528" t="s">
        <v>628</v>
      </c>
      <c r="L3528" t="s">
        <v>742</v>
      </c>
    </row>
    <row r="3529" spans="2:12" x14ac:dyDescent="0.25">
      <c r="B3529" t="s">
        <v>698</v>
      </c>
      <c r="C3529" t="s">
        <v>4909</v>
      </c>
      <c r="D3529" t="s">
        <v>4910</v>
      </c>
      <c r="E3529" t="s">
        <v>2322</v>
      </c>
      <c r="F3529" t="s">
        <v>2292</v>
      </c>
      <c r="G3529">
        <v>5</v>
      </c>
      <c r="H3529">
        <v>36</v>
      </c>
      <c r="I3529">
        <v>39.623899999999999</v>
      </c>
      <c r="J3529">
        <v>-106.1018</v>
      </c>
      <c r="K3529" t="s">
        <v>628</v>
      </c>
      <c r="L3529" t="s">
        <v>742</v>
      </c>
    </row>
    <row r="3530" spans="2:12" x14ac:dyDescent="0.25">
      <c r="B3530" t="s">
        <v>698</v>
      </c>
      <c r="C3530" t="s">
        <v>5437</v>
      </c>
      <c r="D3530" t="s">
        <v>5438</v>
      </c>
      <c r="E3530" t="s">
        <v>2443</v>
      </c>
      <c r="F3530" t="s">
        <v>2292</v>
      </c>
      <c r="G3530">
        <v>5</v>
      </c>
      <c r="H3530">
        <v>36</v>
      </c>
      <c r="I3530">
        <v>39.9024</v>
      </c>
      <c r="J3530">
        <v>-106.30500000000001</v>
      </c>
      <c r="K3530" t="s">
        <v>628</v>
      </c>
      <c r="L3530" t="s">
        <v>742</v>
      </c>
    </row>
    <row r="3531" spans="2:12" x14ac:dyDescent="0.25">
      <c r="B3531" t="s">
        <v>698</v>
      </c>
      <c r="C3531" t="s">
        <v>4967</v>
      </c>
      <c r="D3531" t="s">
        <v>4968</v>
      </c>
      <c r="E3531" t="s">
        <v>2933</v>
      </c>
      <c r="F3531" t="s">
        <v>2292</v>
      </c>
      <c r="G3531">
        <v>5</v>
      </c>
      <c r="H3531">
        <v>36</v>
      </c>
      <c r="I3531">
        <v>39.641399999999997</v>
      </c>
      <c r="J3531">
        <v>-106.0722</v>
      </c>
      <c r="K3531" t="s">
        <v>628</v>
      </c>
      <c r="L3531" t="s">
        <v>742</v>
      </c>
    </row>
    <row r="3532" spans="2:12" x14ac:dyDescent="0.25">
      <c r="B3532" t="s">
        <v>698</v>
      </c>
      <c r="C3532" t="s">
        <v>5220</v>
      </c>
      <c r="D3532" t="s">
        <v>5221</v>
      </c>
      <c r="E3532" t="s">
        <v>1712</v>
      </c>
      <c r="F3532" t="s">
        <v>2292</v>
      </c>
      <c r="G3532">
        <v>5</v>
      </c>
      <c r="H3532">
        <v>36</v>
      </c>
      <c r="I3532">
        <v>39.738599999999998</v>
      </c>
      <c r="J3532">
        <v>-106.16119999999999</v>
      </c>
      <c r="K3532" t="s">
        <v>628</v>
      </c>
      <c r="L3532" t="s">
        <v>742</v>
      </c>
    </row>
    <row r="3533" spans="2:12" x14ac:dyDescent="0.25">
      <c r="B3533" t="s">
        <v>698</v>
      </c>
      <c r="C3533" t="s">
        <v>5177</v>
      </c>
      <c r="D3533" t="s">
        <v>5178</v>
      </c>
      <c r="E3533" t="s">
        <v>2327</v>
      </c>
      <c r="F3533" t="s">
        <v>2292</v>
      </c>
      <c r="G3533">
        <v>5</v>
      </c>
      <c r="H3533">
        <v>36</v>
      </c>
      <c r="I3533">
        <v>39.722000000000001</v>
      </c>
      <c r="J3533">
        <v>-106.137</v>
      </c>
      <c r="K3533" t="s">
        <v>628</v>
      </c>
      <c r="L3533" t="s">
        <v>742</v>
      </c>
    </row>
    <row r="3534" spans="2:12" x14ac:dyDescent="0.25">
      <c r="B3534" t="s">
        <v>698</v>
      </c>
      <c r="C3534" t="s">
        <v>5253</v>
      </c>
      <c r="D3534" t="s">
        <v>5254</v>
      </c>
      <c r="E3534" t="s">
        <v>3447</v>
      </c>
      <c r="F3534" t="s">
        <v>2292</v>
      </c>
      <c r="G3534">
        <v>5</v>
      </c>
      <c r="H3534">
        <v>36</v>
      </c>
      <c r="I3534">
        <v>39.758899999999997</v>
      </c>
      <c r="J3534">
        <v>-106.1116</v>
      </c>
      <c r="K3534" t="s">
        <v>628</v>
      </c>
      <c r="L3534" t="s">
        <v>742</v>
      </c>
    </row>
    <row r="3535" spans="2:12" x14ac:dyDescent="0.25">
      <c r="B3535" t="s">
        <v>695</v>
      </c>
      <c r="C3535" t="s">
        <v>1726</v>
      </c>
      <c r="D3535" t="s">
        <v>1727</v>
      </c>
      <c r="E3535" t="s">
        <v>756</v>
      </c>
      <c r="F3535" t="s">
        <v>745</v>
      </c>
      <c r="G3535">
        <v>7</v>
      </c>
      <c r="H3535">
        <v>30</v>
      </c>
      <c r="I3535">
        <v>37.808799999999998</v>
      </c>
      <c r="J3535">
        <v>-107.66330000000001</v>
      </c>
      <c r="K3535" t="s">
        <v>958</v>
      </c>
      <c r="L3535" t="s">
        <v>742</v>
      </c>
    </row>
    <row r="3536" spans="2:12" x14ac:dyDescent="0.25">
      <c r="B3536" t="s">
        <v>695</v>
      </c>
      <c r="C3536" t="s">
        <v>3301</v>
      </c>
      <c r="D3536" t="s">
        <v>3302</v>
      </c>
      <c r="E3536" t="s">
        <v>3025</v>
      </c>
      <c r="F3536" t="s">
        <v>2292</v>
      </c>
      <c r="G3536">
        <v>7</v>
      </c>
      <c r="H3536">
        <v>30</v>
      </c>
      <c r="I3536">
        <v>37.811199999999999</v>
      </c>
      <c r="J3536">
        <v>-107.6673</v>
      </c>
      <c r="K3536" t="s">
        <v>628</v>
      </c>
      <c r="L3536" t="s">
        <v>742</v>
      </c>
    </row>
    <row r="3537" spans="2:12" x14ac:dyDescent="0.25">
      <c r="B3537" t="s">
        <v>695</v>
      </c>
      <c r="C3537" t="s">
        <v>3303</v>
      </c>
      <c r="D3537" t="s">
        <v>3304</v>
      </c>
      <c r="E3537" t="s">
        <v>2956</v>
      </c>
      <c r="F3537" t="s">
        <v>2292</v>
      </c>
      <c r="G3537">
        <v>7</v>
      </c>
      <c r="H3537">
        <v>30</v>
      </c>
      <c r="I3537">
        <v>37.813499999999998</v>
      </c>
      <c r="J3537">
        <v>-107.6651</v>
      </c>
      <c r="K3537" t="s">
        <v>628</v>
      </c>
      <c r="L3537" t="s">
        <v>742</v>
      </c>
    </row>
    <row r="3538" spans="2:12" x14ac:dyDescent="0.25">
      <c r="B3538" t="s">
        <v>660</v>
      </c>
      <c r="C3538" t="s">
        <v>1728</v>
      </c>
      <c r="D3538" t="s">
        <v>1729</v>
      </c>
      <c r="E3538" t="s">
        <v>765</v>
      </c>
      <c r="F3538" t="s">
        <v>745</v>
      </c>
      <c r="G3538">
        <v>2</v>
      </c>
      <c r="H3538">
        <v>67</v>
      </c>
      <c r="I3538">
        <v>39.139699999999998</v>
      </c>
      <c r="J3538">
        <v>-104.0877</v>
      </c>
      <c r="K3538" t="s">
        <v>628</v>
      </c>
      <c r="L3538" t="s">
        <v>742</v>
      </c>
    </row>
    <row r="3539" spans="2:12" x14ac:dyDescent="0.25">
      <c r="B3539" t="s">
        <v>660</v>
      </c>
      <c r="C3539" t="s">
        <v>4194</v>
      </c>
      <c r="D3539" t="s">
        <v>4195</v>
      </c>
      <c r="E3539" t="s">
        <v>2425</v>
      </c>
      <c r="F3539" t="s">
        <v>2292</v>
      </c>
      <c r="G3539">
        <v>2</v>
      </c>
      <c r="H3539">
        <v>67</v>
      </c>
      <c r="I3539">
        <v>39.139000000000003</v>
      </c>
      <c r="J3539">
        <v>-104.0808</v>
      </c>
      <c r="K3539" t="s">
        <v>628</v>
      </c>
      <c r="L3539" t="s">
        <v>742</v>
      </c>
    </row>
    <row r="3540" spans="2:12" x14ac:dyDescent="0.25">
      <c r="B3540" t="s">
        <v>674</v>
      </c>
      <c r="C3540" t="s">
        <v>1730</v>
      </c>
      <c r="D3540" t="s">
        <v>1731</v>
      </c>
      <c r="E3540" t="s">
        <v>1732</v>
      </c>
      <c r="F3540" t="s">
        <v>745</v>
      </c>
      <c r="G3540">
        <v>1</v>
      </c>
      <c r="H3540">
        <v>3</v>
      </c>
      <c r="I3540">
        <v>40.583329999999997</v>
      </c>
      <c r="J3540">
        <v>-105.6</v>
      </c>
      <c r="K3540" t="s">
        <v>1732</v>
      </c>
      <c r="L3540" t="s">
        <v>742</v>
      </c>
    </row>
    <row r="3541" spans="2:12" x14ac:dyDescent="0.25">
      <c r="B3541" t="s">
        <v>696</v>
      </c>
      <c r="C3541" t="s">
        <v>3380</v>
      </c>
      <c r="D3541" t="s">
        <v>3381</v>
      </c>
      <c r="E3541" t="s">
        <v>961</v>
      </c>
      <c r="F3541" t="s">
        <v>2292</v>
      </c>
      <c r="G3541">
        <v>7</v>
      </c>
      <c r="H3541">
        <v>71</v>
      </c>
      <c r="I3541">
        <v>38.061399999999999</v>
      </c>
      <c r="J3541">
        <v>-108.9101</v>
      </c>
      <c r="K3541" t="s">
        <v>628</v>
      </c>
      <c r="L3541" t="s">
        <v>742</v>
      </c>
    </row>
    <row r="3542" spans="2:12" x14ac:dyDescent="0.25">
      <c r="B3542" t="s">
        <v>39</v>
      </c>
      <c r="C3542" t="s">
        <v>2201</v>
      </c>
      <c r="D3542" t="s">
        <v>2202</v>
      </c>
      <c r="E3542" t="s">
        <v>1990</v>
      </c>
      <c r="F3542" t="s">
        <v>1979</v>
      </c>
      <c r="G3542">
        <v>4</v>
      </c>
      <c r="H3542">
        <v>62</v>
      </c>
      <c r="I3542">
        <v>37.9833</v>
      </c>
      <c r="J3542">
        <v>-107.2</v>
      </c>
      <c r="K3542" t="s">
        <v>1990</v>
      </c>
      <c r="L3542" t="s">
        <v>742</v>
      </c>
    </row>
    <row r="3543" spans="2:12" x14ac:dyDescent="0.25">
      <c r="B3543" t="s">
        <v>698</v>
      </c>
      <c r="C3543" t="s">
        <v>2096</v>
      </c>
      <c r="D3543" t="s">
        <v>2097</v>
      </c>
      <c r="E3543" t="s">
        <v>628</v>
      </c>
      <c r="F3543" t="s">
        <v>1979</v>
      </c>
      <c r="G3543">
        <v>5</v>
      </c>
      <c r="H3543">
        <v>36</v>
      </c>
      <c r="I3543">
        <v>39.633322</v>
      </c>
      <c r="J3543">
        <v>-105.900572</v>
      </c>
      <c r="K3543" t="s">
        <v>628</v>
      </c>
      <c r="L3543" t="s">
        <v>742</v>
      </c>
    </row>
    <row r="3544" spans="2:12" x14ac:dyDescent="0.25">
      <c r="B3544" t="s">
        <v>688</v>
      </c>
      <c r="C3544" t="s">
        <v>4385</v>
      </c>
      <c r="D3544" t="s">
        <v>4386</v>
      </c>
      <c r="E3544" t="s">
        <v>2443</v>
      </c>
      <c r="F3544" t="s">
        <v>2292</v>
      </c>
      <c r="G3544">
        <v>5</v>
      </c>
      <c r="H3544">
        <v>38</v>
      </c>
      <c r="I3544">
        <v>39.327399999999997</v>
      </c>
      <c r="J3544">
        <v>-107.11069999999999</v>
      </c>
      <c r="K3544" t="s">
        <v>628</v>
      </c>
      <c r="L3544" t="s">
        <v>742</v>
      </c>
    </row>
    <row r="3545" spans="2:12" x14ac:dyDescent="0.25">
      <c r="B3545" t="s">
        <v>683</v>
      </c>
      <c r="C3545" t="s">
        <v>5977</v>
      </c>
      <c r="D3545" t="s">
        <v>5978</v>
      </c>
      <c r="E3545" t="s">
        <v>3933</v>
      </c>
      <c r="F3545" t="s">
        <v>2292</v>
      </c>
      <c r="G3545">
        <v>1</v>
      </c>
      <c r="H3545">
        <v>1</v>
      </c>
      <c r="I3545">
        <v>40.332999999999998</v>
      </c>
      <c r="J3545">
        <v>-103.59529999999999</v>
      </c>
      <c r="K3545" t="s">
        <v>628</v>
      </c>
      <c r="L3545" t="s">
        <v>742</v>
      </c>
    </row>
    <row r="3546" spans="2:12" x14ac:dyDescent="0.25">
      <c r="B3546" t="s">
        <v>628</v>
      </c>
      <c r="C3546" t="s">
        <v>8917</v>
      </c>
      <c r="D3546" t="s">
        <v>8918</v>
      </c>
      <c r="E3546" t="s">
        <v>8049</v>
      </c>
      <c r="F3546" t="s">
        <v>2484</v>
      </c>
      <c r="G3546">
        <v>0</v>
      </c>
      <c r="H3546">
        <v>1</v>
      </c>
      <c r="I3546">
        <v>40.424900000000001</v>
      </c>
      <c r="J3546">
        <v>-103.6182</v>
      </c>
      <c r="K3546" t="s">
        <v>628</v>
      </c>
      <c r="L3546" t="s">
        <v>742</v>
      </c>
    </row>
    <row r="3547" spans="2:12" x14ac:dyDescent="0.25">
      <c r="B3547" t="s">
        <v>698</v>
      </c>
      <c r="C3547" t="s">
        <v>4756</v>
      </c>
      <c r="D3547" t="s">
        <v>4757</v>
      </c>
      <c r="E3547" t="s">
        <v>628</v>
      </c>
      <c r="F3547" t="s">
        <v>745</v>
      </c>
      <c r="G3547">
        <v>5</v>
      </c>
      <c r="H3547">
        <v>36</v>
      </c>
      <c r="I3547">
        <v>39.56</v>
      </c>
      <c r="J3547">
        <v>-105.9864</v>
      </c>
      <c r="K3547" t="s">
        <v>2013</v>
      </c>
      <c r="L3547" t="s">
        <v>742</v>
      </c>
    </row>
    <row r="3548" spans="2:12" x14ac:dyDescent="0.25">
      <c r="B3548" t="s">
        <v>26</v>
      </c>
      <c r="C3548" t="s">
        <v>2564</v>
      </c>
      <c r="D3548" t="s">
        <v>2565</v>
      </c>
      <c r="E3548" t="s">
        <v>1990</v>
      </c>
      <c r="F3548" t="s">
        <v>2484</v>
      </c>
      <c r="G3548">
        <v>2</v>
      </c>
      <c r="H3548">
        <v>13</v>
      </c>
      <c r="I3548">
        <v>37.966700000000003</v>
      </c>
      <c r="J3548">
        <v>-105.5333</v>
      </c>
      <c r="K3548" t="s">
        <v>1990</v>
      </c>
      <c r="L3548" t="s">
        <v>742</v>
      </c>
    </row>
    <row r="3549" spans="2:12" x14ac:dyDescent="0.25">
      <c r="B3549" t="s">
        <v>628</v>
      </c>
      <c r="C3549" t="s">
        <v>8919</v>
      </c>
      <c r="D3549" t="s">
        <v>8920</v>
      </c>
      <c r="E3549" t="s">
        <v>8049</v>
      </c>
      <c r="F3549" t="s">
        <v>2484</v>
      </c>
      <c r="G3549">
        <v>0</v>
      </c>
      <c r="H3549">
        <v>20</v>
      </c>
      <c r="I3549">
        <v>37.661299999999997</v>
      </c>
      <c r="J3549">
        <v>-106.62130000000001</v>
      </c>
      <c r="K3549" t="s">
        <v>628</v>
      </c>
      <c r="L3549" t="s">
        <v>742</v>
      </c>
    </row>
    <row r="3550" spans="2:12" x14ac:dyDescent="0.25">
      <c r="B3550" t="s">
        <v>692</v>
      </c>
      <c r="C3550" t="s">
        <v>3223</v>
      </c>
      <c r="D3550" t="s">
        <v>3224</v>
      </c>
      <c r="E3550" t="s">
        <v>3067</v>
      </c>
      <c r="F3550" t="s">
        <v>2292</v>
      </c>
      <c r="G3550">
        <v>3</v>
      </c>
      <c r="H3550">
        <v>20</v>
      </c>
      <c r="I3550">
        <v>37.625799999999998</v>
      </c>
      <c r="J3550">
        <v>-106.6708</v>
      </c>
      <c r="K3550" t="s">
        <v>628</v>
      </c>
      <c r="L3550" t="s">
        <v>742</v>
      </c>
    </row>
    <row r="3551" spans="2:12" x14ac:dyDescent="0.25">
      <c r="B3551" t="s">
        <v>628</v>
      </c>
      <c r="C3551" t="s">
        <v>9062</v>
      </c>
      <c r="D3551" t="s">
        <v>9063</v>
      </c>
      <c r="E3551" t="s">
        <v>8049</v>
      </c>
      <c r="F3551" t="s">
        <v>2484</v>
      </c>
      <c r="G3551">
        <v>0</v>
      </c>
      <c r="H3551">
        <v>20</v>
      </c>
      <c r="I3551">
        <v>37.701900000000002</v>
      </c>
      <c r="J3551">
        <v>-106.5647</v>
      </c>
      <c r="K3551" t="s">
        <v>628</v>
      </c>
      <c r="L3551" t="s">
        <v>742</v>
      </c>
    </row>
    <row r="3552" spans="2:12" x14ac:dyDescent="0.25">
      <c r="B3552" t="s">
        <v>692</v>
      </c>
      <c r="C3552" t="s">
        <v>3225</v>
      </c>
      <c r="D3552" t="s">
        <v>3226</v>
      </c>
      <c r="E3552" t="s">
        <v>3032</v>
      </c>
      <c r="F3552" t="s">
        <v>2292</v>
      </c>
      <c r="G3552">
        <v>3</v>
      </c>
      <c r="H3552">
        <v>20</v>
      </c>
      <c r="I3552">
        <v>37.6282</v>
      </c>
      <c r="J3552">
        <v>-106.6728</v>
      </c>
      <c r="K3552" t="s">
        <v>628</v>
      </c>
      <c r="L3552" t="s">
        <v>742</v>
      </c>
    </row>
    <row r="3553" spans="2:12" x14ac:dyDescent="0.25">
      <c r="B3553" t="s">
        <v>669</v>
      </c>
      <c r="C3553" t="s">
        <v>1736</v>
      </c>
      <c r="D3553" t="s">
        <v>1737</v>
      </c>
      <c r="E3553" t="s">
        <v>1738</v>
      </c>
      <c r="F3553" t="s">
        <v>745</v>
      </c>
      <c r="G3553">
        <v>1</v>
      </c>
      <c r="H3553">
        <v>80</v>
      </c>
      <c r="I3553">
        <v>39.4</v>
      </c>
      <c r="J3553">
        <v>-105.18333</v>
      </c>
      <c r="K3553" t="s">
        <v>628</v>
      </c>
      <c r="L3553" t="s">
        <v>742</v>
      </c>
    </row>
    <row r="3554" spans="2:12" x14ac:dyDescent="0.25">
      <c r="B3554" t="s">
        <v>668</v>
      </c>
      <c r="C3554" t="s">
        <v>1743</v>
      </c>
      <c r="D3554" t="s">
        <v>1744</v>
      </c>
      <c r="E3554" t="s">
        <v>1746</v>
      </c>
      <c r="F3554" t="s">
        <v>745</v>
      </c>
      <c r="G3554">
        <v>6</v>
      </c>
      <c r="H3554">
        <v>47</v>
      </c>
      <c r="I3554">
        <v>40.472499999999997</v>
      </c>
      <c r="J3554">
        <v>-106.44750000000001</v>
      </c>
      <c r="K3554" t="s">
        <v>1745</v>
      </c>
      <c r="L3554" t="s">
        <v>742</v>
      </c>
    </row>
    <row r="3555" spans="2:12" x14ac:dyDescent="0.25">
      <c r="B3555" t="s">
        <v>628</v>
      </c>
      <c r="C3555" t="s">
        <v>8524</v>
      </c>
      <c r="D3555" t="s">
        <v>8525</v>
      </c>
      <c r="E3555" t="s">
        <v>628</v>
      </c>
      <c r="F3555" t="s">
        <v>2484</v>
      </c>
      <c r="G3555">
        <v>0</v>
      </c>
      <c r="H3555">
        <v>3</v>
      </c>
      <c r="I3555">
        <v>40.562800000000003</v>
      </c>
      <c r="J3555">
        <v>-105.07940000000001</v>
      </c>
      <c r="K3555" t="s">
        <v>628</v>
      </c>
      <c r="L3555" t="s">
        <v>742</v>
      </c>
    </row>
    <row r="3556" spans="2:12" x14ac:dyDescent="0.25">
      <c r="B3556" t="s">
        <v>628</v>
      </c>
      <c r="C3556" t="s">
        <v>8532</v>
      </c>
      <c r="D3556" t="s">
        <v>8533</v>
      </c>
      <c r="E3556" t="s">
        <v>628</v>
      </c>
      <c r="F3556" t="s">
        <v>2484</v>
      </c>
      <c r="G3556">
        <v>0</v>
      </c>
      <c r="H3556">
        <v>3</v>
      </c>
      <c r="I3556">
        <v>40.566099999999999</v>
      </c>
      <c r="J3556">
        <v>-105.0408</v>
      </c>
      <c r="K3556" t="s">
        <v>628</v>
      </c>
      <c r="L3556" t="s">
        <v>742</v>
      </c>
    </row>
    <row r="3557" spans="2:12" x14ac:dyDescent="0.25">
      <c r="B3557" t="s">
        <v>628</v>
      </c>
      <c r="C3557" t="s">
        <v>8528</v>
      </c>
      <c r="D3557" t="s">
        <v>8529</v>
      </c>
      <c r="E3557" t="s">
        <v>628</v>
      </c>
      <c r="F3557" t="s">
        <v>2484</v>
      </c>
      <c r="G3557">
        <v>0</v>
      </c>
      <c r="H3557">
        <v>3</v>
      </c>
      <c r="I3557">
        <v>40.550800000000002</v>
      </c>
      <c r="J3557">
        <v>-105.1153</v>
      </c>
      <c r="K3557" t="s">
        <v>628</v>
      </c>
      <c r="L3557" t="s">
        <v>742</v>
      </c>
    </row>
    <row r="3558" spans="2:12" x14ac:dyDescent="0.25">
      <c r="B3558" t="s">
        <v>644</v>
      </c>
      <c r="C3558" t="s">
        <v>1747</v>
      </c>
      <c r="D3558" t="s">
        <v>1748</v>
      </c>
      <c r="E3558" t="s">
        <v>1750</v>
      </c>
      <c r="F3558" t="s">
        <v>745</v>
      </c>
      <c r="G3558">
        <v>2</v>
      </c>
      <c r="H3558">
        <v>67</v>
      </c>
      <c r="I3558">
        <v>37.4</v>
      </c>
      <c r="J3558">
        <v>-102.61667</v>
      </c>
      <c r="K3558" t="s">
        <v>1749</v>
      </c>
      <c r="L3558" t="s">
        <v>742</v>
      </c>
    </row>
    <row r="3559" spans="2:12" x14ac:dyDescent="0.25">
      <c r="B3559" t="s">
        <v>644</v>
      </c>
      <c r="C3559" t="s">
        <v>3045</v>
      </c>
      <c r="D3559" t="s">
        <v>1748</v>
      </c>
      <c r="E3559" t="s">
        <v>2964</v>
      </c>
      <c r="F3559" t="s">
        <v>2292</v>
      </c>
      <c r="G3559">
        <v>2</v>
      </c>
      <c r="H3559">
        <v>66</v>
      </c>
      <c r="I3559">
        <v>37.283299999999997</v>
      </c>
      <c r="J3559">
        <v>-102.61660000000001</v>
      </c>
      <c r="K3559" t="s">
        <v>628</v>
      </c>
      <c r="L3559" t="s">
        <v>742</v>
      </c>
    </row>
    <row r="3560" spans="2:12" x14ac:dyDescent="0.25">
      <c r="B3560" t="s">
        <v>644</v>
      </c>
      <c r="C3560" t="s">
        <v>3140</v>
      </c>
      <c r="D3560" t="s">
        <v>3141</v>
      </c>
      <c r="E3560" t="s">
        <v>961</v>
      </c>
      <c r="F3560" t="s">
        <v>2292</v>
      </c>
      <c r="G3560">
        <v>2</v>
      </c>
      <c r="H3560">
        <v>67</v>
      </c>
      <c r="I3560">
        <v>37.4114</v>
      </c>
      <c r="J3560">
        <v>-102.62260000000001</v>
      </c>
      <c r="K3560" t="s">
        <v>628</v>
      </c>
      <c r="L3560" t="s">
        <v>742</v>
      </c>
    </row>
    <row r="3561" spans="2:12" x14ac:dyDescent="0.25">
      <c r="B3561" t="s">
        <v>644</v>
      </c>
      <c r="C3561" t="s">
        <v>3130</v>
      </c>
      <c r="D3561" t="s">
        <v>3131</v>
      </c>
      <c r="E3561" t="s">
        <v>3132</v>
      </c>
      <c r="F3561" t="s">
        <v>2292</v>
      </c>
      <c r="G3561">
        <v>2</v>
      </c>
      <c r="H3561">
        <v>67</v>
      </c>
      <c r="I3561">
        <v>37.401499999999999</v>
      </c>
      <c r="J3561">
        <v>-102.6109</v>
      </c>
      <c r="K3561" t="s">
        <v>628</v>
      </c>
      <c r="L3561" t="s">
        <v>742</v>
      </c>
    </row>
    <row r="3562" spans="2:12" x14ac:dyDescent="0.25">
      <c r="B3562" t="s">
        <v>644</v>
      </c>
      <c r="C3562" t="s">
        <v>3151</v>
      </c>
      <c r="D3562" t="s">
        <v>3152</v>
      </c>
      <c r="E3562" t="s">
        <v>3062</v>
      </c>
      <c r="F3562" t="s">
        <v>2292</v>
      </c>
      <c r="G3562">
        <v>2</v>
      </c>
      <c r="H3562">
        <v>67</v>
      </c>
      <c r="I3562">
        <v>37.416899999999998</v>
      </c>
      <c r="J3562">
        <v>-102.6194</v>
      </c>
      <c r="K3562" t="s">
        <v>628</v>
      </c>
      <c r="L3562" t="s">
        <v>742</v>
      </c>
    </row>
    <row r="3563" spans="2:12" x14ac:dyDescent="0.25">
      <c r="B3563" t="s">
        <v>644</v>
      </c>
      <c r="C3563" t="s">
        <v>3115</v>
      </c>
      <c r="D3563" t="s">
        <v>3116</v>
      </c>
      <c r="E3563" t="s">
        <v>961</v>
      </c>
      <c r="F3563" t="s">
        <v>2292</v>
      </c>
      <c r="G3563">
        <v>2</v>
      </c>
      <c r="H3563">
        <v>67</v>
      </c>
      <c r="I3563">
        <v>37.383499999999998</v>
      </c>
      <c r="J3563">
        <v>-102.5872</v>
      </c>
      <c r="K3563" t="s">
        <v>628</v>
      </c>
      <c r="L3563" t="s">
        <v>742</v>
      </c>
    </row>
    <row r="3564" spans="2:12" x14ac:dyDescent="0.25">
      <c r="B3564" t="s">
        <v>644</v>
      </c>
      <c r="C3564" t="s">
        <v>2820</v>
      </c>
      <c r="D3564" t="s">
        <v>2821</v>
      </c>
      <c r="E3564" t="s">
        <v>2813</v>
      </c>
      <c r="F3564" t="s">
        <v>745</v>
      </c>
      <c r="G3564">
        <v>2</v>
      </c>
      <c r="H3564">
        <v>67</v>
      </c>
      <c r="I3564">
        <v>37.381300000000003</v>
      </c>
      <c r="J3564">
        <v>-102.71939999999999</v>
      </c>
      <c r="K3564" t="s">
        <v>2813</v>
      </c>
      <c r="L3564" t="s">
        <v>742</v>
      </c>
    </row>
    <row r="3565" spans="2:12" x14ac:dyDescent="0.25">
      <c r="B3565" t="s">
        <v>644</v>
      </c>
      <c r="C3565" t="s">
        <v>1751</v>
      </c>
      <c r="D3565" t="s">
        <v>1752</v>
      </c>
      <c r="E3565" t="s">
        <v>1753</v>
      </c>
      <c r="F3565" t="s">
        <v>745</v>
      </c>
      <c r="G3565">
        <v>2</v>
      </c>
      <c r="H3565">
        <v>67</v>
      </c>
      <c r="I3565">
        <v>37.369439999999997</v>
      </c>
      <c r="J3565">
        <v>-102.74278</v>
      </c>
      <c r="K3565" t="s">
        <v>1753</v>
      </c>
      <c r="L3565" t="s">
        <v>742</v>
      </c>
    </row>
    <row r="3566" spans="2:12" x14ac:dyDescent="0.25">
      <c r="B3566" t="s">
        <v>644</v>
      </c>
      <c r="C3566" t="s">
        <v>1754</v>
      </c>
      <c r="D3566" t="s">
        <v>1755</v>
      </c>
      <c r="E3566" t="s">
        <v>1756</v>
      </c>
      <c r="F3566" t="s">
        <v>745</v>
      </c>
      <c r="G3566">
        <v>2</v>
      </c>
      <c r="H3566">
        <v>66</v>
      </c>
      <c r="I3566">
        <v>37.283329999999999</v>
      </c>
      <c r="J3566">
        <v>-102.61667</v>
      </c>
      <c r="K3566" t="s">
        <v>1756</v>
      </c>
      <c r="L3566" t="s">
        <v>742</v>
      </c>
    </row>
    <row r="3567" spans="2:12" x14ac:dyDescent="0.25">
      <c r="B3567" t="s">
        <v>644</v>
      </c>
      <c r="C3567" t="s">
        <v>1576</v>
      </c>
      <c r="D3567" t="s">
        <v>1577</v>
      </c>
      <c r="E3567" t="s">
        <v>1578</v>
      </c>
      <c r="F3567" t="s">
        <v>745</v>
      </c>
      <c r="G3567">
        <v>2</v>
      </c>
      <c r="H3567">
        <v>66</v>
      </c>
      <c r="I3567">
        <v>37.316670000000002</v>
      </c>
      <c r="J3567">
        <v>-102.71666999999999</v>
      </c>
      <c r="K3567" t="s">
        <v>628</v>
      </c>
      <c r="L3567" t="s">
        <v>742</v>
      </c>
    </row>
    <row r="3568" spans="2:12" x14ac:dyDescent="0.25">
      <c r="B3568" t="s">
        <v>644</v>
      </c>
      <c r="C3568" t="s">
        <v>1757</v>
      </c>
      <c r="D3568" t="s">
        <v>1577</v>
      </c>
      <c r="E3568" t="s">
        <v>1758</v>
      </c>
      <c r="F3568" t="s">
        <v>745</v>
      </c>
      <c r="G3568">
        <v>2</v>
      </c>
      <c r="H3568">
        <v>66</v>
      </c>
      <c r="I3568">
        <v>37.316670000000002</v>
      </c>
      <c r="J3568">
        <v>-102.71666999999999</v>
      </c>
      <c r="K3568" t="s">
        <v>628</v>
      </c>
      <c r="L3568" t="s">
        <v>742</v>
      </c>
    </row>
    <row r="3569" spans="2:12" x14ac:dyDescent="0.25">
      <c r="B3569" t="s">
        <v>644</v>
      </c>
      <c r="C3569" t="s">
        <v>2816</v>
      </c>
      <c r="D3569" t="s">
        <v>2817</v>
      </c>
      <c r="E3569" t="s">
        <v>1398</v>
      </c>
      <c r="F3569" t="s">
        <v>745</v>
      </c>
      <c r="G3569">
        <v>2</v>
      </c>
      <c r="H3569">
        <v>66</v>
      </c>
      <c r="I3569">
        <v>37.283329999999999</v>
      </c>
      <c r="J3569">
        <v>-102.61389</v>
      </c>
      <c r="K3569" t="s">
        <v>1398</v>
      </c>
      <c r="L3569" t="s">
        <v>742</v>
      </c>
    </row>
    <row r="3570" spans="2:12" x14ac:dyDescent="0.25">
      <c r="B3570" t="s">
        <v>695</v>
      </c>
      <c r="C3570" t="s">
        <v>2156</v>
      </c>
      <c r="D3570" t="s">
        <v>2157</v>
      </c>
      <c r="E3570" t="s">
        <v>628</v>
      </c>
      <c r="F3570" t="s">
        <v>1979</v>
      </c>
      <c r="G3570">
        <v>7</v>
      </c>
      <c r="H3570">
        <v>30</v>
      </c>
      <c r="I3570">
        <v>37.699998000000001</v>
      </c>
      <c r="J3570">
        <v>-107.783953</v>
      </c>
      <c r="K3570" t="s">
        <v>628</v>
      </c>
      <c r="L3570" t="s">
        <v>742</v>
      </c>
    </row>
    <row r="3571" spans="2:12" x14ac:dyDescent="0.25">
      <c r="B3571" t="s">
        <v>68</v>
      </c>
      <c r="C3571" t="s">
        <v>2158</v>
      </c>
      <c r="D3571" t="s">
        <v>2157</v>
      </c>
      <c r="E3571" t="s">
        <v>1990</v>
      </c>
      <c r="F3571" t="s">
        <v>1979</v>
      </c>
      <c r="G3571">
        <v>7</v>
      </c>
      <c r="H3571">
        <v>30</v>
      </c>
      <c r="I3571">
        <v>37.700000000000003</v>
      </c>
      <c r="J3571">
        <v>-107.7833</v>
      </c>
      <c r="K3571" t="s">
        <v>1990</v>
      </c>
      <c r="L3571" t="s">
        <v>742</v>
      </c>
    </row>
    <row r="3572" spans="2:12" x14ac:dyDescent="0.25">
      <c r="B3572" t="s">
        <v>649</v>
      </c>
      <c r="C3572" t="s">
        <v>1759</v>
      </c>
      <c r="D3572" t="s">
        <v>1760</v>
      </c>
      <c r="E3572" t="s">
        <v>1762</v>
      </c>
      <c r="F3572" t="s">
        <v>745</v>
      </c>
      <c r="G3572">
        <v>1</v>
      </c>
      <c r="H3572">
        <v>7</v>
      </c>
      <c r="I3572">
        <v>39.683329999999998</v>
      </c>
      <c r="J3572">
        <v>-105.5</v>
      </c>
      <c r="K3572" t="s">
        <v>1761</v>
      </c>
      <c r="L3572" t="s">
        <v>742</v>
      </c>
    </row>
    <row r="3573" spans="2:12" x14ac:dyDescent="0.25">
      <c r="B3573" t="s">
        <v>647</v>
      </c>
      <c r="C3573" t="s">
        <v>1679</v>
      </c>
      <c r="D3573" t="s">
        <v>1680</v>
      </c>
      <c r="E3573" t="s">
        <v>1681</v>
      </c>
      <c r="F3573" t="s">
        <v>745</v>
      </c>
      <c r="G3573">
        <v>2</v>
      </c>
      <c r="H3573">
        <v>11</v>
      </c>
      <c r="I3573">
        <v>38.700000000000003</v>
      </c>
      <c r="J3573">
        <v>-106.36667</v>
      </c>
      <c r="K3573" t="s">
        <v>628</v>
      </c>
      <c r="L3573" t="s">
        <v>742</v>
      </c>
    </row>
    <row r="3574" spans="2:12" x14ac:dyDescent="0.25">
      <c r="B3574" t="s">
        <v>628</v>
      </c>
      <c r="C3574" t="s">
        <v>2605</v>
      </c>
      <c r="D3574" t="s">
        <v>2606</v>
      </c>
      <c r="E3574" t="s">
        <v>1041</v>
      </c>
      <c r="F3574" t="s">
        <v>745</v>
      </c>
      <c r="G3574">
        <v>0</v>
      </c>
      <c r="H3574">
        <v>0</v>
      </c>
      <c r="I3574">
        <v>0</v>
      </c>
      <c r="J3574">
        <v>0</v>
      </c>
      <c r="K3574" t="s">
        <v>628</v>
      </c>
      <c r="L3574" t="s">
        <v>742</v>
      </c>
    </row>
    <row r="3575" spans="2:12" x14ac:dyDescent="0.25">
      <c r="B3575" t="s">
        <v>643</v>
      </c>
      <c r="C3575" t="s">
        <v>1763</v>
      </c>
      <c r="D3575" t="s">
        <v>1764</v>
      </c>
      <c r="E3575" t="s">
        <v>1765</v>
      </c>
      <c r="F3575" t="s">
        <v>745</v>
      </c>
      <c r="G3575">
        <v>7</v>
      </c>
      <c r="H3575">
        <v>78</v>
      </c>
      <c r="I3575">
        <v>37.216670000000001</v>
      </c>
      <c r="J3575">
        <v>-107.26667</v>
      </c>
      <c r="K3575" t="s">
        <v>1765</v>
      </c>
      <c r="L3575" t="s">
        <v>742</v>
      </c>
    </row>
    <row r="3576" spans="2:12" x14ac:dyDescent="0.25">
      <c r="B3576" t="s">
        <v>693</v>
      </c>
      <c r="C3576" t="s">
        <v>1766</v>
      </c>
      <c r="D3576" t="s">
        <v>1767</v>
      </c>
      <c r="E3576" t="s">
        <v>759</v>
      </c>
      <c r="F3576" t="s">
        <v>745</v>
      </c>
      <c r="G3576">
        <v>6</v>
      </c>
      <c r="H3576">
        <v>58</v>
      </c>
      <c r="I3576">
        <v>40.488300000000002</v>
      </c>
      <c r="J3576">
        <v>-106.8233</v>
      </c>
      <c r="K3576" t="s">
        <v>759</v>
      </c>
      <c r="L3576" t="s">
        <v>742</v>
      </c>
    </row>
    <row r="3577" spans="2:12" x14ac:dyDescent="0.25">
      <c r="B3577" t="s">
        <v>693</v>
      </c>
      <c r="C3577" t="s">
        <v>6191</v>
      </c>
      <c r="D3577" t="s">
        <v>6192</v>
      </c>
      <c r="E3577" t="s">
        <v>1712</v>
      </c>
      <c r="F3577" t="s">
        <v>2292</v>
      </c>
      <c r="G3577">
        <v>6</v>
      </c>
      <c r="H3577">
        <v>58</v>
      </c>
      <c r="I3577">
        <v>40.486400000000003</v>
      </c>
      <c r="J3577">
        <v>-106.8301</v>
      </c>
      <c r="K3577" t="s">
        <v>628</v>
      </c>
      <c r="L3577" t="s">
        <v>742</v>
      </c>
    </row>
    <row r="3578" spans="2:12" x14ac:dyDescent="0.25">
      <c r="B3578" t="s">
        <v>693</v>
      </c>
      <c r="C3578" t="s">
        <v>6195</v>
      </c>
      <c r="D3578" t="s">
        <v>6196</v>
      </c>
      <c r="E3578" t="s">
        <v>3214</v>
      </c>
      <c r="F3578" t="s">
        <v>2292</v>
      </c>
      <c r="G3578">
        <v>6</v>
      </c>
      <c r="H3578">
        <v>58</v>
      </c>
      <c r="I3578">
        <v>40.487699999999997</v>
      </c>
      <c r="J3578">
        <v>-106.8282</v>
      </c>
      <c r="K3578" t="s">
        <v>628</v>
      </c>
      <c r="L3578" t="s">
        <v>742</v>
      </c>
    </row>
    <row r="3579" spans="2:12" x14ac:dyDescent="0.25">
      <c r="B3579" t="s">
        <v>693</v>
      </c>
      <c r="C3579" t="s">
        <v>6183</v>
      </c>
      <c r="D3579" t="s">
        <v>6184</v>
      </c>
      <c r="E3579" t="s">
        <v>3334</v>
      </c>
      <c r="F3579" t="s">
        <v>2292</v>
      </c>
      <c r="G3579">
        <v>6</v>
      </c>
      <c r="H3579">
        <v>58</v>
      </c>
      <c r="I3579">
        <v>40.481999999999999</v>
      </c>
      <c r="J3579">
        <v>-106.81740000000001</v>
      </c>
      <c r="K3579" t="s">
        <v>628</v>
      </c>
      <c r="L3579" t="s">
        <v>742</v>
      </c>
    </row>
    <row r="3580" spans="2:12" x14ac:dyDescent="0.25">
      <c r="B3580" t="s">
        <v>693</v>
      </c>
      <c r="C3580" t="s">
        <v>6661</v>
      </c>
      <c r="D3580" t="s">
        <v>6662</v>
      </c>
      <c r="E3580" t="s">
        <v>2733</v>
      </c>
      <c r="F3580" t="s">
        <v>6505</v>
      </c>
      <c r="G3580">
        <v>6</v>
      </c>
      <c r="H3580">
        <v>58</v>
      </c>
      <c r="I3580">
        <v>40.486800000000002</v>
      </c>
      <c r="J3580">
        <v>-106.83110000000001</v>
      </c>
      <c r="K3580" t="s">
        <v>628</v>
      </c>
      <c r="L3580" t="s">
        <v>742</v>
      </c>
    </row>
    <row r="3581" spans="2:12" x14ac:dyDescent="0.25">
      <c r="B3581" t="s">
        <v>693</v>
      </c>
      <c r="C3581" t="s">
        <v>6185</v>
      </c>
      <c r="D3581" t="s">
        <v>6186</v>
      </c>
      <c r="E3581" t="s">
        <v>2992</v>
      </c>
      <c r="F3581" t="s">
        <v>2292</v>
      </c>
      <c r="G3581">
        <v>6</v>
      </c>
      <c r="H3581">
        <v>58</v>
      </c>
      <c r="I3581">
        <v>40.482500000000002</v>
      </c>
      <c r="J3581">
        <v>-106.8121</v>
      </c>
      <c r="K3581" t="s">
        <v>628</v>
      </c>
      <c r="L3581" t="s">
        <v>742</v>
      </c>
    </row>
    <row r="3582" spans="2:12" x14ac:dyDescent="0.25">
      <c r="B3582" t="s">
        <v>693</v>
      </c>
      <c r="C3582" t="s">
        <v>6193</v>
      </c>
      <c r="D3582" t="s">
        <v>6194</v>
      </c>
      <c r="E3582" t="s">
        <v>961</v>
      </c>
      <c r="F3582" t="s">
        <v>2292</v>
      </c>
      <c r="G3582">
        <v>6</v>
      </c>
      <c r="H3582">
        <v>58</v>
      </c>
      <c r="I3582">
        <v>40.486800000000002</v>
      </c>
      <c r="J3582">
        <v>-106.82470000000001</v>
      </c>
      <c r="K3582" t="s">
        <v>628</v>
      </c>
      <c r="L3582" t="s">
        <v>742</v>
      </c>
    </row>
    <row r="3583" spans="2:12" x14ac:dyDescent="0.25">
      <c r="B3583" t="s">
        <v>693</v>
      </c>
      <c r="C3583" t="s">
        <v>6663</v>
      </c>
      <c r="D3583" t="s">
        <v>6664</v>
      </c>
      <c r="E3583" t="s">
        <v>2733</v>
      </c>
      <c r="F3583" t="s">
        <v>6505</v>
      </c>
      <c r="G3583">
        <v>6</v>
      </c>
      <c r="H3583">
        <v>58</v>
      </c>
      <c r="I3583">
        <v>40.490400000000001</v>
      </c>
      <c r="J3583">
        <v>-106.82389999999999</v>
      </c>
      <c r="K3583" t="s">
        <v>628</v>
      </c>
      <c r="L3583" t="s">
        <v>742</v>
      </c>
    </row>
    <row r="3584" spans="2:12" x14ac:dyDescent="0.25">
      <c r="B3584" t="s">
        <v>693</v>
      </c>
      <c r="C3584" t="s">
        <v>6175</v>
      </c>
      <c r="D3584" t="s">
        <v>6176</v>
      </c>
      <c r="E3584" t="s">
        <v>2504</v>
      </c>
      <c r="F3584" t="s">
        <v>2292</v>
      </c>
      <c r="G3584">
        <v>6</v>
      </c>
      <c r="H3584">
        <v>58</v>
      </c>
      <c r="I3584">
        <v>40.469700000000003</v>
      </c>
      <c r="J3584">
        <v>-106.8139</v>
      </c>
      <c r="K3584" t="s">
        <v>628</v>
      </c>
      <c r="L3584" t="s">
        <v>742</v>
      </c>
    </row>
    <row r="3585" spans="2:12" x14ac:dyDescent="0.25">
      <c r="B3585" t="s">
        <v>693</v>
      </c>
      <c r="C3585" t="s">
        <v>6187</v>
      </c>
      <c r="D3585" t="s">
        <v>6188</v>
      </c>
      <c r="E3585" t="s">
        <v>1712</v>
      </c>
      <c r="F3585" t="s">
        <v>2292</v>
      </c>
      <c r="G3585">
        <v>6</v>
      </c>
      <c r="H3585">
        <v>58</v>
      </c>
      <c r="I3585">
        <v>40.4848</v>
      </c>
      <c r="J3585">
        <v>-106.8092</v>
      </c>
      <c r="K3585" t="s">
        <v>628</v>
      </c>
      <c r="L3585" t="s">
        <v>742</v>
      </c>
    </row>
    <row r="3586" spans="2:12" x14ac:dyDescent="0.25">
      <c r="B3586" t="s">
        <v>628</v>
      </c>
      <c r="C3586" t="s">
        <v>8717</v>
      </c>
      <c r="D3586" t="s">
        <v>8718</v>
      </c>
      <c r="E3586" t="s">
        <v>8049</v>
      </c>
      <c r="F3586" t="s">
        <v>2484</v>
      </c>
      <c r="G3586">
        <v>0</v>
      </c>
      <c r="H3586">
        <v>58</v>
      </c>
      <c r="I3586">
        <v>40.465699999999998</v>
      </c>
      <c r="J3586">
        <v>-106.8035</v>
      </c>
      <c r="K3586" t="s">
        <v>628</v>
      </c>
      <c r="L3586" t="s">
        <v>742</v>
      </c>
    </row>
    <row r="3587" spans="2:12" x14ac:dyDescent="0.25">
      <c r="B3587" t="s">
        <v>693</v>
      </c>
      <c r="C3587" t="s">
        <v>6665</v>
      </c>
      <c r="D3587" t="s">
        <v>6666</v>
      </c>
      <c r="E3587" t="s">
        <v>2733</v>
      </c>
      <c r="F3587" t="s">
        <v>6505</v>
      </c>
      <c r="G3587">
        <v>6</v>
      </c>
      <c r="H3587">
        <v>58</v>
      </c>
      <c r="I3587">
        <v>40.485700000000001</v>
      </c>
      <c r="J3587">
        <v>-106.8472</v>
      </c>
      <c r="K3587" t="s">
        <v>628</v>
      </c>
      <c r="L3587" t="s">
        <v>742</v>
      </c>
    </row>
    <row r="3588" spans="2:12" x14ac:dyDescent="0.25">
      <c r="B3588" t="s">
        <v>693</v>
      </c>
      <c r="C3588" t="s">
        <v>6667</v>
      </c>
      <c r="D3588" t="s">
        <v>6668</v>
      </c>
      <c r="E3588" t="s">
        <v>2733</v>
      </c>
      <c r="F3588" t="s">
        <v>6505</v>
      </c>
      <c r="G3588">
        <v>6</v>
      </c>
      <c r="H3588">
        <v>58</v>
      </c>
      <c r="I3588">
        <v>40.474400000000003</v>
      </c>
      <c r="J3588">
        <v>-106.78530000000001</v>
      </c>
      <c r="K3588" t="s">
        <v>628</v>
      </c>
      <c r="L3588" t="s">
        <v>742</v>
      </c>
    </row>
    <row r="3589" spans="2:12" x14ac:dyDescent="0.25">
      <c r="B3589" t="s">
        <v>693</v>
      </c>
      <c r="C3589" t="s">
        <v>5975</v>
      </c>
      <c r="D3589" t="s">
        <v>5976</v>
      </c>
      <c r="E3589" t="s">
        <v>3334</v>
      </c>
      <c r="F3589" t="s">
        <v>2292</v>
      </c>
      <c r="G3589">
        <v>6</v>
      </c>
      <c r="H3589">
        <v>58</v>
      </c>
      <c r="I3589">
        <v>40.332900000000002</v>
      </c>
      <c r="J3589">
        <v>-106.85720000000001</v>
      </c>
      <c r="K3589" t="s">
        <v>628</v>
      </c>
      <c r="L3589" t="s">
        <v>742</v>
      </c>
    </row>
    <row r="3590" spans="2:12" x14ac:dyDescent="0.25">
      <c r="B3590" t="s">
        <v>628</v>
      </c>
      <c r="C3590" t="s">
        <v>9064</v>
      </c>
      <c r="D3590" t="s">
        <v>9065</v>
      </c>
      <c r="E3590" t="s">
        <v>8049</v>
      </c>
      <c r="F3590" t="s">
        <v>2484</v>
      </c>
      <c r="G3590">
        <v>0</v>
      </c>
      <c r="H3590">
        <v>58</v>
      </c>
      <c r="I3590">
        <v>40.466000000000001</v>
      </c>
      <c r="J3590">
        <v>-106.786</v>
      </c>
      <c r="K3590" t="s">
        <v>628</v>
      </c>
      <c r="L3590" t="s">
        <v>742</v>
      </c>
    </row>
    <row r="3591" spans="2:12" x14ac:dyDescent="0.25">
      <c r="B3591" t="s">
        <v>693</v>
      </c>
      <c r="C3591" t="s">
        <v>6140</v>
      </c>
      <c r="D3591" t="s">
        <v>6141</v>
      </c>
      <c r="E3591" t="s">
        <v>3334</v>
      </c>
      <c r="F3591" t="s">
        <v>2292</v>
      </c>
      <c r="G3591">
        <v>6</v>
      </c>
      <c r="H3591">
        <v>58</v>
      </c>
      <c r="I3591">
        <v>40.429000000000002</v>
      </c>
      <c r="J3591">
        <v>-106.8085</v>
      </c>
      <c r="K3591" t="s">
        <v>628</v>
      </c>
      <c r="L3591" t="s">
        <v>742</v>
      </c>
    </row>
    <row r="3592" spans="2:12" x14ac:dyDescent="0.25">
      <c r="B3592" t="s">
        <v>693</v>
      </c>
      <c r="C3592" t="s">
        <v>6669</v>
      </c>
      <c r="D3592" t="s">
        <v>6670</v>
      </c>
      <c r="E3592" t="s">
        <v>2733</v>
      </c>
      <c r="F3592" t="s">
        <v>6505</v>
      </c>
      <c r="G3592">
        <v>6</v>
      </c>
      <c r="H3592">
        <v>58</v>
      </c>
      <c r="I3592">
        <v>40.398699999999998</v>
      </c>
      <c r="J3592">
        <v>-106.8998</v>
      </c>
      <c r="K3592" t="s">
        <v>628</v>
      </c>
      <c r="L3592" t="s">
        <v>742</v>
      </c>
    </row>
    <row r="3593" spans="2:12" x14ac:dyDescent="0.25">
      <c r="B3593" t="s">
        <v>693</v>
      </c>
      <c r="C3593" t="s">
        <v>6671</v>
      </c>
      <c r="D3593" t="s">
        <v>6672</v>
      </c>
      <c r="E3593" t="s">
        <v>2733</v>
      </c>
      <c r="F3593" t="s">
        <v>6505</v>
      </c>
      <c r="G3593">
        <v>6</v>
      </c>
      <c r="H3593">
        <v>58</v>
      </c>
      <c r="I3593">
        <v>40.521900000000002</v>
      </c>
      <c r="J3593">
        <v>-106.9593</v>
      </c>
      <c r="K3593" t="s">
        <v>628</v>
      </c>
      <c r="L3593" t="s">
        <v>742</v>
      </c>
    </row>
    <row r="3594" spans="2:12" x14ac:dyDescent="0.25">
      <c r="B3594" t="s">
        <v>677</v>
      </c>
      <c r="C3594" t="s">
        <v>1771</v>
      </c>
      <c r="D3594" t="s">
        <v>1772</v>
      </c>
      <c r="E3594" t="s">
        <v>1774</v>
      </c>
      <c r="F3594" t="s">
        <v>745</v>
      </c>
      <c r="G3594">
        <v>1</v>
      </c>
      <c r="H3594">
        <v>64</v>
      </c>
      <c r="I3594">
        <v>40.627899999999997</v>
      </c>
      <c r="J3594">
        <v>-103.2084</v>
      </c>
      <c r="K3594" t="s">
        <v>1773</v>
      </c>
      <c r="L3594" t="s">
        <v>742</v>
      </c>
    </row>
    <row r="3595" spans="2:12" x14ac:dyDescent="0.25">
      <c r="B3595" t="s">
        <v>677</v>
      </c>
      <c r="C3595" t="s">
        <v>6356</v>
      </c>
      <c r="D3595" t="s">
        <v>1772</v>
      </c>
      <c r="E3595" t="s">
        <v>4018</v>
      </c>
      <c r="F3595" t="s">
        <v>2292</v>
      </c>
      <c r="G3595">
        <v>1</v>
      </c>
      <c r="H3595">
        <v>64</v>
      </c>
      <c r="I3595">
        <v>40.6252</v>
      </c>
      <c r="J3595">
        <v>-103.2238</v>
      </c>
      <c r="K3595" t="s">
        <v>628</v>
      </c>
      <c r="L3595" t="s">
        <v>742</v>
      </c>
    </row>
    <row r="3596" spans="2:12" x14ac:dyDescent="0.25">
      <c r="B3596" t="s">
        <v>628</v>
      </c>
      <c r="C3596">
        <v>108</v>
      </c>
      <c r="D3596" t="s">
        <v>1772</v>
      </c>
      <c r="E3596" t="s">
        <v>813</v>
      </c>
      <c r="F3596" t="s">
        <v>6486</v>
      </c>
      <c r="G3596">
        <v>1</v>
      </c>
      <c r="H3596">
        <v>64</v>
      </c>
      <c r="I3596">
        <v>40.576887999999997</v>
      </c>
      <c r="J3596">
        <v>-103.237021</v>
      </c>
      <c r="K3596" t="s">
        <v>813</v>
      </c>
      <c r="L3596" t="s">
        <v>742</v>
      </c>
    </row>
    <row r="3597" spans="2:12" x14ac:dyDescent="0.25">
      <c r="B3597" t="s">
        <v>677</v>
      </c>
      <c r="C3597" t="s">
        <v>6361</v>
      </c>
      <c r="D3597" t="s">
        <v>6362</v>
      </c>
      <c r="E3597" t="s">
        <v>2936</v>
      </c>
      <c r="F3597" t="s">
        <v>2292</v>
      </c>
      <c r="G3597">
        <v>1</v>
      </c>
      <c r="H3597">
        <v>64</v>
      </c>
      <c r="I3597">
        <v>40.628599999999999</v>
      </c>
      <c r="J3597">
        <v>-103.2269</v>
      </c>
      <c r="K3597" t="s">
        <v>628</v>
      </c>
      <c r="L3597" t="s">
        <v>742</v>
      </c>
    </row>
    <row r="3598" spans="2:12" x14ac:dyDescent="0.25">
      <c r="B3598" t="s">
        <v>677</v>
      </c>
      <c r="C3598" t="s">
        <v>6617</v>
      </c>
      <c r="D3598" t="s">
        <v>6618</v>
      </c>
      <c r="E3598" t="s">
        <v>2733</v>
      </c>
      <c r="F3598" t="s">
        <v>6505</v>
      </c>
      <c r="G3598">
        <v>1</v>
      </c>
      <c r="H3598">
        <v>64</v>
      </c>
      <c r="I3598">
        <v>40.628999999999998</v>
      </c>
      <c r="J3598">
        <v>-103.209</v>
      </c>
      <c r="K3598" t="s">
        <v>628</v>
      </c>
      <c r="L3598" t="s">
        <v>742</v>
      </c>
    </row>
    <row r="3599" spans="2:12" x14ac:dyDescent="0.25">
      <c r="B3599" t="s">
        <v>677</v>
      </c>
      <c r="C3599" t="s">
        <v>6382</v>
      </c>
      <c r="D3599" t="s">
        <v>6383</v>
      </c>
      <c r="E3599" t="s">
        <v>1990</v>
      </c>
      <c r="F3599" t="s">
        <v>2292</v>
      </c>
      <c r="G3599">
        <v>1</v>
      </c>
      <c r="H3599">
        <v>64</v>
      </c>
      <c r="I3599">
        <v>40.642400000000002</v>
      </c>
      <c r="J3599">
        <v>-103.24</v>
      </c>
      <c r="K3599" t="s">
        <v>628</v>
      </c>
      <c r="L3599" t="s">
        <v>742</v>
      </c>
    </row>
    <row r="3600" spans="2:12" x14ac:dyDescent="0.25">
      <c r="B3600" t="s">
        <v>677</v>
      </c>
      <c r="C3600" t="s">
        <v>6380</v>
      </c>
      <c r="D3600" t="s">
        <v>6381</v>
      </c>
      <c r="E3600" t="s">
        <v>2312</v>
      </c>
      <c r="F3600" t="s">
        <v>2292</v>
      </c>
      <c r="G3600">
        <v>1</v>
      </c>
      <c r="H3600">
        <v>64</v>
      </c>
      <c r="I3600">
        <v>40.642099999999999</v>
      </c>
      <c r="J3600">
        <v>-103.2376</v>
      </c>
      <c r="K3600" t="s">
        <v>628</v>
      </c>
      <c r="L3600" t="s">
        <v>742</v>
      </c>
    </row>
    <row r="3601" spans="2:12" x14ac:dyDescent="0.25">
      <c r="B3601" t="s">
        <v>677</v>
      </c>
      <c r="C3601" t="s">
        <v>6211</v>
      </c>
      <c r="D3601" t="s">
        <v>6212</v>
      </c>
      <c r="E3601" t="s">
        <v>2459</v>
      </c>
      <c r="F3601" t="s">
        <v>2292</v>
      </c>
      <c r="G3601">
        <v>1</v>
      </c>
      <c r="H3601">
        <v>65</v>
      </c>
      <c r="I3601">
        <v>40.514699999999998</v>
      </c>
      <c r="J3601">
        <v>-102.9906</v>
      </c>
      <c r="K3601" t="s">
        <v>628</v>
      </c>
      <c r="L3601" t="s">
        <v>742</v>
      </c>
    </row>
    <row r="3602" spans="2:12" x14ac:dyDescent="0.25">
      <c r="B3602" t="s">
        <v>677</v>
      </c>
      <c r="C3602" t="s">
        <v>6402</v>
      </c>
      <c r="D3602" t="s">
        <v>6403</v>
      </c>
      <c r="E3602" t="s">
        <v>2866</v>
      </c>
      <c r="F3602" t="s">
        <v>2292</v>
      </c>
      <c r="G3602">
        <v>1</v>
      </c>
      <c r="H3602">
        <v>64</v>
      </c>
      <c r="I3602">
        <v>40.682499999999997</v>
      </c>
      <c r="J3602">
        <v>-103.4289</v>
      </c>
      <c r="K3602" t="s">
        <v>628</v>
      </c>
      <c r="L3602" t="s">
        <v>742</v>
      </c>
    </row>
    <row r="3603" spans="2:12" x14ac:dyDescent="0.25">
      <c r="B3603" t="s">
        <v>677</v>
      </c>
      <c r="C3603" t="s">
        <v>6343</v>
      </c>
      <c r="D3603" t="s">
        <v>6344</v>
      </c>
      <c r="E3603" t="s">
        <v>2431</v>
      </c>
      <c r="F3603" t="s">
        <v>2292</v>
      </c>
      <c r="G3603">
        <v>1</v>
      </c>
      <c r="H3603">
        <v>64</v>
      </c>
      <c r="I3603">
        <v>40.614199999999997</v>
      </c>
      <c r="J3603">
        <v>-103.2283</v>
      </c>
      <c r="K3603" t="s">
        <v>628</v>
      </c>
      <c r="L3603" t="s">
        <v>742</v>
      </c>
    </row>
    <row r="3604" spans="2:12" x14ac:dyDescent="0.25">
      <c r="B3604" t="s">
        <v>677</v>
      </c>
      <c r="C3604" t="s">
        <v>6335</v>
      </c>
      <c r="D3604" t="s">
        <v>6336</v>
      </c>
      <c r="E3604" t="s">
        <v>3197</v>
      </c>
      <c r="F3604" t="s">
        <v>2292</v>
      </c>
      <c r="G3604">
        <v>1</v>
      </c>
      <c r="H3604">
        <v>64</v>
      </c>
      <c r="I3604">
        <v>40.612900000000003</v>
      </c>
      <c r="J3604">
        <v>-103.2291</v>
      </c>
      <c r="K3604" t="s">
        <v>628</v>
      </c>
      <c r="L3604" t="s">
        <v>742</v>
      </c>
    </row>
    <row r="3605" spans="2:12" x14ac:dyDescent="0.25">
      <c r="B3605" t="s">
        <v>677</v>
      </c>
      <c r="C3605" t="s">
        <v>6408</v>
      </c>
      <c r="D3605" t="s">
        <v>6409</v>
      </c>
      <c r="E3605" t="s">
        <v>2322</v>
      </c>
      <c r="F3605" t="s">
        <v>2292</v>
      </c>
      <c r="G3605">
        <v>1</v>
      </c>
      <c r="H3605">
        <v>64</v>
      </c>
      <c r="I3605">
        <v>40.702300000000001</v>
      </c>
      <c r="J3605">
        <v>-103.19450000000001</v>
      </c>
      <c r="K3605" t="s">
        <v>628</v>
      </c>
      <c r="L3605" t="s">
        <v>742</v>
      </c>
    </row>
    <row r="3606" spans="2:12" x14ac:dyDescent="0.25">
      <c r="B3606" t="s">
        <v>677</v>
      </c>
      <c r="C3606" t="s">
        <v>6410</v>
      </c>
      <c r="D3606" t="s">
        <v>6411</v>
      </c>
      <c r="E3606" t="s">
        <v>4270</v>
      </c>
      <c r="F3606" t="s">
        <v>2292</v>
      </c>
      <c r="G3606">
        <v>1</v>
      </c>
      <c r="H3606">
        <v>64</v>
      </c>
      <c r="I3606">
        <v>40.702399999999997</v>
      </c>
      <c r="J3606">
        <v>-103.20050000000001</v>
      </c>
      <c r="K3606" t="s">
        <v>628</v>
      </c>
      <c r="L3606" t="s">
        <v>742</v>
      </c>
    </row>
    <row r="3607" spans="2:12" x14ac:dyDescent="0.25">
      <c r="B3607" t="s">
        <v>628</v>
      </c>
      <c r="C3607" t="s">
        <v>2457</v>
      </c>
      <c r="D3607" t="s">
        <v>2458</v>
      </c>
      <c r="E3607" t="s">
        <v>2459</v>
      </c>
      <c r="F3607" t="s">
        <v>2211</v>
      </c>
      <c r="G3607">
        <v>0</v>
      </c>
      <c r="H3607">
        <v>0</v>
      </c>
      <c r="I3607">
        <v>0</v>
      </c>
      <c r="J3607">
        <v>0</v>
      </c>
      <c r="K3607" t="s">
        <v>2459</v>
      </c>
      <c r="L3607" t="s">
        <v>742</v>
      </c>
    </row>
    <row r="3608" spans="2:12" x14ac:dyDescent="0.25">
      <c r="B3608" t="s">
        <v>37</v>
      </c>
      <c r="C3608" t="s">
        <v>2098</v>
      </c>
      <c r="D3608" t="s">
        <v>2099</v>
      </c>
      <c r="E3608" t="s">
        <v>1990</v>
      </c>
      <c r="F3608" t="s">
        <v>1979</v>
      </c>
      <c r="G3608">
        <v>5</v>
      </c>
      <c r="H3608">
        <v>51</v>
      </c>
      <c r="I3608">
        <v>40.2333</v>
      </c>
      <c r="J3608">
        <v>-105.91670000000001</v>
      </c>
      <c r="K3608" t="s">
        <v>1990</v>
      </c>
      <c r="L3608" t="s">
        <v>742</v>
      </c>
    </row>
    <row r="3609" spans="2:12" x14ac:dyDescent="0.25">
      <c r="B3609" t="s">
        <v>644</v>
      </c>
      <c r="C3609" t="s">
        <v>1777</v>
      </c>
      <c r="D3609" t="s">
        <v>1778</v>
      </c>
      <c r="E3609" t="s">
        <v>1779</v>
      </c>
      <c r="F3609" t="s">
        <v>745</v>
      </c>
      <c r="G3609">
        <v>2</v>
      </c>
      <c r="H3609">
        <v>66</v>
      </c>
      <c r="I3609">
        <v>37.293059999999997</v>
      </c>
      <c r="J3609">
        <v>-102.18639</v>
      </c>
      <c r="K3609" t="s">
        <v>628</v>
      </c>
      <c r="L3609" t="s">
        <v>742</v>
      </c>
    </row>
    <row r="3610" spans="2:12" x14ac:dyDescent="0.25">
      <c r="B3610" t="s">
        <v>644</v>
      </c>
      <c r="C3610" t="s">
        <v>3060</v>
      </c>
      <c r="D3610" t="s">
        <v>3061</v>
      </c>
      <c r="E3610" t="s">
        <v>3062</v>
      </c>
      <c r="F3610" t="s">
        <v>2292</v>
      </c>
      <c r="G3610">
        <v>2</v>
      </c>
      <c r="H3610">
        <v>66</v>
      </c>
      <c r="I3610">
        <v>37.305199999999999</v>
      </c>
      <c r="J3610">
        <v>-102.151</v>
      </c>
      <c r="K3610" t="s">
        <v>628</v>
      </c>
      <c r="L3610" t="s">
        <v>742</v>
      </c>
    </row>
    <row r="3611" spans="2:12" x14ac:dyDescent="0.25">
      <c r="B3611" t="s">
        <v>628</v>
      </c>
      <c r="C3611" t="s">
        <v>2473</v>
      </c>
      <c r="D3611" t="s">
        <v>2474</v>
      </c>
      <c r="E3611" t="s">
        <v>2475</v>
      </c>
      <c r="F3611" t="s">
        <v>2211</v>
      </c>
      <c r="G3611">
        <v>0</v>
      </c>
      <c r="H3611">
        <v>0</v>
      </c>
      <c r="I3611">
        <v>0</v>
      </c>
      <c r="J3611">
        <v>0</v>
      </c>
      <c r="K3611" t="s">
        <v>2475</v>
      </c>
      <c r="L3611" t="s">
        <v>742</v>
      </c>
    </row>
    <row r="3612" spans="2:12" x14ac:dyDescent="0.25">
      <c r="B3612" t="s">
        <v>662</v>
      </c>
      <c r="C3612" t="s">
        <v>4765</v>
      </c>
      <c r="D3612" t="s">
        <v>4766</v>
      </c>
      <c r="E3612" t="s">
        <v>628</v>
      </c>
      <c r="F3612" t="s">
        <v>745</v>
      </c>
      <c r="G3612">
        <v>5</v>
      </c>
      <c r="H3612">
        <v>45</v>
      </c>
      <c r="I3612">
        <v>39.5625</v>
      </c>
      <c r="J3612">
        <v>-107.42</v>
      </c>
      <c r="K3612" t="s">
        <v>925</v>
      </c>
      <c r="L3612" t="s">
        <v>742</v>
      </c>
    </row>
    <row r="3613" spans="2:12" x14ac:dyDescent="0.25">
      <c r="B3613" t="s">
        <v>628</v>
      </c>
      <c r="C3613" t="s">
        <v>8560</v>
      </c>
      <c r="D3613" t="s">
        <v>8561</v>
      </c>
      <c r="E3613" t="s">
        <v>628</v>
      </c>
      <c r="F3613" t="s">
        <v>2484</v>
      </c>
      <c r="G3613">
        <v>0</v>
      </c>
      <c r="H3613">
        <v>4</v>
      </c>
      <c r="I3613">
        <v>40.47</v>
      </c>
      <c r="J3613">
        <v>-105.3356</v>
      </c>
      <c r="K3613" t="s">
        <v>628</v>
      </c>
      <c r="L3613" t="s">
        <v>742</v>
      </c>
    </row>
    <row r="3614" spans="2:12" x14ac:dyDescent="0.25">
      <c r="B3614" t="s">
        <v>639</v>
      </c>
      <c r="C3614" t="s">
        <v>5257</v>
      </c>
      <c r="D3614" t="s">
        <v>5258</v>
      </c>
      <c r="E3614" t="s">
        <v>5259</v>
      </c>
      <c r="F3614" t="s">
        <v>2292</v>
      </c>
      <c r="G3614">
        <v>1</v>
      </c>
      <c r="H3614">
        <v>1</v>
      </c>
      <c r="I3614">
        <v>39.759799999999998</v>
      </c>
      <c r="J3614">
        <v>-104.32599999999999</v>
      </c>
      <c r="K3614" t="s">
        <v>628</v>
      </c>
      <c r="L3614" t="s">
        <v>742</v>
      </c>
    </row>
    <row r="3615" spans="2:12" x14ac:dyDescent="0.25">
      <c r="B3615" t="s">
        <v>639</v>
      </c>
      <c r="C3615" t="s">
        <v>5228</v>
      </c>
      <c r="D3615" t="s">
        <v>5229</v>
      </c>
      <c r="E3615" t="s">
        <v>3042</v>
      </c>
      <c r="F3615" t="s">
        <v>2292</v>
      </c>
      <c r="G3615">
        <v>1</v>
      </c>
      <c r="H3615">
        <v>1</v>
      </c>
      <c r="I3615">
        <v>39.743299999999998</v>
      </c>
      <c r="J3615">
        <v>-104.3192</v>
      </c>
      <c r="K3615" t="s">
        <v>628</v>
      </c>
      <c r="L3615" t="s">
        <v>742</v>
      </c>
    </row>
    <row r="3616" spans="2:12" x14ac:dyDescent="0.25">
      <c r="B3616" t="s">
        <v>639</v>
      </c>
      <c r="C3616" t="s">
        <v>5226</v>
      </c>
      <c r="D3616" t="s">
        <v>5227</v>
      </c>
      <c r="E3616" t="s">
        <v>3933</v>
      </c>
      <c r="F3616" t="s">
        <v>2292</v>
      </c>
      <c r="G3616">
        <v>1</v>
      </c>
      <c r="H3616">
        <v>1</v>
      </c>
      <c r="I3616">
        <v>39.741399999999999</v>
      </c>
      <c r="J3616">
        <v>-104.32259999999999</v>
      </c>
      <c r="K3616" t="s">
        <v>628</v>
      </c>
      <c r="L3616" t="s">
        <v>742</v>
      </c>
    </row>
    <row r="3617" spans="2:12" x14ac:dyDescent="0.25">
      <c r="B3617" t="s">
        <v>639</v>
      </c>
      <c r="C3617" t="s">
        <v>5269</v>
      </c>
      <c r="D3617" t="s">
        <v>5270</v>
      </c>
      <c r="E3617" t="s">
        <v>3810</v>
      </c>
      <c r="F3617" t="s">
        <v>2292</v>
      </c>
      <c r="G3617">
        <v>1</v>
      </c>
      <c r="H3617">
        <v>1</v>
      </c>
      <c r="I3617">
        <v>39.762099999999997</v>
      </c>
      <c r="J3617">
        <v>-104.3266</v>
      </c>
      <c r="K3617" t="s">
        <v>628</v>
      </c>
      <c r="L3617" t="s">
        <v>742</v>
      </c>
    </row>
    <row r="3618" spans="2:12" x14ac:dyDescent="0.25">
      <c r="B3618" t="s">
        <v>642</v>
      </c>
      <c r="C3618" t="s">
        <v>4916</v>
      </c>
      <c r="D3618" t="s">
        <v>4917</v>
      </c>
      <c r="E3618" t="s">
        <v>2504</v>
      </c>
      <c r="F3618" t="s">
        <v>2292</v>
      </c>
      <c r="G3618">
        <v>1</v>
      </c>
      <c r="H3618">
        <v>1</v>
      </c>
      <c r="I3618">
        <v>39.624699999999997</v>
      </c>
      <c r="J3618">
        <v>-104.2886</v>
      </c>
      <c r="K3618" t="s">
        <v>628</v>
      </c>
      <c r="L3618" t="s">
        <v>742</v>
      </c>
    </row>
    <row r="3619" spans="2:12" x14ac:dyDescent="0.25">
      <c r="B3619" t="s">
        <v>671</v>
      </c>
      <c r="C3619" t="s">
        <v>1780</v>
      </c>
      <c r="D3619" t="s">
        <v>1781</v>
      </c>
      <c r="E3619" t="s">
        <v>1782</v>
      </c>
      <c r="F3619" t="s">
        <v>745</v>
      </c>
      <c r="G3619">
        <v>1</v>
      </c>
      <c r="H3619">
        <v>49</v>
      </c>
      <c r="I3619">
        <v>39.304699999999997</v>
      </c>
      <c r="J3619">
        <v>-102.6002</v>
      </c>
      <c r="K3619" t="s">
        <v>1782</v>
      </c>
      <c r="L3619" t="s">
        <v>742</v>
      </c>
    </row>
    <row r="3620" spans="2:12" x14ac:dyDescent="0.25">
      <c r="B3620" t="s">
        <v>671</v>
      </c>
      <c r="C3620" t="s">
        <v>4373</v>
      </c>
      <c r="D3620" t="s">
        <v>4374</v>
      </c>
      <c r="E3620" t="s">
        <v>2327</v>
      </c>
      <c r="F3620" t="s">
        <v>2292</v>
      </c>
      <c r="G3620">
        <v>1</v>
      </c>
      <c r="H3620">
        <v>49</v>
      </c>
      <c r="I3620">
        <v>39.304499999999997</v>
      </c>
      <c r="J3620">
        <v>-102.60890000000001</v>
      </c>
      <c r="K3620" t="s">
        <v>628</v>
      </c>
      <c r="L3620" t="s">
        <v>742</v>
      </c>
    </row>
    <row r="3621" spans="2:12" x14ac:dyDescent="0.25">
      <c r="B3621" t="s">
        <v>671</v>
      </c>
      <c r="C3621" t="s">
        <v>4375</v>
      </c>
      <c r="D3621" t="s">
        <v>4376</v>
      </c>
      <c r="E3621" t="s">
        <v>2663</v>
      </c>
      <c r="F3621" t="s">
        <v>2292</v>
      </c>
      <c r="G3621">
        <v>1</v>
      </c>
      <c r="H3621">
        <v>49</v>
      </c>
      <c r="I3621">
        <v>39.304600000000001</v>
      </c>
      <c r="J3621">
        <v>-102.6036</v>
      </c>
      <c r="K3621" t="s">
        <v>628</v>
      </c>
      <c r="L3621" t="s">
        <v>742</v>
      </c>
    </row>
    <row r="3622" spans="2:12" x14ac:dyDescent="0.25">
      <c r="B3622" t="s">
        <v>671</v>
      </c>
      <c r="C3622" t="s">
        <v>4181</v>
      </c>
      <c r="D3622" t="s">
        <v>4182</v>
      </c>
      <c r="E3622" t="s">
        <v>3137</v>
      </c>
      <c r="F3622" t="s">
        <v>2292</v>
      </c>
      <c r="G3622">
        <v>1</v>
      </c>
      <c r="H3622">
        <v>49</v>
      </c>
      <c r="I3622">
        <v>39.120600000000003</v>
      </c>
      <c r="J3622">
        <v>-102.6884</v>
      </c>
      <c r="K3622" t="s">
        <v>628</v>
      </c>
      <c r="L3622" t="s">
        <v>742</v>
      </c>
    </row>
    <row r="3623" spans="2:12" x14ac:dyDescent="0.25">
      <c r="B3623" t="s">
        <v>671</v>
      </c>
      <c r="C3623" t="s">
        <v>4338</v>
      </c>
      <c r="D3623" t="s">
        <v>4339</v>
      </c>
      <c r="E3623" t="s">
        <v>3137</v>
      </c>
      <c r="F3623" t="s">
        <v>2292</v>
      </c>
      <c r="G3623">
        <v>1</v>
      </c>
      <c r="H3623">
        <v>49</v>
      </c>
      <c r="I3623">
        <v>39.2712</v>
      </c>
      <c r="J3623">
        <v>-102.61579999999999</v>
      </c>
      <c r="K3623" t="s">
        <v>628</v>
      </c>
      <c r="L3623" t="s">
        <v>742</v>
      </c>
    </row>
    <row r="3624" spans="2:12" x14ac:dyDescent="0.25">
      <c r="B3624" t="s">
        <v>702</v>
      </c>
      <c r="C3624" t="s">
        <v>2867</v>
      </c>
      <c r="D3624" t="s">
        <v>2868</v>
      </c>
      <c r="E3624" t="s">
        <v>2824</v>
      </c>
      <c r="F3624" t="s">
        <v>745</v>
      </c>
      <c r="G3624">
        <v>1</v>
      </c>
      <c r="H3624">
        <v>65</v>
      </c>
      <c r="I3624">
        <v>39.655299999999997</v>
      </c>
      <c r="J3624">
        <v>-102.6217</v>
      </c>
      <c r="K3624" t="s">
        <v>2824</v>
      </c>
      <c r="L3624" t="s">
        <v>742</v>
      </c>
    </row>
    <row r="3625" spans="2:12" x14ac:dyDescent="0.25">
      <c r="B3625" t="s">
        <v>671</v>
      </c>
      <c r="C3625" t="s">
        <v>4403</v>
      </c>
      <c r="D3625" t="s">
        <v>4404</v>
      </c>
      <c r="E3625" t="s">
        <v>3137</v>
      </c>
      <c r="F3625" t="s">
        <v>2292</v>
      </c>
      <c r="G3625">
        <v>1</v>
      </c>
      <c r="H3625">
        <v>49</v>
      </c>
      <c r="I3625">
        <v>39.345500000000001</v>
      </c>
      <c r="J3625">
        <v>-102.557</v>
      </c>
      <c r="K3625" t="s">
        <v>628</v>
      </c>
      <c r="L3625" t="s">
        <v>742</v>
      </c>
    </row>
    <row r="3626" spans="2:12" x14ac:dyDescent="0.25">
      <c r="B3626" t="s">
        <v>671</v>
      </c>
      <c r="C3626" t="s">
        <v>4474</v>
      </c>
      <c r="D3626" t="s">
        <v>4475</v>
      </c>
      <c r="E3626" t="s">
        <v>4476</v>
      </c>
      <c r="F3626" t="s">
        <v>2292</v>
      </c>
      <c r="G3626">
        <v>1</v>
      </c>
      <c r="H3626">
        <v>49</v>
      </c>
      <c r="I3626">
        <v>39.403799999999997</v>
      </c>
      <c r="J3626">
        <v>-102.5381</v>
      </c>
      <c r="K3626" t="s">
        <v>628</v>
      </c>
      <c r="L3626" t="s">
        <v>742</v>
      </c>
    </row>
    <row r="3627" spans="2:12" x14ac:dyDescent="0.25">
      <c r="B3627" t="s">
        <v>628</v>
      </c>
      <c r="C3627" t="s">
        <v>2460</v>
      </c>
      <c r="D3627" t="s">
        <v>2461</v>
      </c>
      <c r="E3627" t="s">
        <v>2459</v>
      </c>
      <c r="F3627" t="s">
        <v>2211</v>
      </c>
      <c r="G3627">
        <v>0</v>
      </c>
      <c r="H3627">
        <v>0</v>
      </c>
      <c r="I3627">
        <v>0</v>
      </c>
      <c r="J3627">
        <v>0</v>
      </c>
      <c r="K3627" t="s">
        <v>2459</v>
      </c>
      <c r="L3627" t="s">
        <v>742</v>
      </c>
    </row>
    <row r="3628" spans="2:12" x14ac:dyDescent="0.25">
      <c r="B3628" t="s">
        <v>657</v>
      </c>
      <c r="C3628" t="s">
        <v>1783</v>
      </c>
      <c r="D3628" t="s">
        <v>1784</v>
      </c>
      <c r="E3628" t="s">
        <v>1480</v>
      </c>
      <c r="F3628" t="s">
        <v>745</v>
      </c>
      <c r="G3628">
        <v>1</v>
      </c>
      <c r="H3628">
        <v>8</v>
      </c>
      <c r="I3628">
        <v>39.434399999999997</v>
      </c>
      <c r="J3628">
        <v>-105.1208</v>
      </c>
      <c r="K3628" t="s">
        <v>1480</v>
      </c>
      <c r="L3628" t="s">
        <v>742</v>
      </c>
    </row>
    <row r="3629" spans="2:12" x14ac:dyDescent="0.25">
      <c r="B3629" t="s">
        <v>45</v>
      </c>
      <c r="C3629" t="s">
        <v>2159</v>
      </c>
      <c r="D3629" t="s">
        <v>2160</v>
      </c>
      <c r="E3629" t="s">
        <v>1990</v>
      </c>
      <c r="F3629" t="s">
        <v>1979</v>
      </c>
      <c r="G3629">
        <v>7</v>
      </c>
      <c r="H3629">
        <v>30</v>
      </c>
      <c r="I3629">
        <v>37.4833</v>
      </c>
      <c r="J3629">
        <v>-107.63330000000001</v>
      </c>
      <c r="K3629" t="s">
        <v>1990</v>
      </c>
      <c r="L3629" t="s">
        <v>742</v>
      </c>
    </row>
    <row r="3630" spans="2:12" x14ac:dyDescent="0.25">
      <c r="B3630" t="s">
        <v>646</v>
      </c>
      <c r="C3630" t="s">
        <v>6483</v>
      </c>
      <c r="D3630" t="s">
        <v>6484</v>
      </c>
      <c r="E3630" t="s">
        <v>628</v>
      </c>
      <c r="F3630" t="s">
        <v>745</v>
      </c>
      <c r="G3630">
        <v>1</v>
      </c>
      <c r="H3630">
        <v>6</v>
      </c>
      <c r="I3630">
        <v>40.018099999999997</v>
      </c>
      <c r="J3630">
        <v>-105.3614</v>
      </c>
      <c r="K3630" t="s">
        <v>2312</v>
      </c>
      <c r="L3630" t="s">
        <v>742</v>
      </c>
    </row>
    <row r="3631" spans="2:12" x14ac:dyDescent="0.25">
      <c r="B3631" t="s">
        <v>673</v>
      </c>
      <c r="C3631" t="s">
        <v>1785</v>
      </c>
      <c r="D3631" t="s">
        <v>1786</v>
      </c>
      <c r="E3631" t="s">
        <v>1122</v>
      </c>
      <c r="F3631" t="s">
        <v>745</v>
      </c>
      <c r="G3631">
        <v>2</v>
      </c>
      <c r="H3631">
        <v>11</v>
      </c>
      <c r="I3631">
        <v>39.249499999999998</v>
      </c>
      <c r="J3631">
        <v>-106.37130000000001</v>
      </c>
      <c r="K3631" t="s">
        <v>1122</v>
      </c>
      <c r="L3631" t="s">
        <v>742</v>
      </c>
    </row>
    <row r="3632" spans="2:12" x14ac:dyDescent="0.25">
      <c r="B3632" t="s">
        <v>698</v>
      </c>
      <c r="C3632" t="s">
        <v>2100</v>
      </c>
      <c r="D3632" t="s">
        <v>2101</v>
      </c>
      <c r="E3632" t="s">
        <v>628</v>
      </c>
      <c r="F3632" t="s">
        <v>1979</v>
      </c>
      <c r="G3632">
        <v>5</v>
      </c>
      <c r="H3632">
        <v>36</v>
      </c>
      <c r="I3632">
        <v>39.716653000000001</v>
      </c>
      <c r="J3632">
        <v>-106.16725</v>
      </c>
      <c r="K3632" t="s">
        <v>628</v>
      </c>
      <c r="L3632" t="s">
        <v>742</v>
      </c>
    </row>
    <row r="3633" spans="2:12" x14ac:dyDescent="0.25">
      <c r="B3633" t="s">
        <v>71</v>
      </c>
      <c r="C3633" t="s">
        <v>2102</v>
      </c>
      <c r="D3633" t="s">
        <v>2101</v>
      </c>
      <c r="E3633" t="s">
        <v>1990</v>
      </c>
      <c r="F3633" t="s">
        <v>1979</v>
      </c>
      <c r="G3633">
        <v>5</v>
      </c>
      <c r="H3633">
        <v>36</v>
      </c>
      <c r="I3633">
        <v>39.716700000000003</v>
      </c>
      <c r="J3633">
        <v>-106.16670000000001</v>
      </c>
      <c r="K3633" t="s">
        <v>1990</v>
      </c>
      <c r="L3633" t="s">
        <v>742</v>
      </c>
    </row>
    <row r="3634" spans="2:12" x14ac:dyDescent="0.25">
      <c r="B3634" t="s">
        <v>692</v>
      </c>
      <c r="C3634" t="s">
        <v>1787</v>
      </c>
      <c r="D3634" t="s">
        <v>1788</v>
      </c>
      <c r="E3634" t="s">
        <v>1789</v>
      </c>
      <c r="F3634" t="s">
        <v>745</v>
      </c>
      <c r="G3634">
        <v>3</v>
      </c>
      <c r="H3634">
        <v>21</v>
      </c>
      <c r="I3634">
        <v>37.433329999999998</v>
      </c>
      <c r="J3634">
        <v>-106.6</v>
      </c>
      <c r="K3634" t="s">
        <v>1789</v>
      </c>
      <c r="L3634" t="s">
        <v>742</v>
      </c>
    </row>
    <row r="3635" spans="2:12" x14ac:dyDescent="0.25">
      <c r="B3635" t="s">
        <v>680</v>
      </c>
      <c r="C3635" t="s">
        <v>1793</v>
      </c>
      <c r="D3635" t="s">
        <v>1794</v>
      </c>
      <c r="E3635" t="s">
        <v>1795</v>
      </c>
      <c r="F3635" t="s">
        <v>745</v>
      </c>
      <c r="G3635">
        <v>6</v>
      </c>
      <c r="H3635">
        <v>44</v>
      </c>
      <c r="I3635">
        <v>40.5</v>
      </c>
      <c r="J3635">
        <v>-108.26667</v>
      </c>
      <c r="K3635" t="s">
        <v>1795</v>
      </c>
      <c r="L3635" t="s">
        <v>742</v>
      </c>
    </row>
    <row r="3636" spans="2:12" x14ac:dyDescent="0.25">
      <c r="B3636" t="s">
        <v>628</v>
      </c>
      <c r="C3636" t="s">
        <v>8004</v>
      </c>
      <c r="D3636" t="s">
        <v>8005</v>
      </c>
      <c r="E3636" t="s">
        <v>628</v>
      </c>
      <c r="F3636" t="s">
        <v>2484</v>
      </c>
      <c r="G3636">
        <v>1</v>
      </c>
      <c r="H3636">
        <v>80</v>
      </c>
      <c r="I3636">
        <v>39.57</v>
      </c>
      <c r="J3636">
        <v>-105.730003</v>
      </c>
      <c r="K3636" t="s">
        <v>628</v>
      </c>
      <c r="L3636" t="s">
        <v>742</v>
      </c>
    </row>
    <row r="3637" spans="2:12" x14ac:dyDescent="0.25">
      <c r="B3637" t="s">
        <v>628</v>
      </c>
      <c r="C3637" t="s">
        <v>8947</v>
      </c>
      <c r="D3637" t="s">
        <v>8948</v>
      </c>
      <c r="E3637" t="s">
        <v>8049</v>
      </c>
      <c r="F3637" t="s">
        <v>2484</v>
      </c>
      <c r="G3637">
        <v>0</v>
      </c>
      <c r="H3637">
        <v>6</v>
      </c>
      <c r="I3637">
        <v>39.932600000000001</v>
      </c>
      <c r="J3637">
        <v>-105.1619</v>
      </c>
      <c r="K3637" t="s">
        <v>628</v>
      </c>
      <c r="L3637" t="s">
        <v>742</v>
      </c>
    </row>
    <row r="3638" spans="2:12" x14ac:dyDescent="0.25">
      <c r="B3638" t="s">
        <v>628</v>
      </c>
      <c r="C3638" t="s">
        <v>8242</v>
      </c>
      <c r="D3638" t="s">
        <v>8243</v>
      </c>
      <c r="E3638" t="s">
        <v>628</v>
      </c>
      <c r="F3638" t="s">
        <v>2484</v>
      </c>
      <c r="G3638">
        <v>0</v>
      </c>
      <c r="H3638">
        <v>6</v>
      </c>
      <c r="I3638">
        <v>39.940399999999997</v>
      </c>
      <c r="J3638">
        <v>-105.15300000000001</v>
      </c>
      <c r="K3638" t="s">
        <v>628</v>
      </c>
      <c r="L3638" t="s">
        <v>742</v>
      </c>
    </row>
    <row r="3639" spans="2:12" x14ac:dyDescent="0.25">
      <c r="B3639" t="s">
        <v>5459</v>
      </c>
      <c r="C3639" t="s">
        <v>5464</v>
      </c>
      <c r="D3639" t="s">
        <v>5465</v>
      </c>
      <c r="E3639" t="s">
        <v>3104</v>
      </c>
      <c r="F3639" t="s">
        <v>2292</v>
      </c>
      <c r="G3639">
        <v>1</v>
      </c>
      <c r="H3639">
        <v>6</v>
      </c>
      <c r="I3639">
        <v>39.930700000000002</v>
      </c>
      <c r="J3639">
        <v>-105.1083</v>
      </c>
      <c r="K3639" t="s">
        <v>628</v>
      </c>
      <c r="L3639" t="s">
        <v>742</v>
      </c>
    </row>
    <row r="3640" spans="2:12" x14ac:dyDescent="0.25">
      <c r="B3640" t="s">
        <v>684</v>
      </c>
      <c r="C3640" t="s">
        <v>3351</v>
      </c>
      <c r="D3640" t="s">
        <v>3352</v>
      </c>
      <c r="E3640" t="s">
        <v>2459</v>
      </c>
      <c r="F3640" t="s">
        <v>2292</v>
      </c>
      <c r="G3640">
        <v>2</v>
      </c>
      <c r="H3640">
        <v>17</v>
      </c>
      <c r="I3640">
        <v>38.014299999999999</v>
      </c>
      <c r="J3640">
        <v>-103.62860000000001</v>
      </c>
      <c r="K3640" t="s">
        <v>628</v>
      </c>
      <c r="L3640" t="s">
        <v>742</v>
      </c>
    </row>
    <row r="3641" spans="2:12" x14ac:dyDescent="0.25">
      <c r="B3641" t="s">
        <v>664</v>
      </c>
      <c r="C3641" t="s">
        <v>1796</v>
      </c>
      <c r="D3641" t="s">
        <v>1797</v>
      </c>
      <c r="E3641" t="s">
        <v>1572</v>
      </c>
      <c r="F3641" t="s">
        <v>745</v>
      </c>
      <c r="G3641">
        <v>5</v>
      </c>
      <c r="H3641">
        <v>51</v>
      </c>
      <c r="I3641">
        <v>40</v>
      </c>
      <c r="J3641">
        <v>-105.85</v>
      </c>
      <c r="K3641" t="s">
        <v>1572</v>
      </c>
      <c r="L3641" t="s">
        <v>742</v>
      </c>
    </row>
    <row r="3642" spans="2:12" x14ac:dyDescent="0.25">
      <c r="B3642" t="s">
        <v>664</v>
      </c>
      <c r="C3642" t="s">
        <v>5590</v>
      </c>
      <c r="D3642" t="s">
        <v>5591</v>
      </c>
      <c r="E3642" t="s">
        <v>3334</v>
      </c>
      <c r="F3642" t="s">
        <v>2292</v>
      </c>
      <c r="G3642">
        <v>5</v>
      </c>
      <c r="H3642">
        <v>51</v>
      </c>
      <c r="I3642">
        <v>39.994900000000001</v>
      </c>
      <c r="J3642">
        <v>-105.83029999999999</v>
      </c>
      <c r="K3642" t="s">
        <v>628</v>
      </c>
      <c r="L3642" t="s">
        <v>742</v>
      </c>
    </row>
    <row r="3643" spans="2:12" x14ac:dyDescent="0.25">
      <c r="B3643" t="s">
        <v>664</v>
      </c>
      <c r="C3643" t="s">
        <v>5608</v>
      </c>
      <c r="D3643" t="s">
        <v>5609</v>
      </c>
      <c r="E3643" t="s">
        <v>2933</v>
      </c>
      <c r="F3643" t="s">
        <v>2292</v>
      </c>
      <c r="G3643">
        <v>5</v>
      </c>
      <c r="H3643">
        <v>51</v>
      </c>
      <c r="I3643">
        <v>40.0045</v>
      </c>
      <c r="J3643">
        <v>-105.8608</v>
      </c>
      <c r="K3643" t="s">
        <v>628</v>
      </c>
      <c r="L3643" t="s">
        <v>742</v>
      </c>
    </row>
    <row r="3644" spans="2:12" x14ac:dyDescent="0.25">
      <c r="B3644" t="s">
        <v>664</v>
      </c>
      <c r="C3644" t="s">
        <v>5606</v>
      </c>
      <c r="D3644" t="s">
        <v>5607</v>
      </c>
      <c r="E3644" t="s">
        <v>961</v>
      </c>
      <c r="F3644" t="s">
        <v>2292</v>
      </c>
      <c r="G3644">
        <v>5</v>
      </c>
      <c r="H3644">
        <v>51</v>
      </c>
      <c r="I3644">
        <v>40.0015</v>
      </c>
      <c r="J3644">
        <v>-105.8725</v>
      </c>
      <c r="K3644" t="s">
        <v>628</v>
      </c>
      <c r="L3644" t="s">
        <v>742</v>
      </c>
    </row>
    <row r="3645" spans="2:12" x14ac:dyDescent="0.25">
      <c r="B3645" t="s">
        <v>664</v>
      </c>
      <c r="C3645" t="s">
        <v>5612</v>
      </c>
      <c r="D3645" t="s">
        <v>5613</v>
      </c>
      <c r="E3645" t="s">
        <v>3057</v>
      </c>
      <c r="F3645" t="s">
        <v>2292</v>
      </c>
      <c r="G3645">
        <v>5</v>
      </c>
      <c r="H3645">
        <v>51</v>
      </c>
      <c r="I3645">
        <v>40.004600000000003</v>
      </c>
      <c r="J3645">
        <v>-105.8609</v>
      </c>
      <c r="K3645" t="s">
        <v>628</v>
      </c>
      <c r="L3645" t="s">
        <v>742</v>
      </c>
    </row>
    <row r="3646" spans="2:12" x14ac:dyDescent="0.25">
      <c r="B3646" t="s">
        <v>664</v>
      </c>
      <c r="C3646" t="s">
        <v>5624</v>
      </c>
      <c r="D3646" t="s">
        <v>5625</v>
      </c>
      <c r="E3646" t="s">
        <v>2327</v>
      </c>
      <c r="F3646" t="s">
        <v>2292</v>
      </c>
      <c r="G3646">
        <v>5</v>
      </c>
      <c r="H3646">
        <v>51</v>
      </c>
      <c r="I3646">
        <v>40.006300000000003</v>
      </c>
      <c r="J3646">
        <v>-105.7988</v>
      </c>
      <c r="K3646" t="s">
        <v>628</v>
      </c>
      <c r="L3646" t="s">
        <v>742</v>
      </c>
    </row>
    <row r="3647" spans="2:12" x14ac:dyDescent="0.25">
      <c r="B3647" t="s">
        <v>664</v>
      </c>
      <c r="C3647" t="s">
        <v>5558</v>
      </c>
      <c r="D3647" t="s">
        <v>5559</v>
      </c>
      <c r="E3647" t="s">
        <v>2425</v>
      </c>
      <c r="F3647" t="s">
        <v>2292</v>
      </c>
      <c r="G3647">
        <v>5</v>
      </c>
      <c r="H3647">
        <v>51</v>
      </c>
      <c r="I3647">
        <v>39.985300000000002</v>
      </c>
      <c r="J3647">
        <v>-105.9028</v>
      </c>
      <c r="K3647" t="s">
        <v>628</v>
      </c>
      <c r="L3647" t="s">
        <v>742</v>
      </c>
    </row>
    <row r="3648" spans="2:12" x14ac:dyDescent="0.25">
      <c r="B3648" t="s">
        <v>664</v>
      </c>
      <c r="C3648" t="s">
        <v>5632</v>
      </c>
      <c r="D3648" t="s">
        <v>5633</v>
      </c>
      <c r="E3648" t="s">
        <v>3042</v>
      </c>
      <c r="F3648" t="s">
        <v>2292</v>
      </c>
      <c r="G3648">
        <v>5</v>
      </c>
      <c r="H3648">
        <v>51</v>
      </c>
      <c r="I3648">
        <v>40.011600000000001</v>
      </c>
      <c r="J3648">
        <v>-105.9534</v>
      </c>
      <c r="K3648" t="s">
        <v>628</v>
      </c>
      <c r="L3648" t="s">
        <v>742</v>
      </c>
    </row>
    <row r="3649" spans="2:12" x14ac:dyDescent="0.25">
      <c r="B3649" t="s">
        <v>672</v>
      </c>
      <c r="C3649" t="s">
        <v>1798</v>
      </c>
      <c r="D3649" t="s">
        <v>1799</v>
      </c>
      <c r="E3649" t="s">
        <v>1801</v>
      </c>
      <c r="F3649" t="s">
        <v>745</v>
      </c>
      <c r="G3649">
        <v>7</v>
      </c>
      <c r="H3649">
        <v>30</v>
      </c>
      <c r="I3649">
        <v>37.516669999999998</v>
      </c>
      <c r="J3649">
        <v>-107.78333000000001</v>
      </c>
      <c r="K3649" t="s">
        <v>1800</v>
      </c>
      <c r="L3649" t="s">
        <v>742</v>
      </c>
    </row>
    <row r="3650" spans="2:12" x14ac:dyDescent="0.25">
      <c r="B3650" t="s">
        <v>690</v>
      </c>
      <c r="C3650" t="s">
        <v>1802</v>
      </c>
      <c r="D3650" t="s">
        <v>1803</v>
      </c>
      <c r="E3650" t="s">
        <v>1804</v>
      </c>
      <c r="F3650" t="s">
        <v>745</v>
      </c>
      <c r="G3650">
        <v>2</v>
      </c>
      <c r="H3650">
        <v>14</v>
      </c>
      <c r="I3650">
        <v>38.342100000000002</v>
      </c>
      <c r="J3650">
        <v>-104.05670000000001</v>
      </c>
      <c r="K3650" t="s">
        <v>1804</v>
      </c>
      <c r="L3650" t="s">
        <v>742</v>
      </c>
    </row>
    <row r="3651" spans="2:12" x14ac:dyDescent="0.25">
      <c r="B3651" t="s">
        <v>665</v>
      </c>
      <c r="C3651" t="s">
        <v>1805</v>
      </c>
      <c r="D3651" t="s">
        <v>1806</v>
      </c>
      <c r="E3651" t="s">
        <v>852</v>
      </c>
      <c r="F3651" t="s">
        <v>745</v>
      </c>
      <c r="G3651">
        <v>4</v>
      </c>
      <c r="H3651">
        <v>59</v>
      </c>
      <c r="I3651">
        <v>38.818300000000001</v>
      </c>
      <c r="J3651">
        <v>-106.6086</v>
      </c>
      <c r="K3651" t="s">
        <v>852</v>
      </c>
      <c r="L3651" t="s">
        <v>742</v>
      </c>
    </row>
    <row r="3652" spans="2:12" x14ac:dyDescent="0.25">
      <c r="B3652" t="s">
        <v>665</v>
      </c>
      <c r="C3652" t="s">
        <v>3971</v>
      </c>
      <c r="D3652" t="s">
        <v>3972</v>
      </c>
      <c r="E3652" t="s">
        <v>628</v>
      </c>
      <c r="F3652" t="s">
        <v>745</v>
      </c>
      <c r="G3652">
        <v>4</v>
      </c>
      <c r="H3652">
        <v>59</v>
      </c>
      <c r="I3652">
        <v>38.907800000000002</v>
      </c>
      <c r="J3652">
        <v>-106.60169999999999</v>
      </c>
      <c r="K3652" t="s">
        <v>1475</v>
      </c>
      <c r="L3652" t="s">
        <v>742</v>
      </c>
    </row>
    <row r="3653" spans="2:12" x14ac:dyDescent="0.25">
      <c r="B3653" t="s">
        <v>696</v>
      </c>
      <c r="C3653" t="s">
        <v>2131</v>
      </c>
      <c r="D3653" t="s">
        <v>2132</v>
      </c>
      <c r="E3653" t="s">
        <v>628</v>
      </c>
      <c r="F3653" t="s">
        <v>1979</v>
      </c>
      <c r="G3653">
        <v>4</v>
      </c>
      <c r="H3653">
        <v>60</v>
      </c>
      <c r="I3653">
        <v>37.933328000000003</v>
      </c>
      <c r="J3653">
        <v>-107.80062700000001</v>
      </c>
      <c r="K3653" t="s">
        <v>628</v>
      </c>
      <c r="L3653" t="s">
        <v>742</v>
      </c>
    </row>
    <row r="3654" spans="2:12" x14ac:dyDescent="0.25">
      <c r="B3654" t="s">
        <v>696</v>
      </c>
      <c r="C3654" t="s">
        <v>3326</v>
      </c>
      <c r="D3654" t="s">
        <v>3327</v>
      </c>
      <c r="E3654" t="s">
        <v>2964</v>
      </c>
      <c r="F3654" t="s">
        <v>2292</v>
      </c>
      <c r="G3654">
        <v>4</v>
      </c>
      <c r="H3654">
        <v>60</v>
      </c>
      <c r="I3654">
        <v>37.939100000000003</v>
      </c>
      <c r="J3654">
        <v>-107.8175</v>
      </c>
      <c r="K3654" t="s">
        <v>628</v>
      </c>
      <c r="L3654" t="s">
        <v>742</v>
      </c>
    </row>
    <row r="3655" spans="2:12" x14ac:dyDescent="0.25">
      <c r="B3655" t="s">
        <v>696</v>
      </c>
      <c r="C3655" t="s">
        <v>1807</v>
      </c>
      <c r="D3655" t="s">
        <v>1808</v>
      </c>
      <c r="E3655" t="s">
        <v>1122</v>
      </c>
      <c r="F3655" t="s">
        <v>745</v>
      </c>
      <c r="G3655">
        <v>4</v>
      </c>
      <c r="H3655">
        <v>60</v>
      </c>
      <c r="I3655">
        <v>37.949300000000001</v>
      </c>
      <c r="J3655">
        <v>-107.8736</v>
      </c>
      <c r="K3655" t="s">
        <v>1122</v>
      </c>
      <c r="L3655" t="s">
        <v>742</v>
      </c>
    </row>
    <row r="3656" spans="2:12" x14ac:dyDescent="0.25">
      <c r="B3656" t="s">
        <v>673</v>
      </c>
      <c r="C3656" t="s">
        <v>1809</v>
      </c>
      <c r="D3656" t="s">
        <v>1810</v>
      </c>
      <c r="E3656" t="s">
        <v>1812</v>
      </c>
      <c r="F3656" t="s">
        <v>745</v>
      </c>
      <c r="G3656">
        <v>2</v>
      </c>
      <c r="H3656">
        <v>11</v>
      </c>
      <c r="I3656">
        <v>39.333329999999997</v>
      </c>
      <c r="J3656">
        <v>-106.33333</v>
      </c>
      <c r="K3656" t="s">
        <v>1811</v>
      </c>
      <c r="L3656" t="s">
        <v>742</v>
      </c>
    </row>
    <row r="3657" spans="2:12" x14ac:dyDescent="0.25">
      <c r="B3657" t="s">
        <v>628</v>
      </c>
      <c r="C3657" t="s">
        <v>8006</v>
      </c>
      <c r="D3657" t="s">
        <v>8007</v>
      </c>
      <c r="E3657" t="s">
        <v>628</v>
      </c>
      <c r="F3657" t="s">
        <v>2484</v>
      </c>
      <c r="G3657">
        <v>2</v>
      </c>
      <c r="H3657">
        <v>11</v>
      </c>
      <c r="I3657">
        <v>39.349997999999999</v>
      </c>
      <c r="J3657">
        <v>-106.349998</v>
      </c>
      <c r="K3657" t="s">
        <v>628</v>
      </c>
      <c r="L3657" t="s">
        <v>742</v>
      </c>
    </row>
    <row r="3658" spans="2:12" x14ac:dyDescent="0.25">
      <c r="B3658" t="s">
        <v>675</v>
      </c>
      <c r="C3658" t="s">
        <v>1813</v>
      </c>
      <c r="D3658" t="s">
        <v>1814</v>
      </c>
      <c r="E3658" t="s">
        <v>765</v>
      </c>
      <c r="F3658" t="s">
        <v>745</v>
      </c>
      <c r="G3658">
        <v>2</v>
      </c>
      <c r="H3658">
        <v>19</v>
      </c>
      <c r="I3658">
        <v>37.070799999999998</v>
      </c>
      <c r="J3658">
        <v>-105.05719999999999</v>
      </c>
      <c r="K3658" t="s">
        <v>628</v>
      </c>
      <c r="L3658" t="s">
        <v>742</v>
      </c>
    </row>
    <row r="3659" spans="2:12" x14ac:dyDescent="0.25">
      <c r="B3659" t="s">
        <v>661</v>
      </c>
      <c r="C3659" t="s">
        <v>3572</v>
      </c>
      <c r="D3659" t="s">
        <v>3573</v>
      </c>
      <c r="E3659" t="s">
        <v>1712</v>
      </c>
      <c r="F3659" t="s">
        <v>2292</v>
      </c>
      <c r="G3659">
        <v>2</v>
      </c>
      <c r="H3659">
        <v>12</v>
      </c>
      <c r="I3659">
        <v>38.341999999999999</v>
      </c>
      <c r="J3659">
        <v>-105.492</v>
      </c>
      <c r="K3659" t="s">
        <v>628</v>
      </c>
      <c r="L3659" t="s">
        <v>742</v>
      </c>
    </row>
    <row r="3660" spans="2:12" x14ac:dyDescent="0.25">
      <c r="B3660" t="s">
        <v>688</v>
      </c>
      <c r="C3660" t="s">
        <v>4412</v>
      </c>
      <c r="D3660" t="s">
        <v>4413</v>
      </c>
      <c r="E3660" t="s">
        <v>628</v>
      </c>
      <c r="F3660" t="s">
        <v>745</v>
      </c>
      <c r="G3660">
        <v>5</v>
      </c>
      <c r="H3660">
        <v>38</v>
      </c>
      <c r="I3660">
        <v>39.352800000000002</v>
      </c>
      <c r="J3660">
        <v>-107.09310000000001</v>
      </c>
      <c r="K3660" t="s">
        <v>952</v>
      </c>
      <c r="L3660" t="s">
        <v>742</v>
      </c>
    </row>
    <row r="3661" spans="2:12" x14ac:dyDescent="0.25">
      <c r="B3661" t="s">
        <v>661</v>
      </c>
      <c r="C3661" t="s">
        <v>3752</v>
      </c>
      <c r="D3661" t="s">
        <v>3753</v>
      </c>
      <c r="E3661" t="s">
        <v>628</v>
      </c>
      <c r="F3661" t="s">
        <v>745</v>
      </c>
      <c r="G3661">
        <v>2</v>
      </c>
      <c r="H3661">
        <v>12</v>
      </c>
      <c r="I3661">
        <v>38.619700000000002</v>
      </c>
      <c r="J3661">
        <v>-105.3908</v>
      </c>
      <c r="K3661" t="s">
        <v>3025</v>
      </c>
      <c r="L3661" t="s">
        <v>742</v>
      </c>
    </row>
    <row r="3662" spans="2:12" x14ac:dyDescent="0.25">
      <c r="B3662" t="s">
        <v>639</v>
      </c>
      <c r="C3662" t="s">
        <v>5435</v>
      </c>
      <c r="D3662" t="s">
        <v>5436</v>
      </c>
      <c r="E3662" t="s">
        <v>3979</v>
      </c>
      <c r="F3662" t="s">
        <v>2292</v>
      </c>
      <c r="G3662">
        <v>1</v>
      </c>
      <c r="H3662">
        <v>2</v>
      </c>
      <c r="I3662">
        <v>39.899900000000002</v>
      </c>
      <c r="J3662">
        <v>-104.9426</v>
      </c>
      <c r="K3662" t="s">
        <v>628</v>
      </c>
      <c r="L3662" t="s">
        <v>742</v>
      </c>
    </row>
    <row r="3663" spans="2:12" x14ac:dyDescent="0.25">
      <c r="B3663" t="s">
        <v>639</v>
      </c>
      <c r="C3663" t="s">
        <v>5401</v>
      </c>
      <c r="D3663" t="s">
        <v>5402</v>
      </c>
      <c r="E3663" t="s">
        <v>5403</v>
      </c>
      <c r="F3663" t="s">
        <v>2292</v>
      </c>
      <c r="G3663">
        <v>1</v>
      </c>
      <c r="H3663">
        <v>2</v>
      </c>
      <c r="I3663">
        <v>39.871600000000001</v>
      </c>
      <c r="J3663">
        <v>-104.971</v>
      </c>
      <c r="K3663" t="s">
        <v>628</v>
      </c>
      <c r="L3663" t="s">
        <v>742</v>
      </c>
    </row>
    <row r="3664" spans="2:12" x14ac:dyDescent="0.25">
      <c r="B3664" t="s">
        <v>639</v>
      </c>
      <c r="C3664" t="s">
        <v>6508</v>
      </c>
      <c r="D3664" t="s">
        <v>6509</v>
      </c>
      <c r="E3664" t="s">
        <v>2783</v>
      </c>
      <c r="F3664" t="s">
        <v>6505</v>
      </c>
      <c r="G3664">
        <v>1</v>
      </c>
      <c r="H3664">
        <v>2</v>
      </c>
      <c r="I3664">
        <v>39.870399999999997</v>
      </c>
      <c r="J3664">
        <v>-104.9705</v>
      </c>
      <c r="K3664" t="s">
        <v>628</v>
      </c>
      <c r="L3664" t="s">
        <v>742</v>
      </c>
    </row>
    <row r="3665" spans="2:12" x14ac:dyDescent="0.25">
      <c r="B3665" t="s">
        <v>639</v>
      </c>
      <c r="C3665" t="s">
        <v>5411</v>
      </c>
      <c r="D3665" t="s">
        <v>5412</v>
      </c>
      <c r="E3665" t="s">
        <v>2933</v>
      </c>
      <c r="F3665" t="s">
        <v>2292</v>
      </c>
      <c r="G3665">
        <v>1</v>
      </c>
      <c r="H3665">
        <v>2</v>
      </c>
      <c r="I3665">
        <v>39.877699999999997</v>
      </c>
      <c r="J3665">
        <v>-105.0035</v>
      </c>
      <c r="K3665" t="s">
        <v>628</v>
      </c>
      <c r="L3665" t="s">
        <v>742</v>
      </c>
    </row>
    <row r="3666" spans="2:12" x14ac:dyDescent="0.25">
      <c r="B3666" t="s">
        <v>639</v>
      </c>
      <c r="C3666" t="s">
        <v>5415</v>
      </c>
      <c r="D3666" t="s">
        <v>5416</v>
      </c>
      <c r="E3666" t="s">
        <v>2663</v>
      </c>
      <c r="F3666" t="s">
        <v>2292</v>
      </c>
      <c r="G3666">
        <v>1</v>
      </c>
      <c r="H3666">
        <v>2</v>
      </c>
      <c r="I3666">
        <v>39.878599999999999</v>
      </c>
      <c r="J3666">
        <v>-104.9246</v>
      </c>
      <c r="K3666" t="s">
        <v>628</v>
      </c>
      <c r="L3666" t="s">
        <v>742</v>
      </c>
    </row>
    <row r="3667" spans="2:12" x14ac:dyDescent="0.25">
      <c r="B3667" t="s">
        <v>639</v>
      </c>
      <c r="C3667" t="s">
        <v>5449</v>
      </c>
      <c r="D3667" t="s">
        <v>5450</v>
      </c>
      <c r="E3667" t="s">
        <v>3476</v>
      </c>
      <c r="F3667" t="s">
        <v>2292</v>
      </c>
      <c r="G3667">
        <v>1</v>
      </c>
      <c r="H3667">
        <v>2</v>
      </c>
      <c r="I3667">
        <v>39.918700000000001</v>
      </c>
      <c r="J3667">
        <v>-104.9422</v>
      </c>
      <c r="K3667" t="s">
        <v>628</v>
      </c>
      <c r="L3667" t="s">
        <v>742</v>
      </c>
    </row>
    <row r="3668" spans="2:12" x14ac:dyDescent="0.25">
      <c r="B3668" t="s">
        <v>639</v>
      </c>
      <c r="C3668" t="s">
        <v>5453</v>
      </c>
      <c r="D3668" t="s">
        <v>5454</v>
      </c>
      <c r="E3668" t="s">
        <v>1398</v>
      </c>
      <c r="F3668" t="s">
        <v>2292</v>
      </c>
      <c r="G3668">
        <v>1</v>
      </c>
      <c r="H3668">
        <v>2</v>
      </c>
      <c r="I3668">
        <v>39.9223</v>
      </c>
      <c r="J3668">
        <v>-104.9554</v>
      </c>
      <c r="K3668" t="s">
        <v>628</v>
      </c>
      <c r="L3668" t="s">
        <v>742</v>
      </c>
    </row>
    <row r="3669" spans="2:12" x14ac:dyDescent="0.25">
      <c r="B3669" t="s">
        <v>639</v>
      </c>
      <c r="C3669" t="s">
        <v>5390</v>
      </c>
      <c r="D3669" t="s">
        <v>5391</v>
      </c>
      <c r="E3669" t="s">
        <v>2824</v>
      </c>
      <c r="F3669" t="s">
        <v>2292</v>
      </c>
      <c r="G3669">
        <v>1</v>
      </c>
      <c r="H3669">
        <v>2</v>
      </c>
      <c r="I3669">
        <v>39.862099999999998</v>
      </c>
      <c r="J3669">
        <v>-104.9699</v>
      </c>
      <c r="K3669" t="s">
        <v>628</v>
      </c>
      <c r="L3669" t="s">
        <v>742</v>
      </c>
    </row>
    <row r="3670" spans="2:12" x14ac:dyDescent="0.25">
      <c r="B3670" t="s">
        <v>639</v>
      </c>
      <c r="C3670" t="s">
        <v>5388</v>
      </c>
      <c r="D3670" t="s">
        <v>5389</v>
      </c>
      <c r="E3670" t="s">
        <v>2327</v>
      </c>
      <c r="F3670" t="s">
        <v>2292</v>
      </c>
      <c r="G3670">
        <v>1</v>
      </c>
      <c r="H3670">
        <v>2</v>
      </c>
      <c r="I3670">
        <v>39.861199999999997</v>
      </c>
      <c r="J3670">
        <v>-104.93819999999999</v>
      </c>
      <c r="K3670" t="s">
        <v>628</v>
      </c>
      <c r="L3670" t="s">
        <v>742</v>
      </c>
    </row>
    <row r="3671" spans="2:12" x14ac:dyDescent="0.25">
      <c r="B3671" t="s">
        <v>639</v>
      </c>
      <c r="C3671" t="s">
        <v>5462</v>
      </c>
      <c r="D3671" t="s">
        <v>5463</v>
      </c>
      <c r="E3671" t="s">
        <v>2945</v>
      </c>
      <c r="F3671" t="s">
        <v>2292</v>
      </c>
      <c r="G3671">
        <v>1</v>
      </c>
      <c r="H3671">
        <v>2</v>
      </c>
      <c r="I3671">
        <v>39.929400000000001</v>
      </c>
      <c r="J3671">
        <v>-104.9558</v>
      </c>
      <c r="K3671" t="s">
        <v>628</v>
      </c>
      <c r="L3671" t="s">
        <v>742</v>
      </c>
    </row>
    <row r="3672" spans="2:12" x14ac:dyDescent="0.25">
      <c r="B3672" t="s">
        <v>639</v>
      </c>
      <c r="C3672" t="s">
        <v>5487</v>
      </c>
      <c r="D3672" t="s">
        <v>5488</v>
      </c>
      <c r="E3672" t="s">
        <v>5489</v>
      </c>
      <c r="F3672" t="s">
        <v>2292</v>
      </c>
      <c r="G3672">
        <v>1</v>
      </c>
      <c r="H3672">
        <v>2</v>
      </c>
      <c r="I3672">
        <v>39.939599999999999</v>
      </c>
      <c r="J3672">
        <v>-104.952</v>
      </c>
      <c r="K3672" t="s">
        <v>628</v>
      </c>
      <c r="L3672" t="s">
        <v>742</v>
      </c>
    </row>
    <row r="3673" spans="2:12" x14ac:dyDescent="0.25">
      <c r="B3673" t="s">
        <v>639</v>
      </c>
      <c r="C3673" t="s">
        <v>5494</v>
      </c>
      <c r="D3673" t="s">
        <v>5495</v>
      </c>
      <c r="E3673" t="s">
        <v>1712</v>
      </c>
      <c r="F3673" t="s">
        <v>2292</v>
      </c>
      <c r="G3673">
        <v>1</v>
      </c>
      <c r="H3673">
        <v>2</v>
      </c>
      <c r="I3673">
        <v>39.941699999999997</v>
      </c>
      <c r="J3673">
        <v>-104.9353</v>
      </c>
      <c r="K3673" t="s">
        <v>628</v>
      </c>
      <c r="L3673" t="s">
        <v>742</v>
      </c>
    </row>
    <row r="3674" spans="2:12" x14ac:dyDescent="0.25">
      <c r="B3674" t="s">
        <v>628</v>
      </c>
      <c r="C3674" t="s">
        <v>8939</v>
      </c>
      <c r="D3674" t="s">
        <v>8940</v>
      </c>
      <c r="E3674" t="s">
        <v>8049</v>
      </c>
      <c r="F3674" t="s">
        <v>2484</v>
      </c>
      <c r="G3674">
        <v>0</v>
      </c>
      <c r="H3674">
        <v>2</v>
      </c>
      <c r="I3674">
        <v>39.994199999999999</v>
      </c>
      <c r="J3674">
        <v>-104.9663</v>
      </c>
      <c r="K3674" t="s">
        <v>628</v>
      </c>
      <c r="L3674" t="s">
        <v>742</v>
      </c>
    </row>
    <row r="3675" spans="2:12" x14ac:dyDescent="0.25">
      <c r="B3675" t="s">
        <v>639</v>
      </c>
      <c r="C3675" t="s">
        <v>5443</v>
      </c>
      <c r="D3675" t="s">
        <v>5444</v>
      </c>
      <c r="E3675" t="s">
        <v>3048</v>
      </c>
      <c r="F3675" t="s">
        <v>2292</v>
      </c>
      <c r="G3675">
        <v>1</v>
      </c>
      <c r="H3675">
        <v>2</v>
      </c>
      <c r="I3675">
        <v>39.913699999999999</v>
      </c>
      <c r="J3675">
        <v>-104.8424</v>
      </c>
      <c r="K3675" t="s">
        <v>628</v>
      </c>
      <c r="L3675" t="s">
        <v>742</v>
      </c>
    </row>
    <row r="3676" spans="2:12" x14ac:dyDescent="0.25">
      <c r="B3676" t="s">
        <v>700</v>
      </c>
      <c r="C3676" t="s">
        <v>1817</v>
      </c>
      <c r="D3676" t="s">
        <v>1818</v>
      </c>
      <c r="E3676" t="s">
        <v>1298</v>
      </c>
      <c r="F3676" t="s">
        <v>745</v>
      </c>
      <c r="G3676">
        <v>1</v>
      </c>
      <c r="H3676">
        <v>65</v>
      </c>
      <c r="I3676">
        <v>39.616669999999999</v>
      </c>
      <c r="J3676">
        <v>-103.18333</v>
      </c>
      <c r="K3676" t="s">
        <v>628</v>
      </c>
      <c r="L3676" t="s">
        <v>742</v>
      </c>
    </row>
    <row r="3677" spans="2:12" x14ac:dyDescent="0.25">
      <c r="B3677" t="s">
        <v>628</v>
      </c>
      <c r="C3677" t="s">
        <v>8692</v>
      </c>
      <c r="D3677" t="s">
        <v>8693</v>
      </c>
      <c r="E3677" t="s">
        <v>8049</v>
      </c>
      <c r="F3677" t="s">
        <v>2484</v>
      </c>
      <c r="G3677">
        <v>0</v>
      </c>
      <c r="H3677">
        <v>3</v>
      </c>
      <c r="I3677">
        <v>40.505000000000003</v>
      </c>
      <c r="J3677">
        <v>-104.95780000000001</v>
      </c>
      <c r="K3677" t="s">
        <v>628</v>
      </c>
      <c r="L3677" t="s">
        <v>742</v>
      </c>
    </row>
    <row r="3678" spans="2:12" x14ac:dyDescent="0.25">
      <c r="B3678" t="s">
        <v>628</v>
      </c>
      <c r="C3678" t="s">
        <v>8153</v>
      </c>
      <c r="D3678" t="s">
        <v>8154</v>
      </c>
      <c r="E3678" t="s">
        <v>2733</v>
      </c>
      <c r="F3678" t="s">
        <v>2292</v>
      </c>
      <c r="G3678">
        <v>2</v>
      </c>
      <c r="H3678">
        <v>17</v>
      </c>
      <c r="I3678">
        <v>37.822899999999997</v>
      </c>
      <c r="J3678">
        <v>-103.98220000000001</v>
      </c>
      <c r="K3678" t="s">
        <v>628</v>
      </c>
      <c r="L3678" t="s">
        <v>742</v>
      </c>
    </row>
    <row r="3679" spans="2:12" x14ac:dyDescent="0.25">
      <c r="B3679" t="s">
        <v>684</v>
      </c>
      <c r="C3679" t="s">
        <v>1819</v>
      </c>
      <c r="D3679" t="s">
        <v>1820</v>
      </c>
      <c r="E3679" t="s">
        <v>1821</v>
      </c>
      <c r="F3679" t="s">
        <v>745</v>
      </c>
      <c r="G3679">
        <v>2</v>
      </c>
      <c r="H3679">
        <v>17</v>
      </c>
      <c r="I3679">
        <v>37.666670000000003</v>
      </c>
      <c r="J3679">
        <v>-103.91667</v>
      </c>
      <c r="K3679" t="s">
        <v>884</v>
      </c>
      <c r="L3679" t="s">
        <v>742</v>
      </c>
    </row>
    <row r="3680" spans="2:12" x14ac:dyDescent="0.25">
      <c r="B3680" t="s">
        <v>628</v>
      </c>
      <c r="C3680" t="s">
        <v>8343</v>
      </c>
      <c r="D3680" t="s">
        <v>8344</v>
      </c>
      <c r="E3680" t="s">
        <v>628</v>
      </c>
      <c r="F3680" t="s">
        <v>2484</v>
      </c>
      <c r="G3680">
        <v>0</v>
      </c>
      <c r="H3680">
        <v>8</v>
      </c>
      <c r="I3680">
        <v>39.5807</v>
      </c>
      <c r="J3680">
        <v>-105.15779999999999</v>
      </c>
      <c r="K3680" t="s">
        <v>628</v>
      </c>
      <c r="L3680" t="s">
        <v>742</v>
      </c>
    </row>
    <row r="3681" spans="2:12" x14ac:dyDescent="0.25">
      <c r="B3681" t="s">
        <v>628</v>
      </c>
      <c r="C3681" t="s">
        <v>2407</v>
      </c>
      <c r="D3681" t="s">
        <v>2408</v>
      </c>
      <c r="E3681" t="s">
        <v>1398</v>
      </c>
      <c r="F3681" t="s">
        <v>2211</v>
      </c>
      <c r="G3681">
        <v>7</v>
      </c>
      <c r="H3681">
        <v>32</v>
      </c>
      <c r="I3681">
        <v>37.189098000000001</v>
      </c>
      <c r="J3681">
        <v>-108.93499799999999</v>
      </c>
      <c r="K3681" t="s">
        <v>1398</v>
      </c>
      <c r="L3681" t="s">
        <v>742</v>
      </c>
    </row>
    <row r="3682" spans="2:12" x14ac:dyDescent="0.25">
      <c r="B3682" t="s">
        <v>693</v>
      </c>
      <c r="C3682" t="s">
        <v>2008</v>
      </c>
      <c r="D3682" t="s">
        <v>2009</v>
      </c>
      <c r="E3682" t="s">
        <v>628</v>
      </c>
      <c r="F3682" t="s">
        <v>1979</v>
      </c>
      <c r="G3682">
        <v>6</v>
      </c>
      <c r="H3682">
        <v>58</v>
      </c>
      <c r="I3682">
        <v>40.533310999999998</v>
      </c>
      <c r="J3682">
        <v>-106.68393500000001</v>
      </c>
      <c r="K3682" t="s">
        <v>628</v>
      </c>
      <c r="L3682" t="s">
        <v>742</v>
      </c>
    </row>
    <row r="3683" spans="2:12" x14ac:dyDescent="0.25">
      <c r="B3683" t="s">
        <v>66</v>
      </c>
      <c r="C3683" t="s">
        <v>2010</v>
      </c>
      <c r="D3683" t="s">
        <v>2009</v>
      </c>
      <c r="E3683" t="s">
        <v>1990</v>
      </c>
      <c r="F3683" t="s">
        <v>1979</v>
      </c>
      <c r="G3683">
        <v>6</v>
      </c>
      <c r="H3683">
        <v>58</v>
      </c>
      <c r="I3683">
        <v>40.533299999999997</v>
      </c>
      <c r="J3683">
        <v>-106.6833</v>
      </c>
      <c r="K3683" t="s">
        <v>1990</v>
      </c>
      <c r="L3683" t="s">
        <v>742</v>
      </c>
    </row>
    <row r="3684" spans="2:12" x14ac:dyDescent="0.25">
      <c r="B3684" t="s">
        <v>670</v>
      </c>
      <c r="C3684" t="s">
        <v>6595</v>
      </c>
      <c r="D3684" t="s">
        <v>6596</v>
      </c>
      <c r="E3684" t="s">
        <v>2783</v>
      </c>
      <c r="F3684" t="s">
        <v>6505</v>
      </c>
      <c r="G3684">
        <v>2</v>
      </c>
      <c r="H3684">
        <v>67</v>
      </c>
      <c r="I3684">
        <v>38.472299999999997</v>
      </c>
      <c r="J3684">
        <v>-102.0779</v>
      </c>
      <c r="K3684" t="s">
        <v>628</v>
      </c>
      <c r="L3684" t="s">
        <v>742</v>
      </c>
    </row>
    <row r="3685" spans="2:12" x14ac:dyDescent="0.25">
      <c r="B3685" t="s">
        <v>670</v>
      </c>
      <c r="C3685" t="s">
        <v>3729</v>
      </c>
      <c r="D3685" t="s">
        <v>3730</v>
      </c>
      <c r="E3685" t="s">
        <v>2431</v>
      </c>
      <c r="F3685" t="s">
        <v>2292</v>
      </c>
      <c r="G3685">
        <v>2</v>
      </c>
      <c r="H3685">
        <v>67</v>
      </c>
      <c r="I3685">
        <v>38.543700000000001</v>
      </c>
      <c r="J3685">
        <v>-102.16240000000001</v>
      </c>
      <c r="K3685" t="s">
        <v>628</v>
      </c>
      <c r="L3685" t="s">
        <v>742</v>
      </c>
    </row>
    <row r="3686" spans="2:12" x14ac:dyDescent="0.25">
      <c r="B3686" t="s">
        <v>35</v>
      </c>
      <c r="C3686" t="s">
        <v>2011</v>
      </c>
      <c r="D3686" t="s">
        <v>2012</v>
      </c>
      <c r="E3686" t="s">
        <v>1990</v>
      </c>
      <c r="F3686" t="s">
        <v>1979</v>
      </c>
      <c r="G3686">
        <v>6</v>
      </c>
      <c r="H3686">
        <v>43</v>
      </c>
      <c r="I3686">
        <v>40</v>
      </c>
      <c r="J3686">
        <v>-107.2333</v>
      </c>
      <c r="K3686" t="s">
        <v>1990</v>
      </c>
      <c r="L3686" t="s">
        <v>742</v>
      </c>
    </row>
    <row r="3687" spans="2:12" x14ac:dyDescent="0.25">
      <c r="B3687" t="s">
        <v>2641</v>
      </c>
      <c r="C3687" t="s">
        <v>2639</v>
      </c>
      <c r="D3687" t="s">
        <v>2640</v>
      </c>
      <c r="E3687" t="s">
        <v>755</v>
      </c>
      <c r="F3687" t="s">
        <v>745</v>
      </c>
      <c r="G3687">
        <v>0</v>
      </c>
      <c r="H3687">
        <v>0</v>
      </c>
      <c r="I3687">
        <v>0</v>
      </c>
      <c r="J3687">
        <v>0</v>
      </c>
      <c r="K3687" t="s">
        <v>2642</v>
      </c>
      <c r="L3687" t="s">
        <v>742</v>
      </c>
    </row>
    <row r="3688" spans="2:12" x14ac:dyDescent="0.25">
      <c r="B3688" t="s">
        <v>678</v>
      </c>
      <c r="C3688" t="s">
        <v>2103</v>
      </c>
      <c r="D3688" t="s">
        <v>2104</v>
      </c>
      <c r="E3688" t="s">
        <v>628</v>
      </c>
      <c r="F3688" t="s">
        <v>1979</v>
      </c>
      <c r="G3688">
        <v>5</v>
      </c>
      <c r="H3688">
        <v>72</v>
      </c>
      <c r="I3688">
        <v>39.133310000000002</v>
      </c>
      <c r="J3688">
        <v>-107.900626</v>
      </c>
      <c r="K3688" t="s">
        <v>628</v>
      </c>
      <c r="L3688" t="s">
        <v>742</v>
      </c>
    </row>
    <row r="3689" spans="2:12" x14ac:dyDescent="0.25">
      <c r="B3689" t="s">
        <v>24</v>
      </c>
      <c r="C3689" t="s">
        <v>2566</v>
      </c>
      <c r="D3689" t="s">
        <v>2567</v>
      </c>
      <c r="E3689" t="s">
        <v>1990</v>
      </c>
      <c r="F3689" t="s">
        <v>2484</v>
      </c>
      <c r="G3689">
        <v>3</v>
      </c>
      <c r="H3689">
        <v>35</v>
      </c>
      <c r="I3689">
        <v>37.35</v>
      </c>
      <c r="J3689">
        <v>-105.2333</v>
      </c>
      <c r="K3689" t="s">
        <v>1990</v>
      </c>
      <c r="L3689" t="s">
        <v>742</v>
      </c>
    </row>
    <row r="3690" spans="2:12" x14ac:dyDescent="0.25">
      <c r="B3690" t="s">
        <v>675</v>
      </c>
      <c r="C3690" t="s">
        <v>2962</v>
      </c>
      <c r="D3690" t="s">
        <v>2963</v>
      </c>
      <c r="E3690" t="s">
        <v>2964</v>
      </c>
      <c r="F3690" t="s">
        <v>2292</v>
      </c>
      <c r="G3690">
        <v>2</v>
      </c>
      <c r="H3690">
        <v>19</v>
      </c>
      <c r="I3690">
        <v>37.176699999999997</v>
      </c>
      <c r="J3690">
        <v>-104.10250000000001</v>
      </c>
      <c r="K3690" t="s">
        <v>628</v>
      </c>
      <c r="L3690" t="s">
        <v>742</v>
      </c>
    </row>
    <row r="3691" spans="2:12" x14ac:dyDescent="0.25">
      <c r="B3691" t="s">
        <v>675</v>
      </c>
      <c r="C3691" t="s">
        <v>1827</v>
      </c>
      <c r="D3691" t="s">
        <v>1828</v>
      </c>
      <c r="E3691" t="s">
        <v>1388</v>
      </c>
      <c r="F3691" t="s">
        <v>745</v>
      </c>
      <c r="G3691">
        <v>2</v>
      </c>
      <c r="H3691">
        <v>19</v>
      </c>
      <c r="I3691">
        <v>37.178699999999999</v>
      </c>
      <c r="J3691">
        <v>-104.48699999999999</v>
      </c>
      <c r="K3691" t="s">
        <v>756</v>
      </c>
      <c r="L3691" t="s">
        <v>742</v>
      </c>
    </row>
    <row r="3692" spans="2:12" x14ac:dyDescent="0.25">
      <c r="B3692" t="s">
        <v>675</v>
      </c>
      <c r="C3692" t="s">
        <v>2948</v>
      </c>
      <c r="D3692" t="s">
        <v>2949</v>
      </c>
      <c r="E3692" t="s">
        <v>2950</v>
      </c>
      <c r="F3692" t="s">
        <v>2292</v>
      </c>
      <c r="G3692">
        <v>2</v>
      </c>
      <c r="H3692">
        <v>19</v>
      </c>
      <c r="I3692">
        <v>37.163699999999999</v>
      </c>
      <c r="J3692">
        <v>-104.5</v>
      </c>
      <c r="K3692" t="s">
        <v>628</v>
      </c>
      <c r="L3692" t="s">
        <v>742</v>
      </c>
    </row>
    <row r="3693" spans="2:12" x14ac:dyDescent="0.25">
      <c r="B3693" t="s">
        <v>675</v>
      </c>
      <c r="C3693" t="s">
        <v>2959</v>
      </c>
      <c r="D3693" t="s">
        <v>2960</v>
      </c>
      <c r="E3693" t="s">
        <v>2961</v>
      </c>
      <c r="F3693" t="s">
        <v>2292</v>
      </c>
      <c r="G3693">
        <v>2</v>
      </c>
      <c r="H3693">
        <v>19</v>
      </c>
      <c r="I3693">
        <v>37.176200000000001</v>
      </c>
      <c r="J3693">
        <v>-104.51260000000001</v>
      </c>
      <c r="K3693" t="s">
        <v>628</v>
      </c>
      <c r="L3693" t="s">
        <v>742</v>
      </c>
    </row>
    <row r="3694" spans="2:12" x14ac:dyDescent="0.25">
      <c r="B3694" t="s">
        <v>675</v>
      </c>
      <c r="C3694" t="s">
        <v>2954</v>
      </c>
      <c r="D3694" t="s">
        <v>2955</v>
      </c>
      <c r="E3694" t="s">
        <v>2956</v>
      </c>
      <c r="F3694" t="s">
        <v>2292</v>
      </c>
      <c r="G3694">
        <v>2</v>
      </c>
      <c r="H3694">
        <v>19</v>
      </c>
      <c r="I3694">
        <v>37.174199999999999</v>
      </c>
      <c r="J3694">
        <v>-104.5164</v>
      </c>
      <c r="K3694" t="s">
        <v>628</v>
      </c>
      <c r="L3694" t="s">
        <v>742</v>
      </c>
    </row>
    <row r="3695" spans="2:12" x14ac:dyDescent="0.25">
      <c r="B3695" t="s">
        <v>675</v>
      </c>
      <c r="C3695" t="s">
        <v>2951</v>
      </c>
      <c r="D3695" t="s">
        <v>2952</v>
      </c>
      <c r="E3695" t="s">
        <v>2953</v>
      </c>
      <c r="F3695" t="s">
        <v>2292</v>
      </c>
      <c r="G3695">
        <v>2</v>
      </c>
      <c r="H3695">
        <v>19</v>
      </c>
      <c r="I3695">
        <v>37.169800000000002</v>
      </c>
      <c r="J3695">
        <v>-104.5185</v>
      </c>
      <c r="K3695" t="s">
        <v>628</v>
      </c>
      <c r="L3695" t="s">
        <v>742</v>
      </c>
    </row>
    <row r="3696" spans="2:12" x14ac:dyDescent="0.25">
      <c r="B3696" t="s">
        <v>675</v>
      </c>
      <c r="C3696" t="s">
        <v>2943</v>
      </c>
      <c r="D3696" t="s">
        <v>2944</v>
      </c>
      <c r="E3696" t="s">
        <v>2945</v>
      </c>
      <c r="F3696" t="s">
        <v>2292</v>
      </c>
      <c r="G3696">
        <v>2</v>
      </c>
      <c r="H3696">
        <v>19</v>
      </c>
      <c r="I3696">
        <v>37.148800000000001</v>
      </c>
      <c r="J3696">
        <v>-104.50409999999999</v>
      </c>
      <c r="K3696" t="s">
        <v>628</v>
      </c>
      <c r="L3696" t="s">
        <v>742</v>
      </c>
    </row>
    <row r="3697" spans="2:12" x14ac:dyDescent="0.25">
      <c r="B3697" t="s">
        <v>675</v>
      </c>
      <c r="C3697" t="s">
        <v>2957</v>
      </c>
      <c r="D3697" t="s">
        <v>2958</v>
      </c>
      <c r="E3697" t="s">
        <v>2504</v>
      </c>
      <c r="F3697" t="s">
        <v>2292</v>
      </c>
      <c r="G3697">
        <v>2</v>
      </c>
      <c r="H3697">
        <v>19</v>
      </c>
      <c r="I3697">
        <v>37.1751</v>
      </c>
      <c r="J3697">
        <v>-104.4726</v>
      </c>
      <c r="K3697" t="s">
        <v>628</v>
      </c>
      <c r="L3697" t="s">
        <v>742</v>
      </c>
    </row>
    <row r="3698" spans="2:12" x14ac:dyDescent="0.25">
      <c r="B3698" t="s">
        <v>675</v>
      </c>
      <c r="C3698" t="s">
        <v>3076</v>
      </c>
      <c r="D3698" t="s">
        <v>3077</v>
      </c>
      <c r="E3698" t="s">
        <v>2425</v>
      </c>
      <c r="F3698" t="s">
        <v>2292</v>
      </c>
      <c r="G3698">
        <v>2</v>
      </c>
      <c r="H3698">
        <v>19</v>
      </c>
      <c r="I3698">
        <v>37.3215</v>
      </c>
      <c r="J3698">
        <v>-104.5838</v>
      </c>
      <c r="K3698" t="s">
        <v>628</v>
      </c>
      <c r="L3698" t="s">
        <v>742</v>
      </c>
    </row>
    <row r="3699" spans="2:12" x14ac:dyDescent="0.25">
      <c r="B3699" t="s">
        <v>628</v>
      </c>
      <c r="C3699" t="s">
        <v>9017</v>
      </c>
      <c r="D3699" t="s">
        <v>9018</v>
      </c>
      <c r="E3699" t="s">
        <v>2835</v>
      </c>
      <c r="F3699" t="s">
        <v>2484</v>
      </c>
      <c r="G3699">
        <v>0</v>
      </c>
      <c r="H3699">
        <v>19</v>
      </c>
      <c r="I3699">
        <v>37.263800000000003</v>
      </c>
      <c r="J3699">
        <v>-104.3246</v>
      </c>
      <c r="K3699" t="s">
        <v>628</v>
      </c>
      <c r="L3699" t="s">
        <v>742</v>
      </c>
    </row>
    <row r="3700" spans="2:12" x14ac:dyDescent="0.25">
      <c r="B3700" t="s">
        <v>675</v>
      </c>
      <c r="C3700" t="s">
        <v>2922</v>
      </c>
      <c r="D3700" t="s">
        <v>2923</v>
      </c>
      <c r="E3700" t="s">
        <v>2330</v>
      </c>
      <c r="F3700" t="s">
        <v>2292</v>
      </c>
      <c r="G3700">
        <v>2</v>
      </c>
      <c r="H3700">
        <v>19</v>
      </c>
      <c r="I3700">
        <v>37.091000000000001</v>
      </c>
      <c r="J3700">
        <v>-104.53400000000001</v>
      </c>
      <c r="K3700" t="s">
        <v>628</v>
      </c>
      <c r="L3700" t="s">
        <v>742</v>
      </c>
    </row>
    <row r="3701" spans="2:12" x14ac:dyDescent="0.25">
      <c r="B3701" t="s">
        <v>675</v>
      </c>
      <c r="C3701" t="s">
        <v>3000</v>
      </c>
      <c r="D3701" t="s">
        <v>3001</v>
      </c>
      <c r="E3701" t="s">
        <v>2425</v>
      </c>
      <c r="F3701" t="s">
        <v>2292</v>
      </c>
      <c r="G3701">
        <v>2</v>
      </c>
      <c r="H3701">
        <v>19</v>
      </c>
      <c r="I3701">
        <v>37.227899999999998</v>
      </c>
      <c r="J3701">
        <v>-104.4131</v>
      </c>
      <c r="K3701" t="s">
        <v>628</v>
      </c>
      <c r="L3701" t="s">
        <v>742</v>
      </c>
    </row>
    <row r="3702" spans="2:12" x14ac:dyDescent="0.25">
      <c r="B3702" t="s">
        <v>675</v>
      </c>
      <c r="C3702" t="s">
        <v>3021</v>
      </c>
      <c r="D3702" t="s">
        <v>3022</v>
      </c>
      <c r="E3702" t="s">
        <v>2327</v>
      </c>
      <c r="F3702" t="s">
        <v>2292</v>
      </c>
      <c r="G3702">
        <v>2</v>
      </c>
      <c r="H3702">
        <v>19</v>
      </c>
      <c r="I3702">
        <v>37.252800000000001</v>
      </c>
      <c r="J3702">
        <v>-104.37430000000001</v>
      </c>
      <c r="K3702" t="s">
        <v>628</v>
      </c>
      <c r="L3702" t="s">
        <v>742</v>
      </c>
    </row>
    <row r="3703" spans="2:12" x14ac:dyDescent="0.25">
      <c r="B3703" t="s">
        <v>675</v>
      </c>
      <c r="C3703" t="s">
        <v>3033</v>
      </c>
      <c r="D3703" t="s">
        <v>3034</v>
      </c>
      <c r="E3703" t="s">
        <v>2964</v>
      </c>
      <c r="F3703" t="s">
        <v>2292</v>
      </c>
      <c r="G3703">
        <v>2</v>
      </c>
      <c r="H3703">
        <v>19</v>
      </c>
      <c r="I3703">
        <v>37.266599999999997</v>
      </c>
      <c r="J3703">
        <v>-104.31659999999999</v>
      </c>
      <c r="K3703" t="s">
        <v>628</v>
      </c>
      <c r="L3703" t="s">
        <v>742</v>
      </c>
    </row>
    <row r="3704" spans="2:12" x14ac:dyDescent="0.25">
      <c r="B3704" t="s">
        <v>675</v>
      </c>
      <c r="C3704" t="s">
        <v>1836</v>
      </c>
      <c r="D3704" t="s">
        <v>1837</v>
      </c>
      <c r="E3704" t="s">
        <v>1031</v>
      </c>
      <c r="F3704" t="s">
        <v>745</v>
      </c>
      <c r="G3704">
        <v>2</v>
      </c>
      <c r="H3704">
        <v>19</v>
      </c>
      <c r="I3704">
        <v>37.150199999999998</v>
      </c>
      <c r="J3704">
        <v>-104.5568</v>
      </c>
      <c r="K3704" t="s">
        <v>1031</v>
      </c>
      <c r="L3704" t="s">
        <v>742</v>
      </c>
    </row>
    <row r="3705" spans="2:12" x14ac:dyDescent="0.25">
      <c r="B3705" t="s">
        <v>675</v>
      </c>
      <c r="C3705" t="s">
        <v>1834</v>
      </c>
      <c r="D3705" t="s">
        <v>1835</v>
      </c>
      <c r="E3705" t="s">
        <v>792</v>
      </c>
      <c r="F3705" t="s">
        <v>745</v>
      </c>
      <c r="G3705">
        <v>2</v>
      </c>
      <c r="H3705">
        <v>19</v>
      </c>
      <c r="I3705">
        <v>37.262219999999999</v>
      </c>
      <c r="J3705">
        <v>-104.33778</v>
      </c>
      <c r="K3705" t="s">
        <v>792</v>
      </c>
      <c r="L3705" t="s">
        <v>742</v>
      </c>
    </row>
    <row r="3706" spans="2:12" x14ac:dyDescent="0.25">
      <c r="B3706" t="s">
        <v>675</v>
      </c>
      <c r="C3706" t="s">
        <v>1831</v>
      </c>
      <c r="D3706" t="s">
        <v>1832</v>
      </c>
      <c r="E3706" t="s">
        <v>1821</v>
      </c>
      <c r="F3706" t="s">
        <v>745</v>
      </c>
      <c r="G3706">
        <v>2</v>
      </c>
      <c r="H3706">
        <v>19</v>
      </c>
      <c r="I3706">
        <v>37.183329999999998</v>
      </c>
      <c r="J3706">
        <v>-104.51667</v>
      </c>
      <c r="K3706" t="s">
        <v>1833</v>
      </c>
      <c r="L3706" t="s">
        <v>742</v>
      </c>
    </row>
    <row r="3707" spans="2:12" x14ac:dyDescent="0.25">
      <c r="B3707" t="s">
        <v>639</v>
      </c>
      <c r="C3707" t="s">
        <v>5515</v>
      </c>
      <c r="D3707" t="s">
        <v>5516</v>
      </c>
      <c r="E3707" t="s">
        <v>2299</v>
      </c>
      <c r="F3707" t="s">
        <v>2292</v>
      </c>
      <c r="G3707">
        <v>1</v>
      </c>
      <c r="H3707">
        <v>2</v>
      </c>
      <c r="I3707">
        <v>39.950899999999997</v>
      </c>
      <c r="J3707">
        <v>-104.9716</v>
      </c>
      <c r="K3707" t="s">
        <v>628</v>
      </c>
      <c r="L3707" t="s">
        <v>742</v>
      </c>
    </row>
    <row r="3708" spans="2:12" x14ac:dyDescent="0.25">
      <c r="B3708" t="s">
        <v>628</v>
      </c>
      <c r="C3708" t="s">
        <v>8008</v>
      </c>
      <c r="D3708" t="s">
        <v>8009</v>
      </c>
      <c r="E3708" t="s">
        <v>628</v>
      </c>
      <c r="F3708" t="s">
        <v>2484</v>
      </c>
      <c r="G3708">
        <v>2</v>
      </c>
      <c r="H3708">
        <v>11</v>
      </c>
      <c r="I3708">
        <v>38.919998</v>
      </c>
      <c r="J3708">
        <v>-106.050003</v>
      </c>
      <c r="K3708" t="s">
        <v>628</v>
      </c>
      <c r="L3708" t="s">
        <v>742</v>
      </c>
    </row>
    <row r="3709" spans="2:12" x14ac:dyDescent="0.25">
      <c r="B3709" t="s">
        <v>696</v>
      </c>
      <c r="C3709" t="s">
        <v>1838</v>
      </c>
      <c r="D3709" t="s">
        <v>1839</v>
      </c>
      <c r="E3709" t="s">
        <v>933</v>
      </c>
      <c r="F3709" t="s">
        <v>745</v>
      </c>
      <c r="G3709">
        <v>4</v>
      </c>
      <c r="H3709">
        <v>60</v>
      </c>
      <c r="I3709">
        <v>37.833329999999997</v>
      </c>
      <c r="J3709">
        <v>-107.88333</v>
      </c>
      <c r="K3709" t="s">
        <v>1840</v>
      </c>
      <c r="L3709" t="s">
        <v>742</v>
      </c>
    </row>
    <row r="3710" spans="2:12" x14ac:dyDescent="0.25">
      <c r="B3710" t="s">
        <v>696</v>
      </c>
      <c r="C3710" t="s">
        <v>2133</v>
      </c>
      <c r="D3710" t="s">
        <v>1839</v>
      </c>
      <c r="E3710" t="s">
        <v>628</v>
      </c>
      <c r="F3710" t="s">
        <v>1979</v>
      </c>
      <c r="G3710">
        <v>4</v>
      </c>
      <c r="H3710">
        <v>60</v>
      </c>
      <c r="I3710">
        <v>37.833326</v>
      </c>
      <c r="J3710">
        <v>-107.883956</v>
      </c>
      <c r="K3710" t="s">
        <v>628</v>
      </c>
      <c r="L3710" t="s">
        <v>742</v>
      </c>
    </row>
    <row r="3711" spans="2:12" x14ac:dyDescent="0.25">
      <c r="B3711" t="s">
        <v>696</v>
      </c>
      <c r="C3711" t="s">
        <v>2134</v>
      </c>
      <c r="D3711" t="s">
        <v>2135</v>
      </c>
      <c r="E3711" t="s">
        <v>628</v>
      </c>
      <c r="F3711" t="s">
        <v>1979</v>
      </c>
      <c r="G3711">
        <v>4</v>
      </c>
      <c r="H3711">
        <v>60</v>
      </c>
      <c r="I3711">
        <v>37.833326</v>
      </c>
      <c r="J3711">
        <v>-107.883956</v>
      </c>
      <c r="K3711" t="s">
        <v>628</v>
      </c>
      <c r="L3711" t="s">
        <v>742</v>
      </c>
    </row>
    <row r="3712" spans="2:12" x14ac:dyDescent="0.25">
      <c r="B3712" t="s">
        <v>628</v>
      </c>
      <c r="C3712" t="s">
        <v>8534</v>
      </c>
      <c r="D3712" t="s">
        <v>8535</v>
      </c>
      <c r="E3712" t="s">
        <v>628</v>
      </c>
      <c r="F3712" t="s">
        <v>2484</v>
      </c>
      <c r="G3712">
        <v>0</v>
      </c>
      <c r="H3712">
        <v>3</v>
      </c>
      <c r="I3712">
        <v>40.531100000000002</v>
      </c>
      <c r="J3712">
        <v>-105.0842</v>
      </c>
      <c r="K3712" t="s">
        <v>628</v>
      </c>
      <c r="L3712" t="s">
        <v>742</v>
      </c>
    </row>
    <row r="3713" spans="2:12" x14ac:dyDescent="0.25">
      <c r="B3713" t="s">
        <v>666</v>
      </c>
      <c r="C3713" t="s">
        <v>2778</v>
      </c>
      <c r="D3713" t="s">
        <v>2779</v>
      </c>
      <c r="E3713" t="s">
        <v>2780</v>
      </c>
      <c r="F3713" t="s">
        <v>745</v>
      </c>
      <c r="G3713">
        <v>3</v>
      </c>
      <c r="H3713">
        <v>20</v>
      </c>
      <c r="I3713">
        <v>37.816667000000002</v>
      </c>
      <c r="J3713">
        <v>-107.2</v>
      </c>
      <c r="K3713" t="s">
        <v>2780</v>
      </c>
      <c r="L3713" t="s">
        <v>742</v>
      </c>
    </row>
    <row r="3714" spans="2:12" x14ac:dyDescent="0.25">
      <c r="B3714" t="s">
        <v>675</v>
      </c>
      <c r="C3714" t="s">
        <v>1841</v>
      </c>
      <c r="D3714" t="s">
        <v>1842</v>
      </c>
      <c r="E3714" t="s">
        <v>1844</v>
      </c>
      <c r="F3714" t="s">
        <v>745</v>
      </c>
      <c r="G3714">
        <v>2</v>
      </c>
      <c r="H3714">
        <v>66</v>
      </c>
      <c r="I3714">
        <v>37.133330000000001</v>
      </c>
      <c r="J3714">
        <v>-103.3</v>
      </c>
      <c r="K3714" t="s">
        <v>1843</v>
      </c>
      <c r="L3714" t="s">
        <v>742</v>
      </c>
    </row>
    <row r="3715" spans="2:12" x14ac:dyDescent="0.25">
      <c r="B3715" t="s">
        <v>673</v>
      </c>
      <c r="C3715" t="s">
        <v>6597</v>
      </c>
      <c r="D3715" t="s">
        <v>6598</v>
      </c>
      <c r="E3715" t="s">
        <v>2751</v>
      </c>
      <c r="F3715" t="s">
        <v>6505</v>
      </c>
      <c r="G3715">
        <v>2</v>
      </c>
      <c r="H3715">
        <v>11</v>
      </c>
      <c r="I3715">
        <v>39.069299999999998</v>
      </c>
      <c r="J3715">
        <v>-106.4365</v>
      </c>
      <c r="K3715" t="s">
        <v>628</v>
      </c>
      <c r="L3715" t="s">
        <v>742</v>
      </c>
    </row>
    <row r="3716" spans="2:12" x14ac:dyDescent="0.25">
      <c r="B3716" t="s">
        <v>628</v>
      </c>
      <c r="C3716" t="s">
        <v>8131</v>
      </c>
      <c r="D3716" t="s">
        <v>8132</v>
      </c>
      <c r="E3716" t="s">
        <v>8049</v>
      </c>
      <c r="F3716" t="s">
        <v>2292</v>
      </c>
      <c r="G3716">
        <v>2</v>
      </c>
      <c r="H3716">
        <v>11</v>
      </c>
      <c r="I3716">
        <v>39.072000000000003</v>
      </c>
      <c r="J3716">
        <v>-106.46729999999999</v>
      </c>
      <c r="K3716" t="s">
        <v>628</v>
      </c>
      <c r="L3716" t="s">
        <v>742</v>
      </c>
    </row>
    <row r="3717" spans="2:12" x14ac:dyDescent="0.25">
      <c r="B3717" t="s">
        <v>673</v>
      </c>
      <c r="C3717" t="s">
        <v>1846</v>
      </c>
      <c r="D3717" t="s">
        <v>1847</v>
      </c>
      <c r="E3717" t="s">
        <v>1848</v>
      </c>
      <c r="F3717" t="s">
        <v>745</v>
      </c>
      <c r="G3717">
        <v>2</v>
      </c>
      <c r="H3717">
        <v>11</v>
      </c>
      <c r="I3717">
        <v>39.083329999999997</v>
      </c>
      <c r="J3717">
        <v>-106.3</v>
      </c>
      <c r="K3717" t="s">
        <v>1848</v>
      </c>
      <c r="L3717" t="s">
        <v>742</v>
      </c>
    </row>
    <row r="3718" spans="2:12" x14ac:dyDescent="0.25">
      <c r="B3718" t="s">
        <v>673</v>
      </c>
      <c r="C3718" t="s">
        <v>1849</v>
      </c>
      <c r="D3718" t="s">
        <v>1850</v>
      </c>
      <c r="E3718" t="s">
        <v>1041</v>
      </c>
      <c r="F3718" t="s">
        <v>745</v>
      </c>
      <c r="G3718">
        <v>2</v>
      </c>
      <c r="H3718">
        <v>11</v>
      </c>
      <c r="I3718">
        <v>39.093499999999999</v>
      </c>
      <c r="J3718">
        <v>-106.35129999999999</v>
      </c>
      <c r="K3718" t="s">
        <v>1151</v>
      </c>
      <c r="L3718" t="s">
        <v>742</v>
      </c>
    </row>
    <row r="3719" spans="2:12" x14ac:dyDescent="0.25">
      <c r="B3719" t="s">
        <v>628</v>
      </c>
      <c r="C3719" t="s">
        <v>8010</v>
      </c>
      <c r="D3719" t="s">
        <v>8011</v>
      </c>
      <c r="E3719" t="s">
        <v>628</v>
      </c>
      <c r="F3719" t="s">
        <v>2484</v>
      </c>
      <c r="G3719">
        <v>2</v>
      </c>
      <c r="H3719">
        <v>11</v>
      </c>
      <c r="I3719">
        <v>39.080002</v>
      </c>
      <c r="J3719">
        <v>-106.529999</v>
      </c>
      <c r="K3719" t="s">
        <v>628</v>
      </c>
      <c r="L3719" t="s">
        <v>742</v>
      </c>
    </row>
    <row r="3720" spans="2:12" x14ac:dyDescent="0.25">
      <c r="B3720" t="s">
        <v>644</v>
      </c>
      <c r="C3720" t="s">
        <v>1851</v>
      </c>
      <c r="D3720" t="s">
        <v>1852</v>
      </c>
      <c r="E3720" t="s">
        <v>1853</v>
      </c>
      <c r="F3720" t="s">
        <v>745</v>
      </c>
      <c r="G3720">
        <v>2</v>
      </c>
      <c r="H3720">
        <v>67</v>
      </c>
      <c r="I3720">
        <v>37.566670000000002</v>
      </c>
      <c r="J3720">
        <v>-102.4</v>
      </c>
      <c r="K3720" t="s">
        <v>1853</v>
      </c>
      <c r="L3720" t="s">
        <v>742</v>
      </c>
    </row>
    <row r="3721" spans="2:12" x14ac:dyDescent="0.25">
      <c r="B3721" t="s">
        <v>689</v>
      </c>
      <c r="C3721" t="s">
        <v>3260</v>
      </c>
      <c r="D3721" t="s">
        <v>3261</v>
      </c>
      <c r="E3721" t="s">
        <v>2751</v>
      </c>
      <c r="F3721" t="s">
        <v>2292</v>
      </c>
      <c r="G3721">
        <v>2</v>
      </c>
      <c r="H3721">
        <v>67</v>
      </c>
      <c r="I3721">
        <v>37.694400000000002</v>
      </c>
      <c r="J3721">
        <v>-102.46559999999999</v>
      </c>
      <c r="K3721" t="s">
        <v>628</v>
      </c>
      <c r="L3721" t="s">
        <v>742</v>
      </c>
    </row>
    <row r="3722" spans="2:12" x14ac:dyDescent="0.25">
      <c r="B3722" t="s">
        <v>689</v>
      </c>
      <c r="C3722" t="s">
        <v>3267</v>
      </c>
      <c r="D3722" t="s">
        <v>3268</v>
      </c>
      <c r="E3722" t="s">
        <v>2751</v>
      </c>
      <c r="F3722" t="s">
        <v>2292</v>
      </c>
      <c r="G3722">
        <v>2</v>
      </c>
      <c r="H3722">
        <v>67</v>
      </c>
      <c r="I3722">
        <v>37.729799999999997</v>
      </c>
      <c r="J3722">
        <v>-102.4268</v>
      </c>
      <c r="K3722" t="s">
        <v>628</v>
      </c>
      <c r="L3722" t="s">
        <v>742</v>
      </c>
    </row>
    <row r="3723" spans="2:12" x14ac:dyDescent="0.25">
      <c r="B3723" t="s">
        <v>689</v>
      </c>
      <c r="C3723" t="s">
        <v>3265</v>
      </c>
      <c r="D3723" t="s">
        <v>3266</v>
      </c>
      <c r="E3723" t="s">
        <v>2751</v>
      </c>
      <c r="F3723" t="s">
        <v>2292</v>
      </c>
      <c r="G3723">
        <v>2</v>
      </c>
      <c r="H3723">
        <v>67</v>
      </c>
      <c r="I3723">
        <v>37.723300000000002</v>
      </c>
      <c r="J3723">
        <v>-102.4718</v>
      </c>
      <c r="K3723" t="s">
        <v>628</v>
      </c>
      <c r="L3723" t="s">
        <v>742</v>
      </c>
    </row>
    <row r="3724" spans="2:12" x14ac:dyDescent="0.25">
      <c r="B3724" t="s">
        <v>689</v>
      </c>
      <c r="C3724" t="s">
        <v>3273</v>
      </c>
      <c r="D3724" t="s">
        <v>3274</v>
      </c>
      <c r="E3724" t="s">
        <v>2751</v>
      </c>
      <c r="F3724" t="s">
        <v>2292</v>
      </c>
      <c r="G3724">
        <v>2</v>
      </c>
      <c r="H3724">
        <v>67</v>
      </c>
      <c r="I3724">
        <v>37.748399999999997</v>
      </c>
      <c r="J3724">
        <v>-102.47450000000001</v>
      </c>
      <c r="K3724" t="s">
        <v>628</v>
      </c>
      <c r="L3724" t="s">
        <v>742</v>
      </c>
    </row>
    <row r="3725" spans="2:12" x14ac:dyDescent="0.25">
      <c r="B3725" t="s">
        <v>689</v>
      </c>
      <c r="C3725" t="s">
        <v>1854</v>
      </c>
      <c r="D3725" t="s">
        <v>1855</v>
      </c>
      <c r="E3725" t="s">
        <v>1856</v>
      </c>
      <c r="F3725" t="s">
        <v>745</v>
      </c>
      <c r="G3725">
        <v>2</v>
      </c>
      <c r="H3725">
        <v>67</v>
      </c>
      <c r="I3725">
        <v>37.65</v>
      </c>
      <c r="J3725">
        <v>-102.53333000000001</v>
      </c>
      <c r="K3725" t="s">
        <v>628</v>
      </c>
      <c r="L3725" t="s">
        <v>742</v>
      </c>
    </row>
    <row r="3726" spans="2:12" x14ac:dyDescent="0.25">
      <c r="B3726" t="s">
        <v>628</v>
      </c>
      <c r="C3726" t="s">
        <v>8741</v>
      </c>
      <c r="D3726" t="s">
        <v>8742</v>
      </c>
      <c r="E3726" t="s">
        <v>628</v>
      </c>
      <c r="F3726" t="s">
        <v>2484</v>
      </c>
      <c r="G3726">
        <v>0</v>
      </c>
      <c r="H3726">
        <v>3</v>
      </c>
      <c r="I3726">
        <v>40.438600000000001</v>
      </c>
      <c r="J3726">
        <v>-104.7341</v>
      </c>
      <c r="K3726" t="s">
        <v>628</v>
      </c>
      <c r="L3726" t="s">
        <v>742</v>
      </c>
    </row>
    <row r="3727" spans="2:12" x14ac:dyDescent="0.25">
      <c r="B3727" t="s">
        <v>683</v>
      </c>
      <c r="C3727" t="s">
        <v>5987</v>
      </c>
      <c r="D3727" t="s">
        <v>5988</v>
      </c>
      <c r="E3727" t="s">
        <v>1712</v>
      </c>
      <c r="F3727" t="s">
        <v>2292</v>
      </c>
      <c r="G3727">
        <v>1</v>
      </c>
      <c r="H3727">
        <v>1</v>
      </c>
      <c r="I3727">
        <v>40.343200000000003</v>
      </c>
      <c r="J3727">
        <v>-103.4931</v>
      </c>
      <c r="K3727" t="s">
        <v>628</v>
      </c>
      <c r="L3727" t="s">
        <v>742</v>
      </c>
    </row>
    <row r="3728" spans="2:12" x14ac:dyDescent="0.25">
      <c r="B3728" t="s">
        <v>628</v>
      </c>
      <c r="C3728" t="s">
        <v>2749</v>
      </c>
      <c r="D3728" t="s">
        <v>2750</v>
      </c>
      <c r="E3728" t="s">
        <v>2751</v>
      </c>
      <c r="F3728" t="s">
        <v>2211</v>
      </c>
      <c r="G3728">
        <v>1</v>
      </c>
      <c r="H3728">
        <v>1</v>
      </c>
      <c r="I3728">
        <v>0</v>
      </c>
      <c r="J3728">
        <v>0</v>
      </c>
      <c r="K3728" t="s">
        <v>2751</v>
      </c>
      <c r="L3728" t="s">
        <v>742</v>
      </c>
    </row>
    <row r="3729" spans="2:12" x14ac:dyDescent="0.25">
      <c r="B3729" t="s">
        <v>18</v>
      </c>
      <c r="C3729" t="s">
        <v>2568</v>
      </c>
      <c r="D3729" t="s">
        <v>2569</v>
      </c>
      <c r="E3729" t="s">
        <v>1990</v>
      </c>
      <c r="F3729" t="s">
        <v>2484</v>
      </c>
      <c r="G3729">
        <v>1</v>
      </c>
      <c r="H3729">
        <v>6</v>
      </c>
      <c r="I3729">
        <v>40.033299999999997</v>
      </c>
      <c r="J3729">
        <v>-105.5667</v>
      </c>
      <c r="K3729" t="s">
        <v>1990</v>
      </c>
      <c r="L3729" t="s">
        <v>742</v>
      </c>
    </row>
    <row r="3730" spans="2:12" x14ac:dyDescent="0.25">
      <c r="B3730" t="s">
        <v>628</v>
      </c>
      <c r="C3730" t="s">
        <v>8012</v>
      </c>
      <c r="D3730" t="s">
        <v>2569</v>
      </c>
      <c r="E3730" t="s">
        <v>628</v>
      </c>
      <c r="F3730" t="s">
        <v>2484</v>
      </c>
      <c r="G3730">
        <v>1</v>
      </c>
      <c r="H3730">
        <v>6</v>
      </c>
      <c r="I3730">
        <v>40.029998999999997</v>
      </c>
      <c r="J3730">
        <v>-105.57</v>
      </c>
      <c r="K3730" t="s">
        <v>628</v>
      </c>
      <c r="L3730" t="s">
        <v>742</v>
      </c>
    </row>
    <row r="3731" spans="2:12" x14ac:dyDescent="0.25">
      <c r="B3731" t="s">
        <v>39</v>
      </c>
      <c r="C3731" t="s">
        <v>2570</v>
      </c>
      <c r="D3731" t="s">
        <v>2571</v>
      </c>
      <c r="E3731" t="s">
        <v>1990</v>
      </c>
      <c r="F3731" t="s">
        <v>2484</v>
      </c>
      <c r="G3731">
        <v>3</v>
      </c>
      <c r="H3731">
        <v>20</v>
      </c>
      <c r="I3731">
        <v>37.716700000000003</v>
      </c>
      <c r="J3731">
        <v>-107.2667</v>
      </c>
      <c r="K3731" t="s">
        <v>1990</v>
      </c>
      <c r="L3731" t="s">
        <v>742</v>
      </c>
    </row>
    <row r="3732" spans="2:12" x14ac:dyDescent="0.25">
      <c r="B3732" t="s">
        <v>679</v>
      </c>
      <c r="C3732" t="s">
        <v>2161</v>
      </c>
      <c r="D3732" t="s">
        <v>2162</v>
      </c>
      <c r="E3732" t="s">
        <v>628</v>
      </c>
      <c r="F3732" t="s">
        <v>1979</v>
      </c>
      <c r="G3732">
        <v>7</v>
      </c>
      <c r="H3732">
        <v>29</v>
      </c>
      <c r="I3732">
        <v>37.483338000000003</v>
      </c>
      <c r="J3732">
        <v>-106.833934</v>
      </c>
      <c r="K3732" t="s">
        <v>628</v>
      </c>
      <c r="L3732" t="s">
        <v>742</v>
      </c>
    </row>
    <row r="3733" spans="2:12" x14ac:dyDescent="0.25">
      <c r="B3733" t="s">
        <v>52</v>
      </c>
      <c r="C3733" t="s">
        <v>2163</v>
      </c>
      <c r="D3733" t="s">
        <v>2162</v>
      </c>
      <c r="E3733" t="s">
        <v>1990</v>
      </c>
      <c r="F3733" t="s">
        <v>1979</v>
      </c>
      <c r="G3733">
        <v>7</v>
      </c>
      <c r="H3733">
        <v>29</v>
      </c>
      <c r="I3733">
        <v>37.4833</v>
      </c>
      <c r="J3733">
        <v>-106.83329999999999</v>
      </c>
      <c r="K3733" t="s">
        <v>1990</v>
      </c>
      <c r="L3733" t="s">
        <v>742</v>
      </c>
    </row>
    <row r="3734" spans="2:12" x14ac:dyDescent="0.25">
      <c r="B3734" t="s">
        <v>628</v>
      </c>
      <c r="C3734" t="s">
        <v>2711</v>
      </c>
      <c r="D3734" t="s">
        <v>2712</v>
      </c>
      <c r="E3734" t="s">
        <v>628</v>
      </c>
      <c r="F3734" t="s">
        <v>2484</v>
      </c>
      <c r="G3734">
        <v>4</v>
      </c>
      <c r="H3734">
        <v>59</v>
      </c>
      <c r="I3734">
        <v>38.983333999999999</v>
      </c>
      <c r="J3734">
        <v>-106.75</v>
      </c>
      <c r="K3734" t="s">
        <v>628</v>
      </c>
      <c r="L3734" t="s">
        <v>742</v>
      </c>
    </row>
    <row r="3735" spans="2:12" x14ac:dyDescent="0.25">
      <c r="B3735" t="s">
        <v>682</v>
      </c>
      <c r="C3735" t="s">
        <v>1857</v>
      </c>
      <c r="D3735" t="s">
        <v>1858</v>
      </c>
      <c r="E3735" t="s">
        <v>1323</v>
      </c>
      <c r="F3735" t="s">
        <v>745</v>
      </c>
      <c r="G3735">
        <v>4</v>
      </c>
      <c r="H3735">
        <v>60</v>
      </c>
      <c r="I3735">
        <v>38.376100000000001</v>
      </c>
      <c r="J3735">
        <v>-108.7422</v>
      </c>
      <c r="K3735" t="s">
        <v>1323</v>
      </c>
      <c r="L3735" t="s">
        <v>742</v>
      </c>
    </row>
    <row r="3736" spans="2:12" x14ac:dyDescent="0.25">
      <c r="B3736" t="s">
        <v>24</v>
      </c>
      <c r="C3736" t="s">
        <v>2572</v>
      </c>
      <c r="D3736" t="s">
        <v>2573</v>
      </c>
      <c r="E3736" t="s">
        <v>1990</v>
      </c>
      <c r="F3736" t="s">
        <v>2484</v>
      </c>
      <c r="G3736">
        <v>3</v>
      </c>
      <c r="H3736">
        <v>35</v>
      </c>
      <c r="I3736">
        <v>37.616700000000002</v>
      </c>
      <c r="J3736">
        <v>-106.83329999999999</v>
      </c>
      <c r="K3736" t="s">
        <v>1990</v>
      </c>
      <c r="L3736" t="s">
        <v>742</v>
      </c>
    </row>
    <row r="3737" spans="2:12" x14ac:dyDescent="0.25">
      <c r="B3737" t="s">
        <v>628</v>
      </c>
      <c r="C3737" t="s">
        <v>8013</v>
      </c>
      <c r="D3737" t="s">
        <v>2573</v>
      </c>
      <c r="E3737" t="s">
        <v>628</v>
      </c>
      <c r="F3737" t="s">
        <v>2484</v>
      </c>
      <c r="G3737">
        <v>3</v>
      </c>
      <c r="H3737">
        <v>35</v>
      </c>
      <c r="I3737">
        <v>37.619999</v>
      </c>
      <c r="J3737">
        <v>-105.370003</v>
      </c>
      <c r="K3737" t="s">
        <v>628</v>
      </c>
      <c r="L3737" t="s">
        <v>742</v>
      </c>
    </row>
    <row r="3738" spans="2:12" x14ac:dyDescent="0.25">
      <c r="B3738" t="s">
        <v>698</v>
      </c>
      <c r="C3738" t="s">
        <v>2105</v>
      </c>
      <c r="D3738" t="s">
        <v>2106</v>
      </c>
      <c r="E3738" t="s">
        <v>628</v>
      </c>
      <c r="F3738" t="s">
        <v>1979</v>
      </c>
      <c r="G3738">
        <v>5</v>
      </c>
      <c r="H3738">
        <v>36</v>
      </c>
      <c r="I3738">
        <v>39.816648000000001</v>
      </c>
      <c r="J3738">
        <v>-106.100578</v>
      </c>
      <c r="K3738" t="s">
        <v>628</v>
      </c>
      <c r="L3738" t="s">
        <v>742</v>
      </c>
    </row>
    <row r="3739" spans="2:12" x14ac:dyDescent="0.25">
      <c r="B3739" t="s">
        <v>628</v>
      </c>
      <c r="C3739" t="s">
        <v>8546</v>
      </c>
      <c r="D3739" t="s">
        <v>8547</v>
      </c>
      <c r="E3739" t="s">
        <v>628</v>
      </c>
      <c r="F3739" t="s">
        <v>2484</v>
      </c>
      <c r="G3739">
        <v>0</v>
      </c>
      <c r="H3739">
        <v>3</v>
      </c>
      <c r="I3739">
        <v>40.595599999999997</v>
      </c>
      <c r="J3739">
        <v>-105.0883</v>
      </c>
      <c r="K3739" t="s">
        <v>628</v>
      </c>
      <c r="L3739" t="s">
        <v>742</v>
      </c>
    </row>
    <row r="3740" spans="2:12" x14ac:dyDescent="0.25">
      <c r="B3740" t="s">
        <v>644</v>
      </c>
      <c r="C3740" t="s">
        <v>1859</v>
      </c>
      <c r="D3740" t="s">
        <v>1860</v>
      </c>
      <c r="E3740" t="s">
        <v>1861</v>
      </c>
      <c r="F3740" t="s">
        <v>745</v>
      </c>
      <c r="G3740">
        <v>2</v>
      </c>
      <c r="H3740">
        <v>66</v>
      </c>
      <c r="I3740">
        <v>37.266669999999998</v>
      </c>
      <c r="J3740">
        <v>-103.03333000000001</v>
      </c>
      <c r="K3740" t="s">
        <v>1758</v>
      </c>
      <c r="L3740" t="s">
        <v>742</v>
      </c>
    </row>
    <row r="3741" spans="2:12" x14ac:dyDescent="0.25">
      <c r="B3741" t="s">
        <v>658</v>
      </c>
      <c r="C3741" t="s">
        <v>1862</v>
      </c>
      <c r="D3741" t="s">
        <v>1863</v>
      </c>
      <c r="E3741" t="s">
        <v>1226</v>
      </c>
      <c r="F3741" t="s">
        <v>745</v>
      </c>
      <c r="G3741">
        <v>5</v>
      </c>
      <c r="H3741">
        <v>37</v>
      </c>
      <c r="I3741">
        <v>39.639400000000002</v>
      </c>
      <c r="J3741">
        <v>-106.35380000000001</v>
      </c>
      <c r="K3741" t="s">
        <v>1226</v>
      </c>
      <c r="L3741" t="s">
        <v>742</v>
      </c>
    </row>
    <row r="3742" spans="2:12" x14ac:dyDescent="0.25">
      <c r="B3742" t="s">
        <v>658</v>
      </c>
      <c r="C3742" t="s">
        <v>4977</v>
      </c>
      <c r="D3742" t="s">
        <v>4978</v>
      </c>
      <c r="E3742" t="s">
        <v>2663</v>
      </c>
      <c r="F3742" t="s">
        <v>2292</v>
      </c>
      <c r="G3742">
        <v>5</v>
      </c>
      <c r="H3742">
        <v>37</v>
      </c>
      <c r="I3742">
        <v>39.645000000000003</v>
      </c>
      <c r="J3742">
        <v>-106.39530000000001</v>
      </c>
      <c r="K3742" t="s">
        <v>628</v>
      </c>
      <c r="L3742" t="s">
        <v>742</v>
      </c>
    </row>
    <row r="3743" spans="2:12" x14ac:dyDescent="0.25">
      <c r="B3743" t="s">
        <v>658</v>
      </c>
      <c r="C3743" t="s">
        <v>4990</v>
      </c>
      <c r="D3743" t="s">
        <v>4991</v>
      </c>
      <c r="E3743" t="s">
        <v>2443</v>
      </c>
      <c r="F3743" t="s">
        <v>2292</v>
      </c>
      <c r="G3743">
        <v>5</v>
      </c>
      <c r="H3743">
        <v>37</v>
      </c>
      <c r="I3743">
        <v>39.648000000000003</v>
      </c>
      <c r="J3743">
        <v>-106.3258</v>
      </c>
      <c r="K3743" t="s">
        <v>628</v>
      </c>
      <c r="L3743" t="s">
        <v>742</v>
      </c>
    </row>
    <row r="3744" spans="2:12" x14ac:dyDescent="0.25">
      <c r="B3744" t="s">
        <v>658</v>
      </c>
      <c r="C3744" t="s">
        <v>4895</v>
      </c>
      <c r="D3744" t="s">
        <v>4896</v>
      </c>
      <c r="E3744" t="s">
        <v>2964</v>
      </c>
      <c r="F3744" t="s">
        <v>2292</v>
      </c>
      <c r="G3744">
        <v>5</v>
      </c>
      <c r="H3744">
        <v>37</v>
      </c>
      <c r="I3744">
        <v>39.618000000000002</v>
      </c>
      <c r="J3744">
        <v>-106.4295</v>
      </c>
      <c r="K3744" t="s">
        <v>628</v>
      </c>
      <c r="L3744" t="s">
        <v>742</v>
      </c>
    </row>
    <row r="3745" spans="2:12" x14ac:dyDescent="0.25">
      <c r="B3745" t="s">
        <v>31</v>
      </c>
      <c r="C3745" t="s">
        <v>2107</v>
      </c>
      <c r="D3745" t="s">
        <v>2108</v>
      </c>
      <c r="E3745" t="s">
        <v>1990</v>
      </c>
      <c r="F3745" t="s">
        <v>1979</v>
      </c>
      <c r="G3745">
        <v>5</v>
      </c>
      <c r="H3745">
        <v>37</v>
      </c>
      <c r="I3745">
        <v>39.616700000000002</v>
      </c>
      <c r="J3745">
        <v>-106.38330000000001</v>
      </c>
      <c r="K3745" t="s">
        <v>1990</v>
      </c>
      <c r="L3745" t="s">
        <v>742</v>
      </c>
    </row>
    <row r="3746" spans="2:12" x14ac:dyDescent="0.25">
      <c r="B3746" t="s">
        <v>672</v>
      </c>
      <c r="C3746" t="s">
        <v>2164</v>
      </c>
      <c r="D3746" t="s">
        <v>2165</v>
      </c>
      <c r="E3746" t="s">
        <v>628</v>
      </c>
      <c r="F3746" t="s">
        <v>1979</v>
      </c>
      <c r="G3746">
        <v>7</v>
      </c>
      <c r="H3746">
        <v>31</v>
      </c>
      <c r="I3746">
        <v>37.483328999999998</v>
      </c>
      <c r="J3746">
        <v>-107.500621</v>
      </c>
      <c r="K3746" t="s">
        <v>628</v>
      </c>
      <c r="L3746" t="s">
        <v>742</v>
      </c>
    </row>
    <row r="3747" spans="2:12" x14ac:dyDescent="0.25">
      <c r="B3747" t="s">
        <v>45</v>
      </c>
      <c r="C3747" t="s">
        <v>2166</v>
      </c>
      <c r="D3747" t="s">
        <v>2165</v>
      </c>
      <c r="E3747" t="s">
        <v>1990</v>
      </c>
      <c r="F3747" t="s">
        <v>1979</v>
      </c>
      <c r="G3747">
        <v>7</v>
      </c>
      <c r="H3747">
        <v>31</v>
      </c>
      <c r="I3747">
        <v>37.4833</v>
      </c>
      <c r="J3747">
        <v>-107.5</v>
      </c>
      <c r="K3747" t="s">
        <v>1990</v>
      </c>
      <c r="L3747" t="s">
        <v>742</v>
      </c>
    </row>
    <row r="3748" spans="2:12" x14ac:dyDescent="0.25">
      <c r="B3748" t="s">
        <v>672</v>
      </c>
      <c r="C3748" t="s">
        <v>3157</v>
      </c>
      <c r="D3748" t="s">
        <v>3158</v>
      </c>
      <c r="E3748" t="s">
        <v>3159</v>
      </c>
      <c r="F3748" t="s">
        <v>2292</v>
      </c>
      <c r="G3748">
        <v>7</v>
      </c>
      <c r="H3748">
        <v>31</v>
      </c>
      <c r="I3748">
        <v>37.436100000000003</v>
      </c>
      <c r="J3748">
        <v>-107.5484</v>
      </c>
      <c r="K3748" t="s">
        <v>628</v>
      </c>
      <c r="L3748" t="s">
        <v>742</v>
      </c>
    </row>
    <row r="3749" spans="2:12" x14ac:dyDescent="0.25">
      <c r="B3749" t="s">
        <v>628</v>
      </c>
      <c r="C3749" t="s">
        <v>1864</v>
      </c>
      <c r="D3749" t="s">
        <v>1865</v>
      </c>
      <c r="E3749" t="s">
        <v>1049</v>
      </c>
      <c r="F3749" t="s">
        <v>745</v>
      </c>
      <c r="G3749">
        <v>7</v>
      </c>
      <c r="H3749">
        <v>31</v>
      </c>
      <c r="I3749">
        <v>37.380499999999998</v>
      </c>
      <c r="J3749">
        <v>-107.5812</v>
      </c>
      <c r="K3749" t="s">
        <v>1049</v>
      </c>
      <c r="L3749" t="s">
        <v>742</v>
      </c>
    </row>
    <row r="3750" spans="2:12" x14ac:dyDescent="0.25">
      <c r="B3750" t="s">
        <v>664</v>
      </c>
      <c r="C3750" t="s">
        <v>2109</v>
      </c>
      <c r="D3750" t="s">
        <v>2110</v>
      </c>
      <c r="E3750" t="s">
        <v>628</v>
      </c>
      <c r="F3750" t="s">
        <v>1979</v>
      </c>
      <c r="G3750">
        <v>5</v>
      </c>
      <c r="H3750">
        <v>51</v>
      </c>
      <c r="I3750">
        <v>39.849983999999999</v>
      </c>
      <c r="J3750">
        <v>-105.81723100000001</v>
      </c>
      <c r="K3750" t="s">
        <v>628</v>
      </c>
      <c r="L3750" t="s">
        <v>742</v>
      </c>
    </row>
    <row r="3751" spans="2:12" x14ac:dyDescent="0.25">
      <c r="B3751" t="s">
        <v>628</v>
      </c>
      <c r="C3751" t="s">
        <v>8819</v>
      </c>
      <c r="D3751" t="s">
        <v>8820</v>
      </c>
      <c r="E3751" t="s">
        <v>628</v>
      </c>
      <c r="F3751" t="s">
        <v>2484</v>
      </c>
      <c r="G3751">
        <v>0</v>
      </c>
      <c r="H3751">
        <v>3</v>
      </c>
      <c r="I3751">
        <v>40.967100000000002</v>
      </c>
      <c r="J3751">
        <v>-105.226</v>
      </c>
      <c r="K3751" t="s">
        <v>628</v>
      </c>
      <c r="L3751" t="s">
        <v>742</v>
      </c>
    </row>
    <row r="3752" spans="2:12" x14ac:dyDescent="0.25">
      <c r="B3752" t="s">
        <v>702</v>
      </c>
      <c r="C3752" t="s">
        <v>5546</v>
      </c>
      <c r="D3752" t="s">
        <v>5547</v>
      </c>
      <c r="E3752" t="s">
        <v>2459</v>
      </c>
      <c r="F3752" t="s">
        <v>2292</v>
      </c>
      <c r="G3752">
        <v>1</v>
      </c>
      <c r="H3752">
        <v>65</v>
      </c>
      <c r="I3752">
        <v>39.977400000000003</v>
      </c>
      <c r="J3752">
        <v>-102.25069999999999</v>
      </c>
      <c r="K3752" t="s">
        <v>628</v>
      </c>
      <c r="L3752" t="s">
        <v>742</v>
      </c>
    </row>
    <row r="3753" spans="2:12" x14ac:dyDescent="0.25">
      <c r="B3753" t="s">
        <v>702</v>
      </c>
      <c r="C3753" t="s">
        <v>2282</v>
      </c>
      <c r="D3753" t="s">
        <v>2283</v>
      </c>
      <c r="E3753" t="s">
        <v>2284</v>
      </c>
      <c r="F3753" t="s">
        <v>745</v>
      </c>
      <c r="G3753">
        <v>1</v>
      </c>
      <c r="H3753">
        <v>65</v>
      </c>
      <c r="I3753">
        <v>39.918100000000003</v>
      </c>
      <c r="J3753">
        <v>-102.38249999999999</v>
      </c>
      <c r="K3753" t="s">
        <v>628</v>
      </c>
      <c r="L3753" t="s">
        <v>742</v>
      </c>
    </row>
    <row r="3754" spans="2:12" x14ac:dyDescent="0.25">
      <c r="B3754" t="s">
        <v>702</v>
      </c>
      <c r="C3754" t="s">
        <v>2591</v>
      </c>
      <c r="D3754" t="s">
        <v>2592</v>
      </c>
      <c r="E3754" t="s">
        <v>2459</v>
      </c>
      <c r="F3754" t="s">
        <v>745</v>
      </c>
      <c r="G3754">
        <v>1</v>
      </c>
      <c r="H3754">
        <v>65</v>
      </c>
      <c r="I3754">
        <v>39.948799999999999</v>
      </c>
      <c r="J3754">
        <v>-102.2456</v>
      </c>
      <c r="K3754" t="s">
        <v>628</v>
      </c>
      <c r="L3754" t="s">
        <v>742</v>
      </c>
    </row>
    <row r="3755" spans="2:12" x14ac:dyDescent="0.25">
      <c r="B3755" t="s">
        <v>628</v>
      </c>
      <c r="C3755" t="s">
        <v>9084</v>
      </c>
      <c r="D3755" t="s">
        <v>9085</v>
      </c>
      <c r="E3755" t="s">
        <v>8049</v>
      </c>
      <c r="F3755" t="s">
        <v>2484</v>
      </c>
      <c r="G3755">
        <v>0</v>
      </c>
      <c r="H3755">
        <v>65</v>
      </c>
      <c r="I3755">
        <v>39.896000000000001</v>
      </c>
      <c r="J3755">
        <v>-102.3921</v>
      </c>
      <c r="K3755" t="s">
        <v>628</v>
      </c>
      <c r="L3755" t="s">
        <v>742</v>
      </c>
    </row>
    <row r="3756" spans="2:12" x14ac:dyDescent="0.25">
      <c r="B3756" t="s">
        <v>702</v>
      </c>
      <c r="C3756" t="s">
        <v>5380</v>
      </c>
      <c r="D3756" t="s">
        <v>5381</v>
      </c>
      <c r="E3756" t="s">
        <v>1712</v>
      </c>
      <c r="F3756" t="s">
        <v>2292</v>
      </c>
      <c r="G3756">
        <v>1</v>
      </c>
      <c r="H3756">
        <v>65</v>
      </c>
      <c r="I3756">
        <v>39.843800000000002</v>
      </c>
      <c r="J3756">
        <v>-102.3241</v>
      </c>
      <c r="K3756" t="s">
        <v>628</v>
      </c>
      <c r="L3756" t="s">
        <v>742</v>
      </c>
    </row>
    <row r="3757" spans="2:12" x14ac:dyDescent="0.25">
      <c r="B3757" t="s">
        <v>628</v>
      </c>
      <c r="C3757" t="s">
        <v>2476</v>
      </c>
      <c r="D3757" t="s">
        <v>2477</v>
      </c>
      <c r="E3757" t="s">
        <v>628</v>
      </c>
      <c r="F3757" t="s">
        <v>2211</v>
      </c>
      <c r="G3757">
        <v>1</v>
      </c>
      <c r="H3757">
        <v>65</v>
      </c>
      <c r="I3757">
        <v>39.9557</v>
      </c>
      <c r="J3757">
        <v>-102.625</v>
      </c>
      <c r="K3757" t="s">
        <v>628</v>
      </c>
      <c r="L3757" t="s">
        <v>742</v>
      </c>
    </row>
    <row r="3758" spans="2:12" x14ac:dyDescent="0.25">
      <c r="B3758" t="s">
        <v>699</v>
      </c>
      <c r="C3758" t="s">
        <v>1869</v>
      </c>
      <c r="D3758" t="s">
        <v>1870</v>
      </c>
      <c r="E3758" t="s">
        <v>1871</v>
      </c>
      <c r="F3758" t="s">
        <v>745</v>
      </c>
      <c r="G3758">
        <v>2</v>
      </c>
      <c r="H3758">
        <v>12</v>
      </c>
      <c r="I3758">
        <v>38.716670000000001</v>
      </c>
      <c r="J3758">
        <v>-105.15</v>
      </c>
      <c r="K3758" t="s">
        <v>1871</v>
      </c>
      <c r="L3758" t="s">
        <v>742</v>
      </c>
    </row>
    <row r="3759" spans="2:12" x14ac:dyDescent="0.25">
      <c r="B3759" t="s">
        <v>628</v>
      </c>
      <c r="C3759" t="s">
        <v>8139</v>
      </c>
      <c r="D3759" t="s">
        <v>8140</v>
      </c>
      <c r="E3759" t="s">
        <v>8049</v>
      </c>
      <c r="F3759" t="s">
        <v>2292</v>
      </c>
      <c r="G3759">
        <v>3</v>
      </c>
      <c r="H3759">
        <v>25</v>
      </c>
      <c r="I3759">
        <v>38.247199999999999</v>
      </c>
      <c r="J3759">
        <v>-105.9494</v>
      </c>
      <c r="K3759" t="s">
        <v>628</v>
      </c>
      <c r="L3759" t="s">
        <v>742</v>
      </c>
    </row>
    <row r="3760" spans="2:12" x14ac:dyDescent="0.25">
      <c r="B3760" t="s">
        <v>694</v>
      </c>
      <c r="C3760" t="s">
        <v>3485</v>
      </c>
      <c r="D3760" t="s">
        <v>3486</v>
      </c>
      <c r="E3760" t="s">
        <v>3319</v>
      </c>
      <c r="F3760" t="s">
        <v>2292</v>
      </c>
      <c r="G3760">
        <v>3</v>
      </c>
      <c r="H3760">
        <v>25</v>
      </c>
      <c r="I3760">
        <v>38.2361</v>
      </c>
      <c r="J3760">
        <v>-106.1</v>
      </c>
      <c r="K3760" t="s">
        <v>628</v>
      </c>
      <c r="L3760" t="s">
        <v>742</v>
      </c>
    </row>
    <row r="3761" spans="2:12" x14ac:dyDescent="0.25">
      <c r="B3761" t="s">
        <v>628</v>
      </c>
      <c r="C3761" t="s">
        <v>2409</v>
      </c>
      <c r="D3761" t="s">
        <v>2410</v>
      </c>
      <c r="E3761" t="s">
        <v>2411</v>
      </c>
      <c r="F3761" t="s">
        <v>2211</v>
      </c>
      <c r="G3761">
        <v>2</v>
      </c>
      <c r="H3761">
        <v>14</v>
      </c>
      <c r="I3761">
        <v>38.223498999999997</v>
      </c>
      <c r="J3761">
        <v>-104.460999</v>
      </c>
      <c r="K3761" t="s">
        <v>2411</v>
      </c>
      <c r="L3761" t="s">
        <v>742</v>
      </c>
    </row>
    <row r="3762" spans="2:12" x14ac:dyDescent="0.25">
      <c r="B3762" t="s">
        <v>628</v>
      </c>
      <c r="C3762" t="s">
        <v>8435</v>
      </c>
      <c r="D3762" t="s">
        <v>8436</v>
      </c>
      <c r="E3762" t="s">
        <v>628</v>
      </c>
      <c r="F3762" t="s">
        <v>2484</v>
      </c>
      <c r="G3762">
        <v>0</v>
      </c>
      <c r="H3762">
        <v>3</v>
      </c>
      <c r="I3762">
        <v>40.9803</v>
      </c>
      <c r="J3762">
        <v>-105.25530000000001</v>
      </c>
      <c r="K3762" t="s">
        <v>628</v>
      </c>
      <c r="L3762" t="s">
        <v>742</v>
      </c>
    </row>
    <row r="3763" spans="2:12" x14ac:dyDescent="0.25">
      <c r="B3763" t="s">
        <v>674</v>
      </c>
      <c r="C3763" t="s">
        <v>2245</v>
      </c>
      <c r="D3763" t="s">
        <v>2246</v>
      </c>
      <c r="E3763" t="s">
        <v>925</v>
      </c>
      <c r="F3763" t="s">
        <v>745</v>
      </c>
      <c r="G3763">
        <v>1</v>
      </c>
      <c r="H3763">
        <v>3</v>
      </c>
      <c r="I3763">
        <v>40.965600000000002</v>
      </c>
      <c r="J3763">
        <v>-105.2186</v>
      </c>
      <c r="K3763" t="s">
        <v>925</v>
      </c>
      <c r="L3763" t="s">
        <v>742</v>
      </c>
    </row>
    <row r="3764" spans="2:12" x14ac:dyDescent="0.25">
      <c r="B3764" t="s">
        <v>671</v>
      </c>
      <c r="C3764" t="s">
        <v>1872</v>
      </c>
      <c r="D3764" t="s">
        <v>1873</v>
      </c>
      <c r="E3764" t="s">
        <v>1443</v>
      </c>
      <c r="F3764" t="s">
        <v>745</v>
      </c>
      <c r="G3764">
        <v>1</v>
      </c>
      <c r="H3764">
        <v>49</v>
      </c>
      <c r="I3764">
        <v>39.299999999999997</v>
      </c>
      <c r="J3764">
        <v>-102.73333</v>
      </c>
      <c r="K3764" t="s">
        <v>628</v>
      </c>
      <c r="L3764" t="s">
        <v>742</v>
      </c>
    </row>
    <row r="3765" spans="2:12" x14ac:dyDescent="0.25">
      <c r="B3765" t="s">
        <v>662</v>
      </c>
      <c r="C3765" t="s">
        <v>2014</v>
      </c>
      <c r="D3765" t="s">
        <v>2015</v>
      </c>
      <c r="E3765" t="s">
        <v>628</v>
      </c>
      <c r="F3765" t="s">
        <v>1979</v>
      </c>
      <c r="G3765">
        <v>5</v>
      </c>
      <c r="H3765">
        <v>39</v>
      </c>
      <c r="I3765">
        <v>39.633310000000002</v>
      </c>
      <c r="J3765">
        <v>-108.217315</v>
      </c>
      <c r="K3765" t="s">
        <v>628</v>
      </c>
      <c r="L3765" t="s">
        <v>742</v>
      </c>
    </row>
    <row r="3766" spans="2:12" x14ac:dyDescent="0.25">
      <c r="B3766" t="s">
        <v>628</v>
      </c>
      <c r="C3766" t="s">
        <v>2767</v>
      </c>
      <c r="D3766" t="s">
        <v>2768</v>
      </c>
      <c r="E3766" t="s">
        <v>628</v>
      </c>
      <c r="F3766" t="s">
        <v>2484</v>
      </c>
      <c r="G3766">
        <v>4</v>
      </c>
      <c r="H3766">
        <v>62</v>
      </c>
      <c r="I3766">
        <v>37.883335000000002</v>
      </c>
      <c r="J3766">
        <v>-107.366669</v>
      </c>
      <c r="K3766" t="s">
        <v>628</v>
      </c>
      <c r="L3766" t="s">
        <v>742</v>
      </c>
    </row>
    <row r="3767" spans="2:12" x14ac:dyDescent="0.25">
      <c r="B3767" t="s">
        <v>687</v>
      </c>
      <c r="C3767" t="s">
        <v>6284</v>
      </c>
      <c r="D3767" t="s">
        <v>6285</v>
      </c>
      <c r="E3767" t="s">
        <v>2459</v>
      </c>
      <c r="F3767" t="s">
        <v>2292</v>
      </c>
      <c r="G3767">
        <v>1</v>
      </c>
      <c r="H3767">
        <v>65</v>
      </c>
      <c r="I3767">
        <v>40.578699999999998</v>
      </c>
      <c r="J3767">
        <v>-102.4755</v>
      </c>
      <c r="K3767" t="s">
        <v>628</v>
      </c>
      <c r="L3767" t="s">
        <v>742</v>
      </c>
    </row>
    <row r="3768" spans="2:12" x14ac:dyDescent="0.25">
      <c r="B3768" t="s">
        <v>679</v>
      </c>
      <c r="C3768" t="s">
        <v>1877</v>
      </c>
      <c r="D3768" t="s">
        <v>1878</v>
      </c>
      <c r="E3768" t="s">
        <v>1879</v>
      </c>
      <c r="F3768" t="s">
        <v>745</v>
      </c>
      <c r="G3768">
        <v>3</v>
      </c>
      <c r="H3768">
        <v>20</v>
      </c>
      <c r="I3768">
        <v>37.799999999999997</v>
      </c>
      <c r="J3768">
        <v>-106.83333</v>
      </c>
      <c r="K3768" t="s">
        <v>1879</v>
      </c>
      <c r="L3768" t="s">
        <v>742</v>
      </c>
    </row>
    <row r="3769" spans="2:12" x14ac:dyDescent="0.25">
      <c r="B3769" t="s">
        <v>668</v>
      </c>
      <c r="C3769" t="s">
        <v>1880</v>
      </c>
      <c r="D3769" t="s">
        <v>1881</v>
      </c>
      <c r="E3769" t="s">
        <v>819</v>
      </c>
      <c r="F3769" t="s">
        <v>745</v>
      </c>
      <c r="G3769">
        <v>6</v>
      </c>
      <c r="H3769">
        <v>47</v>
      </c>
      <c r="I3769">
        <v>40.744199999999999</v>
      </c>
      <c r="J3769">
        <v>-106.2792</v>
      </c>
      <c r="K3769" t="s">
        <v>819</v>
      </c>
      <c r="L3769" t="s">
        <v>742</v>
      </c>
    </row>
    <row r="3770" spans="2:12" x14ac:dyDescent="0.25">
      <c r="B3770" t="s">
        <v>668</v>
      </c>
      <c r="C3770" t="s">
        <v>6416</v>
      </c>
      <c r="D3770" t="s">
        <v>6417</v>
      </c>
      <c r="E3770" t="s">
        <v>2425</v>
      </c>
      <c r="F3770" t="s">
        <v>2292</v>
      </c>
      <c r="G3770">
        <v>6</v>
      </c>
      <c r="H3770">
        <v>47</v>
      </c>
      <c r="I3770">
        <v>40.728900000000003</v>
      </c>
      <c r="J3770">
        <v>-106.2773</v>
      </c>
      <c r="K3770" t="s">
        <v>628</v>
      </c>
      <c r="L3770" t="s">
        <v>742</v>
      </c>
    </row>
    <row r="3771" spans="2:12" x14ac:dyDescent="0.25">
      <c r="B3771" t="s">
        <v>668</v>
      </c>
      <c r="C3771" t="s">
        <v>6418</v>
      </c>
      <c r="D3771" t="s">
        <v>6419</v>
      </c>
      <c r="E3771" t="s">
        <v>3495</v>
      </c>
      <c r="F3771" t="s">
        <v>2292</v>
      </c>
      <c r="G3771">
        <v>6</v>
      </c>
      <c r="H3771">
        <v>47</v>
      </c>
      <c r="I3771">
        <v>40.733800000000002</v>
      </c>
      <c r="J3771">
        <v>-106.27849999999999</v>
      </c>
      <c r="K3771" t="s">
        <v>628</v>
      </c>
      <c r="L3771" t="s">
        <v>742</v>
      </c>
    </row>
    <row r="3772" spans="2:12" x14ac:dyDescent="0.25">
      <c r="B3772" t="s">
        <v>668</v>
      </c>
      <c r="C3772" t="s">
        <v>6396</v>
      </c>
      <c r="D3772" t="s">
        <v>6397</v>
      </c>
      <c r="E3772" t="s">
        <v>2663</v>
      </c>
      <c r="F3772" t="s">
        <v>2292</v>
      </c>
      <c r="G3772">
        <v>6</v>
      </c>
      <c r="H3772">
        <v>47</v>
      </c>
      <c r="I3772">
        <v>40.658900000000003</v>
      </c>
      <c r="J3772">
        <v>-106.57810000000001</v>
      </c>
      <c r="K3772" t="s">
        <v>628</v>
      </c>
      <c r="L3772" t="s">
        <v>742</v>
      </c>
    </row>
    <row r="3773" spans="2:12" x14ac:dyDescent="0.25">
      <c r="B3773" t="s">
        <v>628</v>
      </c>
      <c r="C3773" t="s">
        <v>8190</v>
      </c>
      <c r="D3773" t="s">
        <v>8191</v>
      </c>
      <c r="E3773" t="s">
        <v>8049</v>
      </c>
      <c r="F3773" t="s">
        <v>2292</v>
      </c>
      <c r="G3773">
        <v>6</v>
      </c>
      <c r="H3773">
        <v>47</v>
      </c>
      <c r="I3773">
        <v>40.976300000000002</v>
      </c>
      <c r="J3773">
        <v>-106.3942</v>
      </c>
      <c r="K3773" t="s">
        <v>628</v>
      </c>
      <c r="L3773" t="s">
        <v>742</v>
      </c>
    </row>
    <row r="3774" spans="2:12" x14ac:dyDescent="0.25">
      <c r="B3774" t="s">
        <v>668</v>
      </c>
      <c r="C3774" t="s">
        <v>6414</v>
      </c>
      <c r="D3774" t="s">
        <v>6415</v>
      </c>
      <c r="E3774" t="s">
        <v>2504</v>
      </c>
      <c r="F3774" t="s">
        <v>2292</v>
      </c>
      <c r="G3774">
        <v>6</v>
      </c>
      <c r="H3774">
        <v>47</v>
      </c>
      <c r="I3774">
        <v>40.708100000000002</v>
      </c>
      <c r="J3774">
        <v>-106.2544</v>
      </c>
      <c r="K3774" t="s">
        <v>628</v>
      </c>
      <c r="L3774" t="s">
        <v>742</v>
      </c>
    </row>
    <row r="3775" spans="2:12" x14ac:dyDescent="0.25">
      <c r="B3775" t="s">
        <v>667</v>
      </c>
      <c r="C3775" t="s">
        <v>1882</v>
      </c>
      <c r="D3775" t="s">
        <v>1883</v>
      </c>
      <c r="E3775" t="s">
        <v>1884</v>
      </c>
      <c r="F3775" t="s">
        <v>745</v>
      </c>
      <c r="G3775">
        <v>2</v>
      </c>
      <c r="H3775">
        <v>16</v>
      </c>
      <c r="I3775">
        <v>37.630200000000002</v>
      </c>
      <c r="J3775">
        <v>-104.79559999999999</v>
      </c>
      <c r="K3775" t="s">
        <v>1884</v>
      </c>
      <c r="L3775" t="s">
        <v>742</v>
      </c>
    </row>
    <row r="3776" spans="2:12" x14ac:dyDescent="0.25">
      <c r="B3776" t="s">
        <v>628</v>
      </c>
      <c r="C3776" t="s">
        <v>8317</v>
      </c>
      <c r="D3776" t="s">
        <v>8318</v>
      </c>
      <c r="E3776" t="s">
        <v>8049</v>
      </c>
      <c r="F3776" t="s">
        <v>2484</v>
      </c>
      <c r="G3776">
        <v>0</v>
      </c>
      <c r="H3776">
        <v>16</v>
      </c>
      <c r="I3776">
        <v>37.626399999999997</v>
      </c>
      <c r="J3776">
        <v>-104.7864</v>
      </c>
      <c r="K3776" t="s">
        <v>628</v>
      </c>
      <c r="L3776" t="s">
        <v>742</v>
      </c>
    </row>
    <row r="3777" spans="2:12" x14ac:dyDescent="0.25">
      <c r="B3777" t="s">
        <v>667</v>
      </c>
      <c r="C3777" t="s">
        <v>3227</v>
      </c>
      <c r="D3777" t="s">
        <v>3228</v>
      </c>
      <c r="E3777" t="s">
        <v>1398</v>
      </c>
      <c r="F3777" t="s">
        <v>2292</v>
      </c>
      <c r="G3777">
        <v>2</v>
      </c>
      <c r="H3777">
        <v>16</v>
      </c>
      <c r="I3777">
        <v>37.633200000000002</v>
      </c>
      <c r="J3777">
        <v>-104.7882</v>
      </c>
      <c r="K3777" t="s">
        <v>628</v>
      </c>
      <c r="L3777" t="s">
        <v>742</v>
      </c>
    </row>
    <row r="3778" spans="2:12" x14ac:dyDescent="0.25">
      <c r="B3778" t="s">
        <v>667</v>
      </c>
      <c r="C3778" t="s">
        <v>3219</v>
      </c>
      <c r="D3778" t="s">
        <v>3220</v>
      </c>
      <c r="E3778" t="s">
        <v>3214</v>
      </c>
      <c r="F3778" t="s">
        <v>2292</v>
      </c>
      <c r="G3778">
        <v>2</v>
      </c>
      <c r="H3778">
        <v>16</v>
      </c>
      <c r="I3778">
        <v>37.602699999999999</v>
      </c>
      <c r="J3778">
        <v>-104.7898</v>
      </c>
      <c r="K3778" t="s">
        <v>628</v>
      </c>
      <c r="L3778" t="s">
        <v>742</v>
      </c>
    </row>
    <row r="3779" spans="2:12" x14ac:dyDescent="0.25">
      <c r="B3779" t="s">
        <v>667</v>
      </c>
      <c r="C3779" t="s">
        <v>3249</v>
      </c>
      <c r="D3779" t="s">
        <v>3250</v>
      </c>
      <c r="E3779" t="s">
        <v>2428</v>
      </c>
      <c r="F3779" t="s">
        <v>2292</v>
      </c>
      <c r="G3779">
        <v>2</v>
      </c>
      <c r="H3779">
        <v>79</v>
      </c>
      <c r="I3779">
        <v>37.6798</v>
      </c>
      <c r="J3779">
        <v>-105.0367</v>
      </c>
      <c r="K3779" t="s">
        <v>628</v>
      </c>
      <c r="L3779" t="s">
        <v>742</v>
      </c>
    </row>
    <row r="3780" spans="2:12" x14ac:dyDescent="0.25">
      <c r="B3780" t="s">
        <v>667</v>
      </c>
      <c r="C3780" t="s">
        <v>3307</v>
      </c>
      <c r="D3780" t="s">
        <v>3308</v>
      </c>
      <c r="E3780" t="s">
        <v>3137</v>
      </c>
      <c r="F3780" t="s">
        <v>2292</v>
      </c>
      <c r="G3780">
        <v>2</v>
      </c>
      <c r="H3780">
        <v>79</v>
      </c>
      <c r="I3780">
        <v>37.8215</v>
      </c>
      <c r="J3780">
        <v>-104.9432</v>
      </c>
      <c r="K3780" t="s">
        <v>628</v>
      </c>
      <c r="L3780" t="s">
        <v>742</v>
      </c>
    </row>
    <row r="3781" spans="2:12" x14ac:dyDescent="0.25">
      <c r="B3781" t="s">
        <v>667</v>
      </c>
      <c r="C3781" t="s">
        <v>3255</v>
      </c>
      <c r="D3781" t="s">
        <v>3256</v>
      </c>
      <c r="E3781" t="s">
        <v>3257</v>
      </c>
      <c r="F3781" t="s">
        <v>2292</v>
      </c>
      <c r="G3781">
        <v>2</v>
      </c>
      <c r="H3781">
        <v>79</v>
      </c>
      <c r="I3781">
        <v>37.689399999999999</v>
      </c>
      <c r="J3781">
        <v>-105.0621</v>
      </c>
      <c r="K3781" t="s">
        <v>628</v>
      </c>
      <c r="L3781" t="s">
        <v>742</v>
      </c>
    </row>
    <row r="3782" spans="2:12" x14ac:dyDescent="0.25">
      <c r="B3782" t="s">
        <v>667</v>
      </c>
      <c r="C3782" t="s">
        <v>3305</v>
      </c>
      <c r="D3782" t="s">
        <v>3306</v>
      </c>
      <c r="E3782" t="s">
        <v>3214</v>
      </c>
      <c r="F3782" t="s">
        <v>2292</v>
      </c>
      <c r="G3782">
        <v>2</v>
      </c>
      <c r="H3782">
        <v>14</v>
      </c>
      <c r="I3782">
        <v>37.819699999999997</v>
      </c>
      <c r="J3782">
        <v>-104.4525</v>
      </c>
      <c r="K3782" t="s">
        <v>628</v>
      </c>
      <c r="L3782" t="s">
        <v>742</v>
      </c>
    </row>
    <row r="3783" spans="2:12" x14ac:dyDescent="0.25">
      <c r="B3783" t="s">
        <v>667</v>
      </c>
      <c r="C3783" t="s">
        <v>3231</v>
      </c>
      <c r="D3783" t="s">
        <v>3232</v>
      </c>
      <c r="E3783" t="s">
        <v>2425</v>
      </c>
      <c r="F3783" t="s">
        <v>2292</v>
      </c>
      <c r="G3783">
        <v>2</v>
      </c>
      <c r="H3783">
        <v>16</v>
      </c>
      <c r="I3783">
        <v>37.639299999999999</v>
      </c>
      <c r="J3783">
        <v>-104.8587</v>
      </c>
      <c r="K3783" t="s">
        <v>628</v>
      </c>
      <c r="L3783" t="s">
        <v>742</v>
      </c>
    </row>
    <row r="3784" spans="2:12" x14ac:dyDescent="0.25">
      <c r="B3784" t="s">
        <v>667</v>
      </c>
      <c r="C3784" t="s">
        <v>3212</v>
      </c>
      <c r="D3784" t="s">
        <v>3213</v>
      </c>
      <c r="E3784" t="s">
        <v>3214</v>
      </c>
      <c r="F3784" t="s">
        <v>2292</v>
      </c>
      <c r="G3784">
        <v>2</v>
      </c>
      <c r="H3784">
        <v>16</v>
      </c>
      <c r="I3784">
        <v>37.599499999999999</v>
      </c>
      <c r="J3784">
        <v>-104.86279999999999</v>
      </c>
      <c r="K3784" t="s">
        <v>628</v>
      </c>
      <c r="L3784" t="s">
        <v>742</v>
      </c>
    </row>
    <row r="3785" spans="2:12" x14ac:dyDescent="0.25">
      <c r="B3785" t="s">
        <v>628</v>
      </c>
      <c r="C3785" t="s">
        <v>8315</v>
      </c>
      <c r="D3785" t="s">
        <v>8316</v>
      </c>
      <c r="E3785" t="s">
        <v>8049</v>
      </c>
      <c r="F3785" t="s">
        <v>2484</v>
      </c>
      <c r="G3785">
        <v>0</v>
      </c>
      <c r="H3785">
        <v>16</v>
      </c>
      <c r="I3785">
        <v>37.572499999999998</v>
      </c>
      <c r="J3785">
        <v>-104.8511</v>
      </c>
      <c r="K3785" t="s">
        <v>628</v>
      </c>
      <c r="L3785" t="s">
        <v>742</v>
      </c>
    </row>
    <row r="3786" spans="2:12" x14ac:dyDescent="0.25">
      <c r="B3786" t="s">
        <v>667</v>
      </c>
      <c r="C3786" t="s">
        <v>3204</v>
      </c>
      <c r="D3786" t="s">
        <v>3205</v>
      </c>
      <c r="E3786" t="s">
        <v>2431</v>
      </c>
      <c r="F3786" t="s">
        <v>2292</v>
      </c>
      <c r="G3786">
        <v>2</v>
      </c>
      <c r="H3786">
        <v>16</v>
      </c>
      <c r="I3786">
        <v>37.570999999999998</v>
      </c>
      <c r="J3786">
        <v>-104.8639</v>
      </c>
      <c r="K3786" t="s">
        <v>628</v>
      </c>
      <c r="L3786" t="s">
        <v>742</v>
      </c>
    </row>
    <row r="3787" spans="2:12" x14ac:dyDescent="0.25">
      <c r="B3787" t="s">
        <v>667</v>
      </c>
      <c r="C3787" t="s">
        <v>3189</v>
      </c>
      <c r="D3787" t="s">
        <v>3190</v>
      </c>
      <c r="E3787" t="s">
        <v>2431</v>
      </c>
      <c r="F3787" t="s">
        <v>2292</v>
      </c>
      <c r="G3787">
        <v>2</v>
      </c>
      <c r="H3787">
        <v>16</v>
      </c>
      <c r="I3787">
        <v>37.518999999999998</v>
      </c>
      <c r="J3787">
        <v>-104.73820000000001</v>
      </c>
      <c r="K3787" t="s">
        <v>628</v>
      </c>
      <c r="L3787" t="s">
        <v>742</v>
      </c>
    </row>
    <row r="3788" spans="2:12" x14ac:dyDescent="0.25">
      <c r="B3788" t="s">
        <v>667</v>
      </c>
      <c r="C3788" t="s">
        <v>3233</v>
      </c>
      <c r="D3788" t="s">
        <v>3234</v>
      </c>
      <c r="E3788" t="s">
        <v>1712</v>
      </c>
      <c r="F3788" t="s">
        <v>2292</v>
      </c>
      <c r="G3788">
        <v>2</v>
      </c>
      <c r="H3788">
        <v>16</v>
      </c>
      <c r="I3788">
        <v>37.649099999999997</v>
      </c>
      <c r="J3788">
        <v>-104.9336</v>
      </c>
      <c r="K3788" t="s">
        <v>628</v>
      </c>
      <c r="L3788" t="s">
        <v>742</v>
      </c>
    </row>
    <row r="3789" spans="2:12" x14ac:dyDescent="0.25">
      <c r="B3789" t="s">
        <v>667</v>
      </c>
      <c r="C3789" t="s">
        <v>6590</v>
      </c>
      <c r="D3789" t="s">
        <v>6591</v>
      </c>
      <c r="E3789" t="s">
        <v>2733</v>
      </c>
      <c r="F3789" t="s">
        <v>6505</v>
      </c>
      <c r="G3789">
        <v>2</v>
      </c>
      <c r="H3789">
        <v>79</v>
      </c>
      <c r="I3789">
        <v>37.752899999999997</v>
      </c>
      <c r="J3789">
        <v>-104.8389</v>
      </c>
      <c r="K3789" t="s">
        <v>628</v>
      </c>
      <c r="L3789" t="s">
        <v>742</v>
      </c>
    </row>
    <row r="3790" spans="2:12" x14ac:dyDescent="0.25">
      <c r="B3790" t="s">
        <v>667</v>
      </c>
      <c r="C3790" t="s">
        <v>6592</v>
      </c>
      <c r="D3790" t="s">
        <v>6593</v>
      </c>
      <c r="E3790" t="s">
        <v>2733</v>
      </c>
      <c r="F3790" t="s">
        <v>6505</v>
      </c>
      <c r="G3790">
        <v>2</v>
      </c>
      <c r="H3790">
        <v>16</v>
      </c>
      <c r="I3790">
        <v>37.490299999999998</v>
      </c>
      <c r="J3790">
        <v>-104.7604</v>
      </c>
      <c r="K3790" t="s">
        <v>628</v>
      </c>
      <c r="L3790" t="s">
        <v>742</v>
      </c>
    </row>
    <row r="3791" spans="2:12" x14ac:dyDescent="0.25">
      <c r="B3791" t="s">
        <v>644</v>
      </c>
      <c r="C3791" t="s">
        <v>3117</v>
      </c>
      <c r="D3791" t="s">
        <v>3118</v>
      </c>
      <c r="E3791" t="s">
        <v>3119</v>
      </c>
      <c r="F3791" t="s">
        <v>2292</v>
      </c>
      <c r="G3791">
        <v>2</v>
      </c>
      <c r="H3791">
        <v>67</v>
      </c>
      <c r="I3791">
        <v>37.383800000000001</v>
      </c>
      <c r="J3791">
        <v>-102.28100000000001</v>
      </c>
      <c r="K3791" t="s">
        <v>628</v>
      </c>
      <c r="L3791" t="s">
        <v>742</v>
      </c>
    </row>
    <row r="3792" spans="2:12" x14ac:dyDescent="0.25">
      <c r="B3792" t="s">
        <v>644</v>
      </c>
      <c r="C3792" t="s">
        <v>1885</v>
      </c>
      <c r="D3792" t="s">
        <v>1886</v>
      </c>
      <c r="E3792" t="s">
        <v>852</v>
      </c>
      <c r="F3792" t="s">
        <v>745</v>
      </c>
      <c r="G3792">
        <v>2</v>
      </c>
      <c r="H3792">
        <v>67</v>
      </c>
      <c r="I3792">
        <v>37.382199999999997</v>
      </c>
      <c r="J3792">
        <v>-102.29859999999999</v>
      </c>
      <c r="K3792" t="s">
        <v>1151</v>
      </c>
      <c r="L3792" t="s">
        <v>742</v>
      </c>
    </row>
    <row r="3793" spans="2:12" x14ac:dyDescent="0.25">
      <c r="B3793" t="s">
        <v>644</v>
      </c>
      <c r="C3793" t="s">
        <v>3063</v>
      </c>
      <c r="D3793" t="s">
        <v>3064</v>
      </c>
      <c r="E3793" t="s">
        <v>2504</v>
      </c>
      <c r="F3793" t="s">
        <v>2292</v>
      </c>
      <c r="G3793">
        <v>2</v>
      </c>
      <c r="H3793">
        <v>66</v>
      </c>
      <c r="I3793">
        <v>37.308700000000002</v>
      </c>
      <c r="J3793">
        <v>-102.30159999999999</v>
      </c>
      <c r="K3793" t="s">
        <v>628</v>
      </c>
      <c r="L3793" t="s">
        <v>742</v>
      </c>
    </row>
    <row r="3794" spans="2:12" x14ac:dyDescent="0.25">
      <c r="B3794" t="s">
        <v>628</v>
      </c>
      <c r="C3794" t="s">
        <v>2761</v>
      </c>
      <c r="D3794" t="s">
        <v>2762</v>
      </c>
      <c r="E3794" t="s">
        <v>2733</v>
      </c>
      <c r="F3794" t="s">
        <v>2211</v>
      </c>
      <c r="G3794">
        <v>2</v>
      </c>
      <c r="H3794">
        <v>67</v>
      </c>
      <c r="I3794">
        <v>37.382998999999998</v>
      </c>
      <c r="J3794">
        <v>-102.293999</v>
      </c>
      <c r="K3794" t="s">
        <v>2733</v>
      </c>
      <c r="L3794" t="s">
        <v>742</v>
      </c>
    </row>
    <row r="3795" spans="2:12" x14ac:dyDescent="0.25">
      <c r="B3795" t="s">
        <v>628</v>
      </c>
      <c r="C3795" t="s">
        <v>2601</v>
      </c>
      <c r="D3795" t="s">
        <v>2602</v>
      </c>
      <c r="E3795" t="s">
        <v>628</v>
      </c>
      <c r="F3795" t="s">
        <v>2211</v>
      </c>
      <c r="G3795">
        <v>0</v>
      </c>
      <c r="H3795">
        <v>0</v>
      </c>
      <c r="I3795">
        <v>0</v>
      </c>
      <c r="J3795">
        <v>0</v>
      </c>
      <c r="K3795" t="s">
        <v>628</v>
      </c>
      <c r="L3795" t="s">
        <v>742</v>
      </c>
    </row>
    <row r="3796" spans="2:12" x14ac:dyDescent="0.25">
      <c r="B3796" t="s">
        <v>628</v>
      </c>
      <c r="C3796" t="s">
        <v>8014</v>
      </c>
      <c r="D3796" t="s">
        <v>8015</v>
      </c>
      <c r="E3796" t="s">
        <v>628</v>
      </c>
      <c r="F3796" t="s">
        <v>2484</v>
      </c>
      <c r="G3796">
        <v>1</v>
      </c>
      <c r="H3796">
        <v>5</v>
      </c>
      <c r="I3796">
        <v>40.07</v>
      </c>
      <c r="J3796">
        <v>-105.519997</v>
      </c>
      <c r="K3796" t="s">
        <v>628</v>
      </c>
      <c r="L3796" t="s">
        <v>742</v>
      </c>
    </row>
    <row r="3797" spans="2:12" x14ac:dyDescent="0.25">
      <c r="B3797" t="s">
        <v>628</v>
      </c>
      <c r="C3797" t="s">
        <v>8540</v>
      </c>
      <c r="D3797" t="s">
        <v>8541</v>
      </c>
      <c r="E3797" t="s">
        <v>628</v>
      </c>
      <c r="F3797" t="s">
        <v>2484</v>
      </c>
      <c r="G3797">
        <v>0</v>
      </c>
      <c r="H3797">
        <v>3</v>
      </c>
      <c r="I3797">
        <v>40.594999999999999</v>
      </c>
      <c r="J3797">
        <v>-105.1553</v>
      </c>
      <c r="K3797" t="s">
        <v>628</v>
      </c>
      <c r="L3797" t="s">
        <v>742</v>
      </c>
    </row>
    <row r="3798" spans="2:12" x14ac:dyDescent="0.25">
      <c r="B3798" t="s">
        <v>674</v>
      </c>
      <c r="C3798" t="s">
        <v>1887</v>
      </c>
      <c r="D3798" t="s">
        <v>1888</v>
      </c>
      <c r="E3798" t="s">
        <v>810</v>
      </c>
      <c r="F3798" t="s">
        <v>745</v>
      </c>
      <c r="G3798">
        <v>1</v>
      </c>
      <c r="H3798">
        <v>4</v>
      </c>
      <c r="I3798">
        <v>40.425600000000003</v>
      </c>
      <c r="J3798">
        <v>-105.2103</v>
      </c>
      <c r="K3798" t="s">
        <v>810</v>
      </c>
      <c r="L3798" t="s">
        <v>742</v>
      </c>
    </row>
    <row r="3799" spans="2:12" x14ac:dyDescent="0.25">
      <c r="B3799" t="s">
        <v>669</v>
      </c>
      <c r="C3799" t="s">
        <v>6479</v>
      </c>
      <c r="D3799" t="s">
        <v>6480</v>
      </c>
      <c r="E3799" t="s">
        <v>628</v>
      </c>
      <c r="F3799" t="s">
        <v>745</v>
      </c>
      <c r="G3799">
        <v>1</v>
      </c>
      <c r="H3799">
        <v>8</v>
      </c>
      <c r="I3799">
        <v>39.482199999999999</v>
      </c>
      <c r="J3799">
        <v>-105.2092</v>
      </c>
      <c r="K3799" t="s">
        <v>4411</v>
      </c>
      <c r="L3799" t="s">
        <v>742</v>
      </c>
    </row>
    <row r="3800" spans="2:12" x14ac:dyDescent="0.25">
      <c r="B3800" t="s">
        <v>628</v>
      </c>
      <c r="C3800" t="s">
        <v>8937</v>
      </c>
      <c r="D3800" t="s">
        <v>8938</v>
      </c>
      <c r="E3800" t="s">
        <v>8049</v>
      </c>
      <c r="F3800" t="s">
        <v>2484</v>
      </c>
      <c r="G3800">
        <v>0</v>
      </c>
      <c r="H3800">
        <v>1</v>
      </c>
      <c r="I3800">
        <v>39.7515</v>
      </c>
      <c r="J3800">
        <v>-104.587</v>
      </c>
      <c r="K3800" t="s">
        <v>628</v>
      </c>
      <c r="L3800" t="s">
        <v>742</v>
      </c>
    </row>
    <row r="3801" spans="2:12" x14ac:dyDescent="0.25">
      <c r="B3801" t="s">
        <v>642</v>
      </c>
      <c r="C3801" t="s">
        <v>5121</v>
      </c>
      <c r="D3801" t="s">
        <v>5122</v>
      </c>
      <c r="E3801" t="s">
        <v>2663</v>
      </c>
      <c r="F3801" t="s">
        <v>2292</v>
      </c>
      <c r="G3801">
        <v>1</v>
      </c>
      <c r="H3801">
        <v>1</v>
      </c>
      <c r="I3801">
        <v>39.695999999999998</v>
      </c>
      <c r="J3801">
        <v>-104.56</v>
      </c>
      <c r="K3801" t="s">
        <v>628</v>
      </c>
      <c r="L3801" t="s">
        <v>742</v>
      </c>
    </row>
    <row r="3802" spans="2:12" x14ac:dyDescent="0.25">
      <c r="B3802" t="s">
        <v>628</v>
      </c>
      <c r="C3802" t="s">
        <v>8027</v>
      </c>
      <c r="D3802" t="s">
        <v>8028</v>
      </c>
      <c r="E3802" t="s">
        <v>6688</v>
      </c>
      <c r="F3802" t="s">
        <v>2292</v>
      </c>
      <c r="G3802">
        <v>1</v>
      </c>
      <c r="H3802">
        <v>1</v>
      </c>
      <c r="I3802">
        <v>39.658999999999999</v>
      </c>
      <c r="J3802">
        <v>-104.533</v>
      </c>
      <c r="K3802" t="s">
        <v>628</v>
      </c>
      <c r="L3802" t="s">
        <v>742</v>
      </c>
    </row>
    <row r="3803" spans="2:12" x14ac:dyDescent="0.25">
      <c r="B3803" t="s">
        <v>641</v>
      </c>
      <c r="C3803" t="s">
        <v>2432</v>
      </c>
      <c r="D3803" t="s">
        <v>2433</v>
      </c>
      <c r="E3803" t="s">
        <v>1712</v>
      </c>
      <c r="F3803" t="s">
        <v>745</v>
      </c>
      <c r="G3803">
        <v>3</v>
      </c>
      <c r="H3803">
        <v>20</v>
      </c>
      <c r="I3803">
        <v>37.429699999999997</v>
      </c>
      <c r="J3803">
        <v>-106.0317</v>
      </c>
      <c r="K3803" t="s">
        <v>1712</v>
      </c>
      <c r="L3803" t="s">
        <v>742</v>
      </c>
    </row>
    <row r="3804" spans="2:12" x14ac:dyDescent="0.25">
      <c r="B3804" t="s">
        <v>628</v>
      </c>
      <c r="C3804" t="s">
        <v>2758</v>
      </c>
      <c r="D3804" t="s">
        <v>2759</v>
      </c>
      <c r="E3804" t="s">
        <v>2760</v>
      </c>
      <c r="F3804" t="s">
        <v>2211</v>
      </c>
      <c r="G3804">
        <v>1</v>
      </c>
      <c r="H3804">
        <v>3</v>
      </c>
      <c r="I3804">
        <v>40.710200999999998</v>
      </c>
      <c r="J3804">
        <v>-105.102997</v>
      </c>
      <c r="K3804" t="s">
        <v>2760</v>
      </c>
      <c r="L3804" t="s">
        <v>742</v>
      </c>
    </row>
    <row r="3805" spans="2:12" x14ac:dyDescent="0.25">
      <c r="B3805" t="s">
        <v>690</v>
      </c>
      <c r="C3805" t="s">
        <v>2799</v>
      </c>
      <c r="D3805" t="s">
        <v>2800</v>
      </c>
      <c r="E3805" t="s">
        <v>2751</v>
      </c>
      <c r="F3805" t="s">
        <v>745</v>
      </c>
      <c r="G3805">
        <v>2</v>
      </c>
      <c r="H3805">
        <v>14</v>
      </c>
      <c r="I3805">
        <v>38.279800000000002</v>
      </c>
      <c r="J3805">
        <v>-104.5215</v>
      </c>
      <c r="K3805" t="s">
        <v>2751</v>
      </c>
      <c r="L3805" t="s">
        <v>742</v>
      </c>
    </row>
    <row r="3806" spans="2:12" x14ac:dyDescent="0.25">
      <c r="B3806" t="s">
        <v>628</v>
      </c>
      <c r="C3806" t="s">
        <v>8431</v>
      </c>
      <c r="D3806" t="s">
        <v>8432</v>
      </c>
      <c r="E3806" t="s">
        <v>628</v>
      </c>
      <c r="F3806" t="s">
        <v>2484</v>
      </c>
      <c r="G3806">
        <v>0</v>
      </c>
      <c r="H3806">
        <v>3</v>
      </c>
      <c r="I3806">
        <v>40.692</v>
      </c>
      <c r="J3806">
        <v>-105.0151</v>
      </c>
      <c r="K3806" t="s">
        <v>628</v>
      </c>
      <c r="L3806" t="s">
        <v>742</v>
      </c>
    </row>
    <row r="3807" spans="2:12" x14ac:dyDescent="0.25">
      <c r="B3807" t="s">
        <v>628</v>
      </c>
      <c r="C3807" t="s">
        <v>8425</v>
      </c>
      <c r="D3807" t="s">
        <v>8426</v>
      </c>
      <c r="E3807" t="s">
        <v>628</v>
      </c>
      <c r="F3807" t="s">
        <v>2484</v>
      </c>
      <c r="G3807">
        <v>0</v>
      </c>
      <c r="H3807">
        <v>3</v>
      </c>
      <c r="I3807">
        <v>40.777999999999999</v>
      </c>
      <c r="J3807">
        <v>-105.0737</v>
      </c>
      <c r="K3807" t="s">
        <v>628</v>
      </c>
      <c r="L3807" t="s">
        <v>742</v>
      </c>
    </row>
    <row r="3808" spans="2:12" x14ac:dyDescent="0.25">
      <c r="B3808" t="s">
        <v>683</v>
      </c>
      <c r="C3808" t="s">
        <v>1892</v>
      </c>
      <c r="D3808" t="s">
        <v>1893</v>
      </c>
      <c r="E3808" t="s">
        <v>1891</v>
      </c>
      <c r="F3808" t="s">
        <v>745</v>
      </c>
      <c r="G3808">
        <v>1</v>
      </c>
      <c r="H3808">
        <v>1</v>
      </c>
      <c r="I3808">
        <v>40.333312999999997</v>
      </c>
      <c r="J3808">
        <v>-103.933843</v>
      </c>
      <c r="K3808" t="s">
        <v>628</v>
      </c>
      <c r="L3808" t="s">
        <v>742</v>
      </c>
    </row>
    <row r="3809" spans="2:12" x14ac:dyDescent="0.25">
      <c r="B3809" t="s">
        <v>683</v>
      </c>
      <c r="C3809" t="s">
        <v>6019</v>
      </c>
      <c r="D3809" t="s">
        <v>6020</v>
      </c>
      <c r="E3809" t="s">
        <v>2813</v>
      </c>
      <c r="F3809" t="s">
        <v>2292</v>
      </c>
      <c r="G3809">
        <v>1</v>
      </c>
      <c r="H3809">
        <v>1</v>
      </c>
      <c r="I3809">
        <v>40.360199999999999</v>
      </c>
      <c r="J3809">
        <v>-104.0514</v>
      </c>
      <c r="K3809" t="s">
        <v>628</v>
      </c>
      <c r="L3809" t="s">
        <v>742</v>
      </c>
    </row>
    <row r="3810" spans="2:12" x14ac:dyDescent="0.25">
      <c r="B3810" t="s">
        <v>628</v>
      </c>
      <c r="C3810" t="s">
        <v>8405</v>
      </c>
      <c r="D3810" t="s">
        <v>8406</v>
      </c>
      <c r="E3810" t="s">
        <v>628</v>
      </c>
      <c r="F3810" t="s">
        <v>2484</v>
      </c>
      <c r="G3810">
        <v>0</v>
      </c>
      <c r="H3810">
        <v>3</v>
      </c>
      <c r="I3810">
        <v>40.706200000000003</v>
      </c>
      <c r="J3810">
        <v>-105.0061</v>
      </c>
      <c r="K3810" t="s">
        <v>628</v>
      </c>
      <c r="L3810" t="s">
        <v>742</v>
      </c>
    </row>
    <row r="3811" spans="2:12" x14ac:dyDescent="0.25">
      <c r="B3811" t="s">
        <v>628</v>
      </c>
      <c r="C3811" t="s">
        <v>8447</v>
      </c>
      <c r="D3811" t="s">
        <v>8448</v>
      </c>
      <c r="E3811" t="s">
        <v>628</v>
      </c>
      <c r="F3811" t="s">
        <v>2484</v>
      </c>
      <c r="G3811">
        <v>0</v>
      </c>
      <c r="H3811">
        <v>3</v>
      </c>
      <c r="I3811">
        <v>40.691000000000003</v>
      </c>
      <c r="J3811">
        <v>-105.0157</v>
      </c>
      <c r="K3811" t="s">
        <v>628</v>
      </c>
      <c r="L3811" t="s">
        <v>742</v>
      </c>
    </row>
    <row r="3812" spans="2:12" x14ac:dyDescent="0.25">
      <c r="B3812" t="s">
        <v>628</v>
      </c>
      <c r="C3812" t="s">
        <v>8674</v>
      </c>
      <c r="D3812" t="s">
        <v>8675</v>
      </c>
      <c r="E3812" t="s">
        <v>628</v>
      </c>
      <c r="F3812" t="s">
        <v>2484</v>
      </c>
      <c r="G3812">
        <v>0</v>
      </c>
      <c r="H3812">
        <v>3</v>
      </c>
      <c r="I3812">
        <v>40.713799999999999</v>
      </c>
      <c r="J3812">
        <v>-105.0154</v>
      </c>
      <c r="K3812" t="s">
        <v>628</v>
      </c>
      <c r="L3812" t="s">
        <v>742</v>
      </c>
    </row>
    <row r="3813" spans="2:12" x14ac:dyDescent="0.25">
      <c r="B3813" t="s">
        <v>628</v>
      </c>
      <c r="C3813" t="s">
        <v>8439</v>
      </c>
      <c r="D3813" t="s">
        <v>8440</v>
      </c>
      <c r="E3813" t="s">
        <v>628</v>
      </c>
      <c r="F3813" t="s">
        <v>2484</v>
      </c>
      <c r="G3813">
        <v>0</v>
      </c>
      <c r="H3813">
        <v>3</v>
      </c>
      <c r="I3813">
        <v>40.6892</v>
      </c>
      <c r="J3813">
        <v>-105.0205</v>
      </c>
      <c r="K3813" t="s">
        <v>628</v>
      </c>
      <c r="L3813" t="s">
        <v>742</v>
      </c>
    </row>
    <row r="3814" spans="2:12" x14ac:dyDescent="0.25">
      <c r="B3814" t="s">
        <v>628</v>
      </c>
      <c r="C3814" t="s">
        <v>8656</v>
      </c>
      <c r="D3814" t="s">
        <v>8657</v>
      </c>
      <c r="E3814" t="s">
        <v>628</v>
      </c>
      <c r="F3814" t="s">
        <v>2484</v>
      </c>
      <c r="G3814">
        <v>0</v>
      </c>
      <c r="H3814">
        <v>3</v>
      </c>
      <c r="I3814">
        <v>40.682499999999997</v>
      </c>
      <c r="J3814">
        <v>-105.0241</v>
      </c>
      <c r="K3814" t="s">
        <v>628</v>
      </c>
      <c r="L3814" t="s">
        <v>742</v>
      </c>
    </row>
    <row r="3815" spans="2:12" x14ac:dyDescent="0.25">
      <c r="B3815" t="s">
        <v>628</v>
      </c>
      <c r="C3815" t="s">
        <v>8135</v>
      </c>
      <c r="D3815" t="s">
        <v>8136</v>
      </c>
      <c r="E3815" t="s">
        <v>8049</v>
      </c>
      <c r="F3815" t="s">
        <v>2292</v>
      </c>
      <c r="G3815">
        <v>1</v>
      </c>
      <c r="H3815">
        <v>3</v>
      </c>
      <c r="I3815">
        <v>40.877000000000002</v>
      </c>
      <c r="J3815">
        <v>-105.0787</v>
      </c>
      <c r="K3815" t="s">
        <v>628</v>
      </c>
      <c r="L3815" t="s">
        <v>742</v>
      </c>
    </row>
    <row r="3816" spans="2:12" x14ac:dyDescent="0.25">
      <c r="B3816" t="s">
        <v>628</v>
      </c>
      <c r="C3816" t="s">
        <v>8668</v>
      </c>
      <c r="D3816" t="s">
        <v>8669</v>
      </c>
      <c r="E3816" t="s">
        <v>628</v>
      </c>
      <c r="F3816" t="s">
        <v>2484</v>
      </c>
      <c r="G3816">
        <v>0</v>
      </c>
      <c r="H3816">
        <v>3</v>
      </c>
      <c r="I3816">
        <v>40.751100000000001</v>
      </c>
      <c r="J3816">
        <v>-104.96250000000001</v>
      </c>
      <c r="K3816" t="s">
        <v>628</v>
      </c>
      <c r="L3816" t="s">
        <v>742</v>
      </c>
    </row>
    <row r="3817" spans="2:12" x14ac:dyDescent="0.25">
      <c r="B3817" t="s">
        <v>674</v>
      </c>
      <c r="C3817" t="s">
        <v>1894</v>
      </c>
      <c r="D3817" t="s">
        <v>1895</v>
      </c>
      <c r="E3817" t="s">
        <v>1896</v>
      </c>
      <c r="F3817" t="s">
        <v>745</v>
      </c>
      <c r="G3817">
        <v>1</v>
      </c>
      <c r="H3817">
        <v>3</v>
      </c>
      <c r="I3817">
        <v>40.725560000000002</v>
      </c>
      <c r="J3817">
        <v>-105.10972</v>
      </c>
      <c r="K3817" t="s">
        <v>1896</v>
      </c>
      <c r="L3817" t="s">
        <v>742</v>
      </c>
    </row>
    <row r="3818" spans="2:12" x14ac:dyDescent="0.25">
      <c r="B3818" t="s">
        <v>628</v>
      </c>
      <c r="C3818" t="s">
        <v>8445</v>
      </c>
      <c r="D3818" t="s">
        <v>8446</v>
      </c>
      <c r="E3818" t="s">
        <v>628</v>
      </c>
      <c r="F3818" t="s">
        <v>2484</v>
      </c>
      <c r="G3818">
        <v>0</v>
      </c>
      <c r="H3818">
        <v>3</v>
      </c>
      <c r="I3818">
        <v>40.710999999999999</v>
      </c>
      <c r="J3818">
        <v>-105.1144</v>
      </c>
      <c r="K3818" t="s">
        <v>628</v>
      </c>
      <c r="L3818" t="s">
        <v>742</v>
      </c>
    </row>
    <row r="3819" spans="2:12" x14ac:dyDescent="0.25">
      <c r="B3819" t="s">
        <v>628</v>
      </c>
      <c r="C3819" t="s">
        <v>8441</v>
      </c>
      <c r="D3819" t="s">
        <v>8442</v>
      </c>
      <c r="E3819" t="s">
        <v>628</v>
      </c>
      <c r="F3819" t="s">
        <v>2484</v>
      </c>
      <c r="G3819">
        <v>0</v>
      </c>
      <c r="H3819">
        <v>3</v>
      </c>
      <c r="I3819">
        <v>40.785200000000003</v>
      </c>
      <c r="J3819">
        <v>-104.9757</v>
      </c>
      <c r="K3819" t="s">
        <v>628</v>
      </c>
      <c r="L3819" t="s">
        <v>742</v>
      </c>
    </row>
    <row r="3820" spans="2:12" x14ac:dyDescent="0.25">
      <c r="B3820" t="s">
        <v>628</v>
      </c>
      <c r="C3820" t="s">
        <v>2479</v>
      </c>
      <c r="D3820" t="s">
        <v>2480</v>
      </c>
      <c r="E3820" t="s">
        <v>2481</v>
      </c>
      <c r="F3820" t="s">
        <v>2211</v>
      </c>
      <c r="G3820">
        <v>1</v>
      </c>
      <c r="H3820">
        <v>3</v>
      </c>
      <c r="I3820">
        <v>40.676200999999999</v>
      </c>
      <c r="J3820">
        <v>-104.99700199999999</v>
      </c>
      <c r="K3820" t="s">
        <v>2481</v>
      </c>
      <c r="L3820" t="s">
        <v>742</v>
      </c>
    </row>
    <row r="3821" spans="2:12" x14ac:dyDescent="0.25">
      <c r="B3821" t="s">
        <v>628</v>
      </c>
      <c r="C3821" t="s">
        <v>2769</v>
      </c>
      <c r="D3821" t="s">
        <v>2770</v>
      </c>
      <c r="E3821" t="s">
        <v>628</v>
      </c>
      <c r="F3821" t="s">
        <v>2484</v>
      </c>
      <c r="G3821">
        <v>7</v>
      </c>
      <c r="H3821">
        <v>78</v>
      </c>
      <c r="I3821">
        <v>37.516666000000001</v>
      </c>
      <c r="J3821">
        <v>-107.316666</v>
      </c>
      <c r="K3821" t="s">
        <v>628</v>
      </c>
      <c r="L3821" t="s">
        <v>742</v>
      </c>
    </row>
    <row r="3822" spans="2:12" x14ac:dyDescent="0.25">
      <c r="B3822" t="s">
        <v>654</v>
      </c>
      <c r="C3822" t="s">
        <v>1904</v>
      </c>
      <c r="D3822" t="s">
        <v>1905</v>
      </c>
      <c r="E3822" t="s">
        <v>1906</v>
      </c>
      <c r="F3822" t="s">
        <v>745</v>
      </c>
      <c r="G3822">
        <v>4</v>
      </c>
      <c r="H3822">
        <v>40</v>
      </c>
      <c r="I3822">
        <v>39.1</v>
      </c>
      <c r="J3822">
        <v>-107.51667</v>
      </c>
      <c r="K3822" t="s">
        <v>628</v>
      </c>
      <c r="L3822" t="s">
        <v>742</v>
      </c>
    </row>
    <row r="3823" spans="2:12" x14ac:dyDescent="0.25">
      <c r="B3823" t="s">
        <v>653</v>
      </c>
      <c r="C3823" t="s">
        <v>1897</v>
      </c>
      <c r="D3823" t="s">
        <v>1898</v>
      </c>
      <c r="E3823" t="s">
        <v>831</v>
      </c>
      <c r="F3823" t="s">
        <v>745</v>
      </c>
      <c r="G3823">
        <v>2</v>
      </c>
      <c r="H3823">
        <v>13</v>
      </c>
      <c r="I3823">
        <v>38.131100000000004</v>
      </c>
      <c r="J3823">
        <v>-105.4661</v>
      </c>
      <c r="K3823" t="s">
        <v>831</v>
      </c>
      <c r="L3823" t="s">
        <v>742</v>
      </c>
    </row>
    <row r="3824" spans="2:12" x14ac:dyDescent="0.25">
      <c r="B3824" t="s">
        <v>653</v>
      </c>
      <c r="C3824" t="s">
        <v>3357</v>
      </c>
      <c r="D3824" t="s">
        <v>3358</v>
      </c>
      <c r="E3824" t="s">
        <v>2938</v>
      </c>
      <c r="F3824" t="s">
        <v>2292</v>
      </c>
      <c r="G3824">
        <v>2</v>
      </c>
      <c r="H3824">
        <v>13</v>
      </c>
      <c r="I3824">
        <v>38.037399999999998</v>
      </c>
      <c r="J3824">
        <v>-105.312</v>
      </c>
      <c r="K3824" t="s">
        <v>628</v>
      </c>
      <c r="L3824" t="s">
        <v>742</v>
      </c>
    </row>
    <row r="3825" spans="2:12" x14ac:dyDescent="0.25">
      <c r="B3825" t="s">
        <v>653</v>
      </c>
      <c r="C3825" t="s">
        <v>3347</v>
      </c>
      <c r="D3825" t="s">
        <v>3348</v>
      </c>
      <c r="E3825" t="s">
        <v>2926</v>
      </c>
      <c r="F3825" t="s">
        <v>2292</v>
      </c>
      <c r="G3825">
        <v>2</v>
      </c>
      <c r="H3825">
        <v>13</v>
      </c>
      <c r="I3825">
        <v>37.999000000000002</v>
      </c>
      <c r="J3825">
        <v>-105.35599999999999</v>
      </c>
      <c r="K3825" t="s">
        <v>628</v>
      </c>
      <c r="L3825" t="s">
        <v>742</v>
      </c>
    </row>
    <row r="3826" spans="2:12" x14ac:dyDescent="0.25">
      <c r="B3826" t="s">
        <v>653</v>
      </c>
      <c r="C3826" t="s">
        <v>3470</v>
      </c>
      <c r="D3826" t="s">
        <v>3471</v>
      </c>
      <c r="E3826" t="s">
        <v>3447</v>
      </c>
      <c r="F3826" t="s">
        <v>2292</v>
      </c>
      <c r="G3826">
        <v>2</v>
      </c>
      <c r="H3826">
        <v>12</v>
      </c>
      <c r="I3826">
        <v>38.229500000000002</v>
      </c>
      <c r="J3826">
        <v>-105.2766</v>
      </c>
      <c r="K3826" t="s">
        <v>628</v>
      </c>
      <c r="L3826" t="s">
        <v>742</v>
      </c>
    </row>
    <row r="3827" spans="2:12" x14ac:dyDescent="0.25">
      <c r="B3827" t="s">
        <v>653</v>
      </c>
      <c r="C3827" t="s">
        <v>3468</v>
      </c>
      <c r="D3827" t="s">
        <v>3469</v>
      </c>
      <c r="E3827" t="s">
        <v>3197</v>
      </c>
      <c r="F3827" t="s">
        <v>2292</v>
      </c>
      <c r="G3827">
        <v>2</v>
      </c>
      <c r="H3827">
        <v>12</v>
      </c>
      <c r="I3827">
        <v>38.220300000000002</v>
      </c>
      <c r="J3827">
        <v>-105.2778</v>
      </c>
      <c r="K3827" t="s">
        <v>628</v>
      </c>
      <c r="L3827" t="s">
        <v>742</v>
      </c>
    </row>
    <row r="3828" spans="2:12" x14ac:dyDescent="0.25">
      <c r="B3828" t="s">
        <v>653</v>
      </c>
      <c r="C3828" t="s">
        <v>3400</v>
      </c>
      <c r="D3828" t="s">
        <v>3401</v>
      </c>
      <c r="E3828" t="s">
        <v>3176</v>
      </c>
      <c r="F3828" t="s">
        <v>2292</v>
      </c>
      <c r="G3828">
        <v>2</v>
      </c>
      <c r="H3828">
        <v>13</v>
      </c>
      <c r="I3828">
        <v>38.100900000000003</v>
      </c>
      <c r="J3828">
        <v>-105.43770000000001</v>
      </c>
      <c r="K3828" t="s">
        <v>628</v>
      </c>
      <c r="L3828" t="s">
        <v>742</v>
      </c>
    </row>
    <row r="3829" spans="2:12" x14ac:dyDescent="0.25">
      <c r="B3829" t="s">
        <v>653</v>
      </c>
      <c r="C3829" t="s">
        <v>3397</v>
      </c>
      <c r="D3829" t="s">
        <v>3398</v>
      </c>
      <c r="E3829" t="s">
        <v>3399</v>
      </c>
      <c r="F3829" t="s">
        <v>2292</v>
      </c>
      <c r="G3829">
        <v>2</v>
      </c>
      <c r="H3829">
        <v>13</v>
      </c>
      <c r="I3829">
        <v>38.100900000000003</v>
      </c>
      <c r="J3829">
        <v>-105.5115</v>
      </c>
      <c r="K3829" t="s">
        <v>628</v>
      </c>
      <c r="L3829" t="s">
        <v>742</v>
      </c>
    </row>
    <row r="3830" spans="2:12" x14ac:dyDescent="0.25">
      <c r="B3830" t="s">
        <v>653</v>
      </c>
      <c r="C3830" t="s">
        <v>3422</v>
      </c>
      <c r="D3830" t="s">
        <v>3423</v>
      </c>
      <c r="E3830" t="s">
        <v>3032</v>
      </c>
      <c r="F3830" t="s">
        <v>2292</v>
      </c>
      <c r="G3830">
        <v>2</v>
      </c>
      <c r="H3830">
        <v>13</v>
      </c>
      <c r="I3830">
        <v>38.1402</v>
      </c>
      <c r="J3830">
        <v>-105.5776</v>
      </c>
      <c r="K3830" t="s">
        <v>628</v>
      </c>
      <c r="L3830" t="s">
        <v>742</v>
      </c>
    </row>
    <row r="3831" spans="2:12" x14ac:dyDescent="0.25">
      <c r="B3831" t="s">
        <v>628</v>
      </c>
      <c r="C3831" t="s">
        <v>8047</v>
      </c>
      <c r="D3831" t="s">
        <v>8048</v>
      </c>
      <c r="E3831" t="s">
        <v>8049</v>
      </c>
      <c r="F3831" t="s">
        <v>2292</v>
      </c>
      <c r="G3831">
        <v>2</v>
      </c>
      <c r="H3831">
        <v>13</v>
      </c>
      <c r="I3831">
        <v>38.119500000000002</v>
      </c>
      <c r="J3831">
        <v>-105.57769999999999</v>
      </c>
      <c r="K3831" t="s">
        <v>628</v>
      </c>
      <c r="L3831" t="s">
        <v>742</v>
      </c>
    </row>
    <row r="3832" spans="2:12" x14ac:dyDescent="0.25">
      <c r="B3832" t="s">
        <v>653</v>
      </c>
      <c r="C3832" t="s">
        <v>3435</v>
      </c>
      <c r="D3832" t="s">
        <v>3436</v>
      </c>
      <c r="E3832" t="s">
        <v>3334</v>
      </c>
      <c r="F3832" t="s">
        <v>2292</v>
      </c>
      <c r="G3832">
        <v>2</v>
      </c>
      <c r="H3832">
        <v>13</v>
      </c>
      <c r="I3832">
        <v>38.152900000000002</v>
      </c>
      <c r="J3832">
        <v>-105.34269999999999</v>
      </c>
      <c r="K3832" t="s">
        <v>628</v>
      </c>
      <c r="L3832" t="s">
        <v>742</v>
      </c>
    </row>
    <row r="3833" spans="2:12" x14ac:dyDescent="0.25">
      <c r="B3833" t="s">
        <v>628</v>
      </c>
      <c r="C3833" t="s">
        <v>8969</v>
      </c>
      <c r="D3833" t="s">
        <v>8970</v>
      </c>
      <c r="E3833" t="s">
        <v>8049</v>
      </c>
      <c r="F3833" t="s">
        <v>2484</v>
      </c>
      <c r="G3833">
        <v>0</v>
      </c>
      <c r="H3833">
        <v>13</v>
      </c>
      <c r="I3833">
        <v>38.072200000000002</v>
      </c>
      <c r="J3833">
        <v>-105.36709999999999</v>
      </c>
      <c r="K3833" t="s">
        <v>628</v>
      </c>
      <c r="L3833" t="s">
        <v>742</v>
      </c>
    </row>
    <row r="3834" spans="2:12" x14ac:dyDescent="0.25">
      <c r="B3834" t="s">
        <v>653</v>
      </c>
      <c r="C3834" t="s">
        <v>3481</v>
      </c>
      <c r="D3834" t="s">
        <v>3482</v>
      </c>
      <c r="E3834" t="s">
        <v>2813</v>
      </c>
      <c r="F3834" t="s">
        <v>2292</v>
      </c>
      <c r="G3834">
        <v>2</v>
      </c>
      <c r="H3834">
        <v>12</v>
      </c>
      <c r="I3834">
        <v>38.235500000000002</v>
      </c>
      <c r="J3834">
        <v>-105.52849999999999</v>
      </c>
      <c r="K3834" t="s">
        <v>628</v>
      </c>
      <c r="L3834" t="s">
        <v>742</v>
      </c>
    </row>
    <row r="3835" spans="2:12" x14ac:dyDescent="0.25">
      <c r="B3835" t="s">
        <v>653</v>
      </c>
      <c r="C3835" t="s">
        <v>3404</v>
      </c>
      <c r="D3835" t="s">
        <v>3405</v>
      </c>
      <c r="E3835" t="s">
        <v>1990</v>
      </c>
      <c r="F3835" t="s">
        <v>2292</v>
      </c>
      <c r="G3835">
        <v>2</v>
      </c>
      <c r="H3835">
        <v>13</v>
      </c>
      <c r="I3835">
        <v>38.108600000000003</v>
      </c>
      <c r="J3835">
        <v>-105.31659999999999</v>
      </c>
      <c r="K3835" t="s">
        <v>628</v>
      </c>
      <c r="L3835" t="s">
        <v>742</v>
      </c>
    </row>
    <row r="3836" spans="2:12" x14ac:dyDescent="0.25">
      <c r="B3836" t="s">
        <v>653</v>
      </c>
      <c r="C3836" t="s">
        <v>3456</v>
      </c>
      <c r="D3836" t="s">
        <v>3457</v>
      </c>
      <c r="E3836" t="s">
        <v>2751</v>
      </c>
      <c r="F3836" t="s">
        <v>2292</v>
      </c>
      <c r="G3836">
        <v>2</v>
      </c>
      <c r="H3836">
        <v>13</v>
      </c>
      <c r="I3836">
        <v>38.196300000000001</v>
      </c>
      <c r="J3836">
        <v>-105.598</v>
      </c>
      <c r="K3836" t="s">
        <v>628</v>
      </c>
      <c r="L3836" t="s">
        <v>742</v>
      </c>
    </row>
    <row r="3837" spans="2:12" x14ac:dyDescent="0.25">
      <c r="B3837" t="s">
        <v>653</v>
      </c>
      <c r="C3837" t="s">
        <v>3493</v>
      </c>
      <c r="D3837" t="s">
        <v>3494</v>
      </c>
      <c r="E3837" t="s">
        <v>3495</v>
      </c>
      <c r="F3837" t="s">
        <v>2292</v>
      </c>
      <c r="G3837">
        <v>2</v>
      </c>
      <c r="H3837">
        <v>13</v>
      </c>
      <c r="I3837">
        <v>38.243000000000002</v>
      </c>
      <c r="J3837">
        <v>-105.55540000000001</v>
      </c>
      <c r="K3837" t="s">
        <v>628</v>
      </c>
      <c r="L3837" t="s">
        <v>742</v>
      </c>
    </row>
    <row r="3838" spans="2:12" x14ac:dyDescent="0.25">
      <c r="B3838" t="s">
        <v>628</v>
      </c>
      <c r="C3838" t="s">
        <v>2727</v>
      </c>
      <c r="D3838" t="s">
        <v>2728</v>
      </c>
      <c r="E3838" t="s">
        <v>961</v>
      </c>
      <c r="F3838" t="s">
        <v>2211</v>
      </c>
      <c r="G3838">
        <v>2</v>
      </c>
      <c r="H3838">
        <v>13</v>
      </c>
      <c r="I3838">
        <v>38.150298999999997</v>
      </c>
      <c r="J3838">
        <v>-105.49900100000001</v>
      </c>
      <c r="K3838" t="s">
        <v>961</v>
      </c>
      <c r="L3838" t="s">
        <v>742</v>
      </c>
    </row>
    <row r="3839" spans="2:12" x14ac:dyDescent="0.25">
      <c r="B3839" t="s">
        <v>657</v>
      </c>
      <c r="C3839" t="s">
        <v>1899</v>
      </c>
      <c r="D3839" t="s">
        <v>1900</v>
      </c>
      <c r="E3839" t="s">
        <v>765</v>
      </c>
      <c r="F3839" t="s">
        <v>745</v>
      </c>
      <c r="G3839">
        <v>1</v>
      </c>
      <c r="H3839">
        <v>8</v>
      </c>
      <c r="I3839">
        <v>39.133330000000001</v>
      </c>
      <c r="J3839">
        <v>-105.11667</v>
      </c>
      <c r="K3839" t="s">
        <v>628</v>
      </c>
      <c r="L3839" t="s">
        <v>742</v>
      </c>
    </row>
    <row r="3840" spans="2:12" x14ac:dyDescent="0.25">
      <c r="B3840" t="s">
        <v>699</v>
      </c>
      <c r="C3840" t="s">
        <v>4178</v>
      </c>
      <c r="D3840" t="s">
        <v>4179</v>
      </c>
      <c r="E3840" t="s">
        <v>4180</v>
      </c>
      <c r="F3840" t="s">
        <v>2292</v>
      </c>
      <c r="G3840">
        <v>1</v>
      </c>
      <c r="H3840">
        <v>8</v>
      </c>
      <c r="I3840">
        <v>39.112400000000001</v>
      </c>
      <c r="J3840">
        <v>-105.232</v>
      </c>
      <c r="K3840" t="s">
        <v>628</v>
      </c>
      <c r="L3840" t="s">
        <v>742</v>
      </c>
    </row>
    <row r="3841" spans="2:12" x14ac:dyDescent="0.25">
      <c r="B3841" t="s">
        <v>628</v>
      </c>
      <c r="C3841" t="s">
        <v>9066</v>
      </c>
      <c r="D3841" t="s">
        <v>9067</v>
      </c>
      <c r="E3841" t="s">
        <v>8049</v>
      </c>
      <c r="F3841" t="s">
        <v>2484</v>
      </c>
      <c r="G3841">
        <v>0</v>
      </c>
      <c r="H3841">
        <v>8</v>
      </c>
      <c r="I3841">
        <v>39.099800000000002</v>
      </c>
      <c r="J3841">
        <v>-105.26179999999999</v>
      </c>
      <c r="K3841" t="s">
        <v>628</v>
      </c>
      <c r="L3841" t="s">
        <v>742</v>
      </c>
    </row>
    <row r="3842" spans="2:12" x14ac:dyDescent="0.25">
      <c r="B3842" t="s">
        <v>639</v>
      </c>
      <c r="C3842" t="s">
        <v>5421</v>
      </c>
      <c r="D3842" t="s">
        <v>5422</v>
      </c>
      <c r="E3842" t="s">
        <v>5403</v>
      </c>
      <c r="F3842" t="s">
        <v>2292</v>
      </c>
      <c r="G3842">
        <v>1</v>
      </c>
      <c r="H3842">
        <v>2</v>
      </c>
      <c r="I3842">
        <v>39.883499999999998</v>
      </c>
      <c r="J3842">
        <v>-105.042</v>
      </c>
      <c r="K3842" t="s">
        <v>628</v>
      </c>
      <c r="L3842" t="s">
        <v>742</v>
      </c>
    </row>
    <row r="3843" spans="2:12" x14ac:dyDescent="0.25">
      <c r="B3843" t="s">
        <v>639</v>
      </c>
      <c r="C3843" t="s">
        <v>5413</v>
      </c>
      <c r="D3843" t="s">
        <v>5414</v>
      </c>
      <c r="E3843" t="s">
        <v>2443</v>
      </c>
      <c r="F3843" t="s">
        <v>2292</v>
      </c>
      <c r="G3843">
        <v>1</v>
      </c>
      <c r="H3843">
        <v>2</v>
      </c>
      <c r="I3843">
        <v>39.8782</v>
      </c>
      <c r="J3843">
        <v>-105.0364</v>
      </c>
      <c r="K3843" t="s">
        <v>628</v>
      </c>
      <c r="L3843" t="s">
        <v>742</v>
      </c>
    </row>
    <row r="3844" spans="2:12" x14ac:dyDescent="0.25">
      <c r="B3844" t="s">
        <v>628</v>
      </c>
      <c r="C3844" t="s">
        <v>9005</v>
      </c>
      <c r="D3844" t="s">
        <v>9006</v>
      </c>
      <c r="E3844" t="s">
        <v>8049</v>
      </c>
      <c r="F3844" t="s">
        <v>2484</v>
      </c>
      <c r="G3844">
        <v>0</v>
      </c>
      <c r="H3844">
        <v>2</v>
      </c>
      <c r="I3844">
        <v>39.871299999999998</v>
      </c>
      <c r="J3844">
        <v>-105.0677</v>
      </c>
      <c r="K3844" t="s">
        <v>628</v>
      </c>
      <c r="L3844" t="s">
        <v>742</v>
      </c>
    </row>
    <row r="3845" spans="2:12" x14ac:dyDescent="0.25">
      <c r="B3845" t="s">
        <v>639</v>
      </c>
      <c r="C3845" t="s">
        <v>5429</v>
      </c>
      <c r="D3845" t="s">
        <v>5430</v>
      </c>
      <c r="E3845" t="s">
        <v>2751</v>
      </c>
      <c r="F3845" t="s">
        <v>2292</v>
      </c>
      <c r="G3845">
        <v>1</v>
      </c>
      <c r="H3845">
        <v>2</v>
      </c>
      <c r="I3845">
        <v>39.898099999999999</v>
      </c>
      <c r="J3845">
        <v>-105.04519999999999</v>
      </c>
      <c r="K3845" t="s">
        <v>628</v>
      </c>
      <c r="L3845" t="s">
        <v>742</v>
      </c>
    </row>
    <row r="3846" spans="2:12" x14ac:dyDescent="0.25">
      <c r="B3846" t="s">
        <v>639</v>
      </c>
      <c r="C3846" t="s">
        <v>6510</v>
      </c>
      <c r="D3846" t="s">
        <v>6511</v>
      </c>
      <c r="E3846" t="s">
        <v>2733</v>
      </c>
      <c r="F3846" t="s">
        <v>6505</v>
      </c>
      <c r="G3846">
        <v>1</v>
      </c>
      <c r="H3846">
        <v>2</v>
      </c>
      <c r="I3846">
        <v>39.869500000000002</v>
      </c>
      <c r="J3846">
        <v>-105.026</v>
      </c>
      <c r="K3846" t="s">
        <v>628</v>
      </c>
      <c r="L3846" t="s">
        <v>742</v>
      </c>
    </row>
    <row r="3847" spans="2:12" x14ac:dyDescent="0.25">
      <c r="B3847" t="s">
        <v>639</v>
      </c>
      <c r="C3847" t="s">
        <v>6512</v>
      </c>
      <c r="D3847" t="s">
        <v>6513</v>
      </c>
      <c r="E3847" t="s">
        <v>2733</v>
      </c>
      <c r="F3847" t="s">
        <v>6505</v>
      </c>
      <c r="G3847">
        <v>1</v>
      </c>
      <c r="H3847">
        <v>2</v>
      </c>
      <c r="I3847">
        <v>39.8964</v>
      </c>
      <c r="J3847">
        <v>-105.02760000000001</v>
      </c>
      <c r="K3847" t="s">
        <v>628</v>
      </c>
      <c r="L3847" t="s">
        <v>742</v>
      </c>
    </row>
    <row r="3848" spans="2:12" x14ac:dyDescent="0.25">
      <c r="B3848" t="s">
        <v>639</v>
      </c>
      <c r="C3848" t="s">
        <v>5441</v>
      </c>
      <c r="D3848" t="s">
        <v>5442</v>
      </c>
      <c r="E3848" t="s">
        <v>3447</v>
      </c>
      <c r="F3848" t="s">
        <v>2292</v>
      </c>
      <c r="G3848">
        <v>1</v>
      </c>
      <c r="H3848">
        <v>2</v>
      </c>
      <c r="I3848">
        <v>39.9056</v>
      </c>
      <c r="J3848">
        <v>-105.0291</v>
      </c>
      <c r="K3848" t="s">
        <v>628</v>
      </c>
      <c r="L3848" t="s">
        <v>742</v>
      </c>
    </row>
    <row r="3849" spans="2:12" x14ac:dyDescent="0.25">
      <c r="B3849" t="s">
        <v>628</v>
      </c>
      <c r="C3849" t="s">
        <v>8331</v>
      </c>
      <c r="D3849" t="s">
        <v>8332</v>
      </c>
      <c r="E3849" t="s">
        <v>628</v>
      </c>
      <c r="F3849" t="s">
        <v>2484</v>
      </c>
      <c r="G3849">
        <v>0</v>
      </c>
      <c r="H3849">
        <v>2</v>
      </c>
      <c r="I3849">
        <v>39.867199999999997</v>
      </c>
      <c r="J3849">
        <v>-105.06610000000001</v>
      </c>
      <c r="K3849" t="s">
        <v>628</v>
      </c>
      <c r="L3849" t="s">
        <v>742</v>
      </c>
    </row>
    <row r="3850" spans="2:12" x14ac:dyDescent="0.25">
      <c r="B3850" t="s">
        <v>639</v>
      </c>
      <c r="C3850" t="s">
        <v>5356</v>
      </c>
      <c r="D3850" t="s">
        <v>5357</v>
      </c>
      <c r="E3850" t="s">
        <v>2443</v>
      </c>
      <c r="F3850" t="s">
        <v>2292</v>
      </c>
      <c r="G3850">
        <v>1</v>
      </c>
      <c r="H3850">
        <v>7</v>
      </c>
      <c r="I3850">
        <v>39.826099999999997</v>
      </c>
      <c r="J3850">
        <v>-105.0414</v>
      </c>
      <c r="K3850" t="s">
        <v>628</v>
      </c>
      <c r="L3850" t="s">
        <v>742</v>
      </c>
    </row>
    <row r="3851" spans="2:12" x14ac:dyDescent="0.25">
      <c r="B3851" t="s">
        <v>639</v>
      </c>
      <c r="C3851" t="s">
        <v>5477</v>
      </c>
      <c r="D3851" t="s">
        <v>5478</v>
      </c>
      <c r="E3851" t="s">
        <v>3037</v>
      </c>
      <c r="F3851" t="s">
        <v>2292</v>
      </c>
      <c r="G3851">
        <v>1</v>
      </c>
      <c r="H3851">
        <v>2</v>
      </c>
      <c r="I3851">
        <v>39.938099999999999</v>
      </c>
      <c r="J3851">
        <v>-105.0103</v>
      </c>
      <c r="K3851" t="s">
        <v>628</v>
      </c>
      <c r="L3851" t="s">
        <v>742</v>
      </c>
    </row>
    <row r="3852" spans="2:12" x14ac:dyDescent="0.25">
      <c r="B3852" t="s">
        <v>628</v>
      </c>
      <c r="C3852" t="s">
        <v>8353</v>
      </c>
      <c r="D3852" t="s">
        <v>8354</v>
      </c>
      <c r="E3852" t="s">
        <v>628</v>
      </c>
      <c r="F3852" t="s">
        <v>2484</v>
      </c>
      <c r="G3852">
        <v>0</v>
      </c>
      <c r="H3852">
        <v>2</v>
      </c>
      <c r="I3852">
        <v>39.882199999999997</v>
      </c>
      <c r="J3852">
        <v>-105.1018</v>
      </c>
      <c r="K3852" t="s">
        <v>628</v>
      </c>
      <c r="L3852" t="s">
        <v>742</v>
      </c>
    </row>
    <row r="3853" spans="2:12" x14ac:dyDescent="0.25">
      <c r="B3853" t="s">
        <v>639</v>
      </c>
      <c r="C3853" t="s">
        <v>5496</v>
      </c>
      <c r="D3853" t="s">
        <v>5497</v>
      </c>
      <c r="E3853" t="s">
        <v>3037</v>
      </c>
      <c r="F3853" t="s">
        <v>2292</v>
      </c>
      <c r="G3853">
        <v>1</v>
      </c>
      <c r="H3853">
        <v>2</v>
      </c>
      <c r="I3853">
        <v>39.942100000000003</v>
      </c>
      <c r="J3853">
        <v>-105.0078</v>
      </c>
      <c r="K3853" t="s">
        <v>628</v>
      </c>
      <c r="L3853" t="s">
        <v>742</v>
      </c>
    </row>
    <row r="3854" spans="2:12" x14ac:dyDescent="0.25">
      <c r="B3854" t="s">
        <v>628</v>
      </c>
      <c r="C3854" t="s">
        <v>8016</v>
      </c>
      <c r="D3854" t="s">
        <v>8017</v>
      </c>
      <c r="E3854" t="s">
        <v>628</v>
      </c>
      <c r="F3854" t="s">
        <v>2484</v>
      </c>
      <c r="G3854">
        <v>1</v>
      </c>
      <c r="H3854">
        <v>23</v>
      </c>
      <c r="I3854">
        <v>39.07</v>
      </c>
      <c r="J3854">
        <v>-106.019997</v>
      </c>
      <c r="K3854" t="s">
        <v>628</v>
      </c>
      <c r="L3854" t="s">
        <v>742</v>
      </c>
    </row>
    <row r="3855" spans="2:12" x14ac:dyDescent="0.25">
      <c r="B3855" t="s">
        <v>675</v>
      </c>
      <c r="C3855" t="s">
        <v>2946</v>
      </c>
      <c r="D3855" t="s">
        <v>2947</v>
      </c>
      <c r="E3855" t="s">
        <v>2938</v>
      </c>
      <c r="F3855" t="s">
        <v>2292</v>
      </c>
      <c r="G3855">
        <v>2</v>
      </c>
      <c r="H3855">
        <v>19</v>
      </c>
      <c r="I3855">
        <v>37.150300000000001</v>
      </c>
      <c r="J3855">
        <v>-105.0386</v>
      </c>
      <c r="K3855" t="s">
        <v>628</v>
      </c>
      <c r="L3855" t="s">
        <v>742</v>
      </c>
    </row>
    <row r="3856" spans="2:12" x14ac:dyDescent="0.25">
      <c r="B3856" t="s">
        <v>675</v>
      </c>
      <c r="C3856" t="s">
        <v>2990</v>
      </c>
      <c r="D3856" t="s">
        <v>2991</v>
      </c>
      <c r="E3856" t="s">
        <v>2751</v>
      </c>
      <c r="F3856" t="s">
        <v>2292</v>
      </c>
      <c r="G3856">
        <v>2</v>
      </c>
      <c r="H3856">
        <v>19</v>
      </c>
      <c r="I3856">
        <v>37.219200000000001</v>
      </c>
      <c r="J3856">
        <v>-104.8034</v>
      </c>
      <c r="K3856" t="s">
        <v>628</v>
      </c>
      <c r="L3856" t="s">
        <v>742</v>
      </c>
    </row>
    <row r="3857" spans="2:12" x14ac:dyDescent="0.25">
      <c r="B3857" t="s">
        <v>653</v>
      </c>
      <c r="C3857" t="s">
        <v>3462</v>
      </c>
      <c r="D3857" t="s">
        <v>3463</v>
      </c>
      <c r="E3857" t="s">
        <v>2448</v>
      </c>
      <c r="F3857" t="s">
        <v>2292</v>
      </c>
      <c r="G3857">
        <v>2</v>
      </c>
      <c r="H3857">
        <v>12</v>
      </c>
      <c r="I3857">
        <v>38.214399999999998</v>
      </c>
      <c r="J3857">
        <v>-105.0883</v>
      </c>
      <c r="K3857" t="s">
        <v>628</v>
      </c>
      <c r="L3857" t="s">
        <v>742</v>
      </c>
    </row>
    <row r="3858" spans="2:12" x14ac:dyDescent="0.25">
      <c r="B3858" t="s">
        <v>653</v>
      </c>
      <c r="C3858" t="s">
        <v>1910</v>
      </c>
      <c r="D3858" t="s">
        <v>1911</v>
      </c>
      <c r="E3858" t="s">
        <v>1912</v>
      </c>
      <c r="F3858" t="s">
        <v>745</v>
      </c>
      <c r="G3858">
        <v>2</v>
      </c>
      <c r="H3858">
        <v>12</v>
      </c>
      <c r="I3858">
        <v>38.216670000000001</v>
      </c>
      <c r="J3858">
        <v>-105.1</v>
      </c>
      <c r="K3858" t="s">
        <v>1912</v>
      </c>
      <c r="L3858" t="s">
        <v>742</v>
      </c>
    </row>
    <row r="3859" spans="2:12" x14ac:dyDescent="0.25">
      <c r="B3859" t="s">
        <v>653</v>
      </c>
      <c r="C3859" t="s">
        <v>1913</v>
      </c>
      <c r="D3859" t="s">
        <v>1914</v>
      </c>
      <c r="E3859" t="s">
        <v>1298</v>
      </c>
      <c r="F3859" t="s">
        <v>745</v>
      </c>
      <c r="G3859">
        <v>2</v>
      </c>
      <c r="H3859">
        <v>12</v>
      </c>
      <c r="I3859">
        <v>38.133330000000001</v>
      </c>
      <c r="J3859">
        <v>-105.2</v>
      </c>
      <c r="K3859" t="s">
        <v>628</v>
      </c>
      <c r="L3859" t="s">
        <v>742</v>
      </c>
    </row>
    <row r="3860" spans="2:12" x14ac:dyDescent="0.25">
      <c r="B3860" t="s">
        <v>653</v>
      </c>
      <c r="C3860" t="s">
        <v>1915</v>
      </c>
      <c r="D3860" t="s">
        <v>1916</v>
      </c>
      <c r="E3860" t="s">
        <v>1917</v>
      </c>
      <c r="F3860" t="s">
        <v>745</v>
      </c>
      <c r="G3860">
        <v>2</v>
      </c>
      <c r="H3860">
        <v>12</v>
      </c>
      <c r="I3860">
        <v>38.133330000000001</v>
      </c>
      <c r="J3860">
        <v>-105.08333</v>
      </c>
      <c r="K3860" t="s">
        <v>1917</v>
      </c>
      <c r="L3860" t="s">
        <v>742</v>
      </c>
    </row>
    <row r="3861" spans="2:12" x14ac:dyDescent="0.25">
      <c r="B3861" t="s">
        <v>628</v>
      </c>
      <c r="C3861" t="s">
        <v>8365</v>
      </c>
      <c r="D3861" t="s">
        <v>8366</v>
      </c>
      <c r="E3861" t="s">
        <v>628</v>
      </c>
      <c r="F3861" t="s">
        <v>2484</v>
      </c>
      <c r="G3861">
        <v>0</v>
      </c>
      <c r="H3861">
        <v>7</v>
      </c>
      <c r="I3861">
        <v>39.771599999999999</v>
      </c>
      <c r="J3861">
        <v>-105.08799999999999</v>
      </c>
      <c r="K3861" t="s">
        <v>628</v>
      </c>
      <c r="L3861" t="s">
        <v>742</v>
      </c>
    </row>
    <row r="3862" spans="2:12" x14ac:dyDescent="0.25">
      <c r="B3862" t="s">
        <v>628</v>
      </c>
      <c r="C3862" t="s">
        <v>8369</v>
      </c>
      <c r="D3862" t="s">
        <v>8370</v>
      </c>
      <c r="E3862" t="s">
        <v>8049</v>
      </c>
      <c r="F3862" t="s">
        <v>2484</v>
      </c>
      <c r="G3862">
        <v>0</v>
      </c>
      <c r="H3862">
        <v>7</v>
      </c>
      <c r="I3862">
        <v>39.763100000000001</v>
      </c>
      <c r="J3862">
        <v>-105.1211</v>
      </c>
      <c r="K3862" t="s">
        <v>628</v>
      </c>
      <c r="L3862" t="s">
        <v>742</v>
      </c>
    </row>
    <row r="3863" spans="2:12" x14ac:dyDescent="0.25">
      <c r="B3863" t="s">
        <v>628</v>
      </c>
      <c r="C3863" t="s">
        <v>8347</v>
      </c>
      <c r="D3863" t="s">
        <v>8348</v>
      </c>
      <c r="E3863" t="s">
        <v>628</v>
      </c>
      <c r="F3863" t="s">
        <v>2484</v>
      </c>
      <c r="G3863">
        <v>0</v>
      </c>
      <c r="H3863">
        <v>7</v>
      </c>
      <c r="I3863">
        <v>39.764000000000003</v>
      </c>
      <c r="J3863">
        <v>-105.113</v>
      </c>
      <c r="K3863" t="s">
        <v>628</v>
      </c>
      <c r="L3863" t="s">
        <v>742</v>
      </c>
    </row>
    <row r="3864" spans="2:12" x14ac:dyDescent="0.25">
      <c r="B3864" t="s">
        <v>669</v>
      </c>
      <c r="C3864" t="s">
        <v>1918</v>
      </c>
      <c r="D3864" t="s">
        <v>1919</v>
      </c>
      <c r="E3864" t="s">
        <v>1920</v>
      </c>
      <c r="F3864" t="s">
        <v>745</v>
      </c>
      <c r="G3864">
        <v>1</v>
      </c>
      <c r="H3864">
        <v>8</v>
      </c>
      <c r="I3864">
        <v>39.774900000000002</v>
      </c>
      <c r="J3864">
        <v>-105.117</v>
      </c>
      <c r="K3864" t="s">
        <v>1920</v>
      </c>
      <c r="L3864" t="s">
        <v>742</v>
      </c>
    </row>
    <row r="3865" spans="2:12" x14ac:dyDescent="0.25">
      <c r="B3865" t="s">
        <v>628</v>
      </c>
      <c r="C3865" t="s">
        <v>8805</v>
      </c>
      <c r="D3865" t="s">
        <v>8806</v>
      </c>
      <c r="E3865" t="s">
        <v>628</v>
      </c>
      <c r="F3865" t="s">
        <v>2484</v>
      </c>
      <c r="G3865">
        <v>0</v>
      </c>
      <c r="H3865">
        <v>7</v>
      </c>
      <c r="I3865">
        <v>39.7639</v>
      </c>
      <c r="J3865">
        <v>-105.07299999999999</v>
      </c>
      <c r="K3865" t="s">
        <v>628</v>
      </c>
      <c r="L3865" t="s">
        <v>742</v>
      </c>
    </row>
    <row r="3866" spans="2:12" x14ac:dyDescent="0.25">
      <c r="B3866" t="s">
        <v>655</v>
      </c>
      <c r="C3866" t="s">
        <v>5295</v>
      </c>
      <c r="D3866" t="s">
        <v>5296</v>
      </c>
      <c r="E3866" t="s">
        <v>2933</v>
      </c>
      <c r="F3866" t="s">
        <v>2292</v>
      </c>
      <c r="G3866">
        <v>1</v>
      </c>
      <c r="H3866">
        <v>7</v>
      </c>
      <c r="I3866">
        <v>39.773899999999998</v>
      </c>
      <c r="J3866">
        <v>-105.04989999999999</v>
      </c>
      <c r="K3866" t="s">
        <v>628</v>
      </c>
      <c r="L3866" t="s">
        <v>742</v>
      </c>
    </row>
    <row r="3867" spans="2:12" x14ac:dyDescent="0.25">
      <c r="B3867" t="s">
        <v>48</v>
      </c>
      <c r="C3867" t="s">
        <v>2574</v>
      </c>
      <c r="D3867" t="s">
        <v>2575</v>
      </c>
      <c r="E3867" t="s">
        <v>1990</v>
      </c>
      <c r="F3867" t="s">
        <v>2484</v>
      </c>
      <c r="G3867">
        <v>2</v>
      </c>
      <c r="H3867">
        <v>19</v>
      </c>
      <c r="I3867">
        <v>37.216700000000003</v>
      </c>
      <c r="J3867">
        <v>-105.11669999999999</v>
      </c>
      <c r="K3867" t="s">
        <v>1990</v>
      </c>
      <c r="L3867" t="s">
        <v>742</v>
      </c>
    </row>
    <row r="3868" spans="2:12" x14ac:dyDescent="0.25">
      <c r="B3868" t="s">
        <v>628</v>
      </c>
      <c r="C3868" t="s">
        <v>8797</v>
      </c>
      <c r="D3868" t="s">
        <v>8798</v>
      </c>
      <c r="E3868" t="s">
        <v>628</v>
      </c>
      <c r="F3868" t="s">
        <v>745</v>
      </c>
      <c r="G3868">
        <v>0</v>
      </c>
      <c r="H3868">
        <v>54</v>
      </c>
      <c r="I3868">
        <v>41</v>
      </c>
      <c r="J3868">
        <v>-106.9</v>
      </c>
      <c r="K3868" t="s">
        <v>628</v>
      </c>
      <c r="L3868" t="s">
        <v>742</v>
      </c>
    </row>
    <row r="3869" spans="2:12" x14ac:dyDescent="0.25">
      <c r="B3869" t="s">
        <v>690</v>
      </c>
      <c r="C3869" t="s">
        <v>1921</v>
      </c>
      <c r="D3869" t="s">
        <v>1922</v>
      </c>
      <c r="E3869" t="s">
        <v>1462</v>
      </c>
      <c r="F3869" t="s">
        <v>745</v>
      </c>
      <c r="G3869">
        <v>2</v>
      </c>
      <c r="H3869">
        <v>17</v>
      </c>
      <c r="I3869">
        <v>37.8673</v>
      </c>
      <c r="J3869">
        <v>-104.1138</v>
      </c>
      <c r="K3869" t="s">
        <v>628</v>
      </c>
      <c r="L3869" t="s">
        <v>742</v>
      </c>
    </row>
    <row r="3870" spans="2:12" x14ac:dyDescent="0.25">
      <c r="B3870" t="s">
        <v>628</v>
      </c>
      <c r="C3870" t="s">
        <v>8705</v>
      </c>
      <c r="D3870" t="s">
        <v>8706</v>
      </c>
      <c r="E3870" t="s">
        <v>8049</v>
      </c>
      <c r="F3870" t="s">
        <v>2484</v>
      </c>
      <c r="G3870">
        <v>0</v>
      </c>
      <c r="H3870">
        <v>42</v>
      </c>
      <c r="I3870">
        <v>38.791699999999999</v>
      </c>
      <c r="J3870">
        <v>-108.6281</v>
      </c>
      <c r="K3870" t="s">
        <v>628</v>
      </c>
      <c r="L3870" t="s">
        <v>742</v>
      </c>
    </row>
    <row r="3871" spans="2:12" x14ac:dyDescent="0.25">
      <c r="B3871" t="s">
        <v>678</v>
      </c>
      <c r="C3871" t="s">
        <v>4029</v>
      </c>
      <c r="D3871" t="s">
        <v>4030</v>
      </c>
      <c r="E3871" t="s">
        <v>2504</v>
      </c>
      <c r="F3871" t="s">
        <v>2292</v>
      </c>
      <c r="G3871">
        <v>4</v>
      </c>
      <c r="H3871">
        <v>42</v>
      </c>
      <c r="I3871">
        <v>38.947800000000001</v>
      </c>
      <c r="J3871">
        <v>-108.2901</v>
      </c>
      <c r="K3871" t="s">
        <v>628</v>
      </c>
      <c r="L3871" t="s">
        <v>742</v>
      </c>
    </row>
    <row r="3872" spans="2:12" x14ac:dyDescent="0.25">
      <c r="B3872" t="s">
        <v>628</v>
      </c>
      <c r="C3872" t="s">
        <v>8299</v>
      </c>
      <c r="D3872" t="s">
        <v>8300</v>
      </c>
      <c r="E3872" t="s">
        <v>628</v>
      </c>
      <c r="F3872" t="s">
        <v>2484</v>
      </c>
      <c r="G3872">
        <v>0</v>
      </c>
      <c r="H3872">
        <v>10</v>
      </c>
      <c r="I3872">
        <v>38.630000000000003</v>
      </c>
      <c r="J3872">
        <v>-104.43819999999999</v>
      </c>
      <c r="K3872" t="s">
        <v>628</v>
      </c>
      <c r="L3872" t="s">
        <v>742</v>
      </c>
    </row>
    <row r="3873" spans="2:12" x14ac:dyDescent="0.25">
      <c r="B3873" t="s">
        <v>628</v>
      </c>
      <c r="C3873">
        <v>106</v>
      </c>
      <c r="D3873" t="s">
        <v>6491</v>
      </c>
      <c r="E3873" t="s">
        <v>2663</v>
      </c>
      <c r="F3873" t="s">
        <v>6486</v>
      </c>
      <c r="G3873">
        <v>1</v>
      </c>
      <c r="H3873">
        <v>1</v>
      </c>
      <c r="I3873">
        <v>40.303266000000001</v>
      </c>
      <c r="J3873">
        <v>-104.014972</v>
      </c>
      <c r="K3873" t="s">
        <v>2663</v>
      </c>
      <c r="L3873" t="s">
        <v>742</v>
      </c>
    </row>
    <row r="3874" spans="2:12" x14ac:dyDescent="0.25">
      <c r="B3874" t="s">
        <v>683</v>
      </c>
      <c r="C3874" t="s">
        <v>5873</v>
      </c>
      <c r="D3874" t="s">
        <v>5874</v>
      </c>
      <c r="E3874" t="s">
        <v>2428</v>
      </c>
      <c r="F3874" t="s">
        <v>2292</v>
      </c>
      <c r="G3874">
        <v>1</v>
      </c>
      <c r="H3874">
        <v>1</v>
      </c>
      <c r="I3874">
        <v>40.224699999999999</v>
      </c>
      <c r="J3874">
        <v>-104.07080000000001</v>
      </c>
      <c r="K3874" t="s">
        <v>628</v>
      </c>
      <c r="L3874" t="s">
        <v>742</v>
      </c>
    </row>
    <row r="3875" spans="2:12" x14ac:dyDescent="0.25">
      <c r="B3875" t="s">
        <v>628</v>
      </c>
      <c r="C3875" t="s">
        <v>2363</v>
      </c>
      <c r="D3875" t="s">
        <v>2364</v>
      </c>
      <c r="E3875" t="s">
        <v>2263</v>
      </c>
      <c r="F3875" t="s">
        <v>2211</v>
      </c>
      <c r="G3875">
        <v>1</v>
      </c>
      <c r="H3875">
        <v>1</v>
      </c>
      <c r="I3875">
        <v>40.333302000000003</v>
      </c>
      <c r="J3875">
        <v>-104.03600299999999</v>
      </c>
      <c r="K3875" t="s">
        <v>2263</v>
      </c>
      <c r="L3875" t="s">
        <v>742</v>
      </c>
    </row>
    <row r="3876" spans="2:12" x14ac:dyDescent="0.25">
      <c r="B3876" t="s">
        <v>628</v>
      </c>
      <c r="C3876" t="s">
        <v>2365</v>
      </c>
      <c r="D3876" t="s">
        <v>2366</v>
      </c>
      <c r="E3876" t="s">
        <v>2254</v>
      </c>
      <c r="F3876" t="s">
        <v>2211</v>
      </c>
      <c r="G3876">
        <v>1</v>
      </c>
      <c r="H3876">
        <v>1</v>
      </c>
      <c r="I3876">
        <v>40.299801000000002</v>
      </c>
      <c r="J3876">
        <v>-103.952003</v>
      </c>
      <c r="K3876" t="s">
        <v>2254</v>
      </c>
      <c r="L3876" t="s">
        <v>742</v>
      </c>
    </row>
    <row r="3877" spans="2:12" x14ac:dyDescent="0.25">
      <c r="B3877" t="s">
        <v>701</v>
      </c>
      <c r="C3877" t="s">
        <v>1923</v>
      </c>
      <c r="D3877" t="s">
        <v>1924</v>
      </c>
      <c r="E3877" t="s">
        <v>1926</v>
      </c>
      <c r="F3877" t="s">
        <v>745</v>
      </c>
      <c r="G3877">
        <v>1</v>
      </c>
      <c r="H3877">
        <v>1</v>
      </c>
      <c r="I3877">
        <v>40.15</v>
      </c>
      <c r="J3877">
        <v>-104.18333</v>
      </c>
      <c r="K3877" t="s">
        <v>1926</v>
      </c>
      <c r="L3877" t="s">
        <v>742</v>
      </c>
    </row>
    <row r="3878" spans="2:12" x14ac:dyDescent="0.25">
      <c r="B3878" t="s">
        <v>683</v>
      </c>
      <c r="C3878" t="s">
        <v>5801</v>
      </c>
      <c r="D3878" t="s">
        <v>5802</v>
      </c>
      <c r="E3878" t="s">
        <v>3075</v>
      </c>
      <c r="F3878" t="s">
        <v>2292</v>
      </c>
      <c r="G3878">
        <v>1</v>
      </c>
      <c r="H3878">
        <v>1</v>
      </c>
      <c r="I3878">
        <v>40.116900000000001</v>
      </c>
      <c r="J3878">
        <v>-104.0107</v>
      </c>
      <c r="K3878" t="s">
        <v>628</v>
      </c>
      <c r="L3878" t="s">
        <v>742</v>
      </c>
    </row>
    <row r="3879" spans="2:12" x14ac:dyDescent="0.25">
      <c r="B3879" t="s">
        <v>654</v>
      </c>
      <c r="C3879" t="s">
        <v>1927</v>
      </c>
      <c r="D3879" t="s">
        <v>1928</v>
      </c>
      <c r="E3879" t="s">
        <v>765</v>
      </c>
      <c r="F3879" t="s">
        <v>745</v>
      </c>
      <c r="G3879">
        <v>4</v>
      </c>
      <c r="H3879">
        <v>40</v>
      </c>
      <c r="I3879">
        <v>38.916670000000003</v>
      </c>
      <c r="J3879">
        <v>-107.51667</v>
      </c>
      <c r="K3879" t="s">
        <v>628</v>
      </c>
      <c r="L3879" t="s">
        <v>742</v>
      </c>
    </row>
    <row r="3880" spans="2:12" x14ac:dyDescent="0.25">
      <c r="B3880" t="s">
        <v>18</v>
      </c>
      <c r="C3880" t="s">
        <v>2576</v>
      </c>
      <c r="D3880" t="s">
        <v>2577</v>
      </c>
      <c r="E3880" t="s">
        <v>1990</v>
      </c>
      <c r="F3880" t="s">
        <v>2484</v>
      </c>
      <c r="G3880">
        <v>1</v>
      </c>
      <c r="H3880">
        <v>5</v>
      </c>
      <c r="I3880">
        <v>40.200000000000003</v>
      </c>
      <c r="J3880">
        <v>-105.6</v>
      </c>
      <c r="K3880" t="s">
        <v>1990</v>
      </c>
      <c r="L3880" t="s">
        <v>742</v>
      </c>
    </row>
    <row r="3881" spans="2:12" x14ac:dyDescent="0.25">
      <c r="B3881" t="s">
        <v>628</v>
      </c>
      <c r="C3881" t="s">
        <v>8018</v>
      </c>
      <c r="D3881" t="s">
        <v>2577</v>
      </c>
      <c r="E3881" t="s">
        <v>628</v>
      </c>
      <c r="F3881" t="s">
        <v>2484</v>
      </c>
      <c r="G3881">
        <v>1</v>
      </c>
      <c r="H3881">
        <v>5</v>
      </c>
      <c r="I3881">
        <v>40.200001</v>
      </c>
      <c r="J3881">
        <v>-105.599998</v>
      </c>
      <c r="K3881" t="s">
        <v>628</v>
      </c>
      <c r="L3881" t="s">
        <v>742</v>
      </c>
    </row>
    <row r="3882" spans="2:12" x14ac:dyDescent="0.25">
      <c r="B3882" t="s">
        <v>648</v>
      </c>
      <c r="C3882" t="s">
        <v>3864</v>
      </c>
      <c r="D3882" t="s">
        <v>3865</v>
      </c>
      <c r="E3882" t="s">
        <v>2481</v>
      </c>
      <c r="F3882" t="s">
        <v>2292</v>
      </c>
      <c r="G3882">
        <v>2</v>
      </c>
      <c r="H3882">
        <v>67</v>
      </c>
      <c r="I3882">
        <v>38.825000000000003</v>
      </c>
      <c r="J3882">
        <v>-103.00539999999999</v>
      </c>
      <c r="K3882" t="s">
        <v>628</v>
      </c>
      <c r="L3882" t="s">
        <v>742</v>
      </c>
    </row>
    <row r="3883" spans="2:12" x14ac:dyDescent="0.25">
      <c r="B3883" t="s">
        <v>648</v>
      </c>
      <c r="C3883" t="s">
        <v>2436</v>
      </c>
      <c r="D3883" t="s">
        <v>2437</v>
      </c>
      <c r="E3883" t="s">
        <v>2431</v>
      </c>
      <c r="F3883" t="s">
        <v>745</v>
      </c>
      <c r="G3883">
        <v>2</v>
      </c>
      <c r="H3883">
        <v>67</v>
      </c>
      <c r="I3883">
        <v>38.667499999999997</v>
      </c>
      <c r="J3883">
        <v>-102.99361</v>
      </c>
      <c r="K3883" t="s">
        <v>2438</v>
      </c>
      <c r="L3883" t="s">
        <v>742</v>
      </c>
    </row>
    <row r="3884" spans="2:12" x14ac:dyDescent="0.25">
      <c r="B3884" t="s">
        <v>648</v>
      </c>
      <c r="C3884" t="s">
        <v>3764</v>
      </c>
      <c r="D3884" t="s">
        <v>3765</v>
      </c>
      <c r="E3884" t="s">
        <v>3048</v>
      </c>
      <c r="F3884" t="s">
        <v>2292</v>
      </c>
      <c r="G3884">
        <v>2</v>
      </c>
      <c r="H3884">
        <v>67</v>
      </c>
      <c r="I3884">
        <v>38.651400000000002</v>
      </c>
      <c r="J3884">
        <v>-102.98869999999999</v>
      </c>
      <c r="K3884" t="s">
        <v>628</v>
      </c>
      <c r="L3884" t="s">
        <v>742</v>
      </c>
    </row>
    <row r="3885" spans="2:12" x14ac:dyDescent="0.25">
      <c r="B3885" t="s">
        <v>648</v>
      </c>
      <c r="C3885" t="s">
        <v>2434</v>
      </c>
      <c r="D3885" t="s">
        <v>2435</v>
      </c>
      <c r="E3885" t="s">
        <v>1712</v>
      </c>
      <c r="F3885" t="s">
        <v>745</v>
      </c>
      <c r="G3885">
        <v>2</v>
      </c>
      <c r="H3885">
        <v>67</v>
      </c>
      <c r="I3885">
        <v>38.902999999999999</v>
      </c>
      <c r="J3885">
        <v>-103.0193</v>
      </c>
      <c r="K3885" t="s">
        <v>1712</v>
      </c>
      <c r="L3885" t="s">
        <v>742</v>
      </c>
    </row>
    <row r="3886" spans="2:12" x14ac:dyDescent="0.25">
      <c r="B3886" t="s">
        <v>689</v>
      </c>
      <c r="C3886" t="s">
        <v>3420</v>
      </c>
      <c r="D3886" t="s">
        <v>3421</v>
      </c>
      <c r="E3886" t="s">
        <v>2992</v>
      </c>
      <c r="F3886" t="s">
        <v>2292</v>
      </c>
      <c r="G3886">
        <v>2</v>
      </c>
      <c r="H3886">
        <v>67</v>
      </c>
      <c r="I3886">
        <v>38.136000000000003</v>
      </c>
      <c r="J3886">
        <v>-102.73650000000001</v>
      </c>
      <c r="K3886" t="s">
        <v>628</v>
      </c>
      <c r="L3886" t="s">
        <v>742</v>
      </c>
    </row>
    <row r="3887" spans="2:12" x14ac:dyDescent="0.25">
      <c r="B3887" t="s">
        <v>645</v>
      </c>
      <c r="C3887" t="s">
        <v>3410</v>
      </c>
      <c r="D3887" t="s">
        <v>3411</v>
      </c>
      <c r="E3887" t="s">
        <v>3072</v>
      </c>
      <c r="F3887" t="s">
        <v>2292</v>
      </c>
      <c r="G3887">
        <v>2</v>
      </c>
      <c r="H3887">
        <v>67</v>
      </c>
      <c r="I3887">
        <v>38.114199999999997</v>
      </c>
      <c r="J3887">
        <v>-102.7623</v>
      </c>
      <c r="K3887" t="s">
        <v>628</v>
      </c>
      <c r="L3887" t="s">
        <v>742</v>
      </c>
    </row>
    <row r="3888" spans="2:12" x14ac:dyDescent="0.25">
      <c r="B3888" t="s">
        <v>689</v>
      </c>
      <c r="C3888" t="s">
        <v>3477</v>
      </c>
      <c r="D3888" t="s">
        <v>3478</v>
      </c>
      <c r="E3888" t="s">
        <v>3159</v>
      </c>
      <c r="F3888" t="s">
        <v>2292</v>
      </c>
      <c r="G3888">
        <v>2</v>
      </c>
      <c r="H3888">
        <v>67</v>
      </c>
      <c r="I3888">
        <v>38.230899999999998</v>
      </c>
      <c r="J3888">
        <v>-102.60899999999999</v>
      </c>
      <c r="K3888" t="s">
        <v>628</v>
      </c>
      <c r="L3888" t="s">
        <v>742</v>
      </c>
    </row>
    <row r="3889" spans="2:12" x14ac:dyDescent="0.25">
      <c r="B3889" t="s">
        <v>628</v>
      </c>
      <c r="C3889" t="s">
        <v>8869</v>
      </c>
      <c r="D3889" t="s">
        <v>8870</v>
      </c>
      <c r="E3889" t="s">
        <v>8049</v>
      </c>
      <c r="F3889" t="s">
        <v>2484</v>
      </c>
      <c r="G3889">
        <v>0</v>
      </c>
      <c r="H3889">
        <v>64</v>
      </c>
      <c r="I3889">
        <v>40.553699999999999</v>
      </c>
      <c r="J3889">
        <v>-103.4859</v>
      </c>
      <c r="K3889" t="s">
        <v>628</v>
      </c>
      <c r="L3889" t="s">
        <v>742</v>
      </c>
    </row>
    <row r="3890" spans="2:12" x14ac:dyDescent="0.25">
      <c r="B3890" t="s">
        <v>664</v>
      </c>
      <c r="C3890" t="s">
        <v>1932</v>
      </c>
      <c r="D3890" t="s">
        <v>1933</v>
      </c>
      <c r="E3890" t="s">
        <v>893</v>
      </c>
      <c r="F3890" t="s">
        <v>745</v>
      </c>
      <c r="G3890">
        <v>5</v>
      </c>
      <c r="H3890">
        <v>51</v>
      </c>
      <c r="I3890">
        <v>40.037500000000001</v>
      </c>
      <c r="J3890">
        <v>-106.2038</v>
      </c>
      <c r="K3890" t="s">
        <v>893</v>
      </c>
      <c r="L3890" t="s">
        <v>742</v>
      </c>
    </row>
    <row r="3891" spans="2:12" x14ac:dyDescent="0.25">
      <c r="B3891" t="s">
        <v>661</v>
      </c>
      <c r="C3891" t="s">
        <v>3588</v>
      </c>
      <c r="D3891" t="s">
        <v>3589</v>
      </c>
      <c r="E3891" t="s">
        <v>1712</v>
      </c>
      <c r="F3891" t="s">
        <v>2292</v>
      </c>
      <c r="G3891">
        <v>2</v>
      </c>
      <c r="H3891">
        <v>12</v>
      </c>
      <c r="I3891">
        <v>38.384099999999997</v>
      </c>
      <c r="J3891">
        <v>-105.16200000000001</v>
      </c>
      <c r="K3891" t="s">
        <v>628</v>
      </c>
      <c r="L3891" t="s">
        <v>742</v>
      </c>
    </row>
    <row r="3892" spans="2:12" x14ac:dyDescent="0.25">
      <c r="B3892" t="s">
        <v>661</v>
      </c>
      <c r="C3892" t="s">
        <v>3582</v>
      </c>
      <c r="D3892" t="s">
        <v>3583</v>
      </c>
      <c r="E3892" t="s">
        <v>2425</v>
      </c>
      <c r="F3892" t="s">
        <v>2292</v>
      </c>
      <c r="G3892">
        <v>2</v>
      </c>
      <c r="H3892">
        <v>12</v>
      </c>
      <c r="I3892">
        <v>38.374200000000002</v>
      </c>
      <c r="J3892">
        <v>-105.1622</v>
      </c>
      <c r="K3892" t="s">
        <v>628</v>
      </c>
      <c r="L3892" t="s">
        <v>742</v>
      </c>
    </row>
    <row r="3893" spans="2:12" x14ac:dyDescent="0.25">
      <c r="B3893" t="s">
        <v>653</v>
      </c>
      <c r="C3893" t="s">
        <v>3349</v>
      </c>
      <c r="D3893" t="s">
        <v>3350</v>
      </c>
      <c r="E3893" t="s">
        <v>628</v>
      </c>
      <c r="F3893" t="s">
        <v>745</v>
      </c>
      <c r="G3893">
        <v>2</v>
      </c>
      <c r="H3893">
        <v>15</v>
      </c>
      <c r="I3893">
        <v>38.003900000000002</v>
      </c>
      <c r="J3893">
        <v>-105.0564</v>
      </c>
      <c r="K3893" t="s">
        <v>1031</v>
      </c>
      <c r="L3893" t="s">
        <v>742</v>
      </c>
    </row>
    <row r="3894" spans="2:12" x14ac:dyDescent="0.25">
      <c r="B3894" t="s">
        <v>693</v>
      </c>
      <c r="C3894" t="s">
        <v>1934</v>
      </c>
      <c r="D3894" t="s">
        <v>1935</v>
      </c>
      <c r="E3894" t="s">
        <v>1937</v>
      </c>
      <c r="F3894" t="s">
        <v>745</v>
      </c>
      <c r="G3894">
        <v>6</v>
      </c>
      <c r="H3894">
        <v>44</v>
      </c>
      <c r="I3894">
        <v>40.299999999999997</v>
      </c>
      <c r="J3894">
        <v>-107.26667</v>
      </c>
      <c r="K3894" t="s">
        <v>1936</v>
      </c>
      <c r="L3894" t="s">
        <v>742</v>
      </c>
    </row>
    <row r="3895" spans="2:12" x14ac:dyDescent="0.25">
      <c r="B3895" t="s">
        <v>668</v>
      </c>
      <c r="C3895" t="s">
        <v>6000</v>
      </c>
      <c r="D3895" t="s">
        <v>6001</v>
      </c>
      <c r="E3895" t="s">
        <v>628</v>
      </c>
      <c r="F3895" t="s">
        <v>745</v>
      </c>
      <c r="G3895">
        <v>6</v>
      </c>
      <c r="H3895">
        <v>47</v>
      </c>
      <c r="I3895">
        <v>40.351700000000001</v>
      </c>
      <c r="J3895">
        <v>-106.2153</v>
      </c>
      <c r="K3895" t="s">
        <v>1226</v>
      </c>
      <c r="L3895" t="s">
        <v>742</v>
      </c>
    </row>
    <row r="3896" spans="2:12" x14ac:dyDescent="0.25">
      <c r="B3896" t="s">
        <v>664</v>
      </c>
      <c r="C3896" t="s">
        <v>2111</v>
      </c>
      <c r="D3896" t="s">
        <v>2112</v>
      </c>
      <c r="E3896" t="s">
        <v>628</v>
      </c>
      <c r="F3896" t="s">
        <v>1979</v>
      </c>
      <c r="G3896">
        <v>5</v>
      </c>
      <c r="H3896">
        <v>51</v>
      </c>
      <c r="I3896">
        <v>40.349975000000001</v>
      </c>
      <c r="J3896">
        <v>-106.100577</v>
      </c>
      <c r="K3896" t="s">
        <v>628</v>
      </c>
      <c r="L3896" t="s">
        <v>742</v>
      </c>
    </row>
    <row r="3897" spans="2:12" x14ac:dyDescent="0.25">
      <c r="B3897" t="s">
        <v>37</v>
      </c>
      <c r="C3897" t="s">
        <v>2113</v>
      </c>
      <c r="D3897" t="s">
        <v>2112</v>
      </c>
      <c r="E3897" t="s">
        <v>1990</v>
      </c>
      <c r="F3897" t="s">
        <v>1979</v>
      </c>
      <c r="G3897">
        <v>5</v>
      </c>
      <c r="H3897">
        <v>51</v>
      </c>
      <c r="I3897">
        <v>40.35</v>
      </c>
      <c r="J3897">
        <v>-106.1</v>
      </c>
      <c r="K3897" t="s">
        <v>1990</v>
      </c>
      <c r="L3897" t="s">
        <v>742</v>
      </c>
    </row>
    <row r="3898" spans="2:12" x14ac:dyDescent="0.25">
      <c r="B3898" t="s">
        <v>47</v>
      </c>
      <c r="C3898" t="s">
        <v>2578</v>
      </c>
      <c r="D3898" t="s">
        <v>2579</v>
      </c>
      <c r="E3898" t="s">
        <v>1990</v>
      </c>
      <c r="F3898" t="s">
        <v>2484</v>
      </c>
      <c r="G3898">
        <v>1</v>
      </c>
      <c r="H3898">
        <v>4</v>
      </c>
      <c r="I3898">
        <v>40.433300000000003</v>
      </c>
      <c r="J3898">
        <v>-105.7333</v>
      </c>
      <c r="K3898" t="s">
        <v>1990</v>
      </c>
      <c r="L3898" t="s">
        <v>742</v>
      </c>
    </row>
    <row r="3899" spans="2:12" x14ac:dyDescent="0.25">
      <c r="B3899" t="s">
        <v>628</v>
      </c>
      <c r="C3899" t="s">
        <v>8755</v>
      </c>
      <c r="D3899" t="s">
        <v>8756</v>
      </c>
      <c r="E3899" t="s">
        <v>628</v>
      </c>
      <c r="F3899" t="s">
        <v>2484</v>
      </c>
      <c r="G3899">
        <v>0</v>
      </c>
      <c r="H3899">
        <v>3</v>
      </c>
      <c r="I3899">
        <v>40.477699999999999</v>
      </c>
      <c r="J3899">
        <v>-104.901</v>
      </c>
      <c r="K3899" t="s">
        <v>628</v>
      </c>
      <c r="L3899" t="s">
        <v>742</v>
      </c>
    </row>
    <row r="3900" spans="2:12" x14ac:dyDescent="0.25">
      <c r="B3900" t="s">
        <v>628</v>
      </c>
      <c r="C3900" t="s">
        <v>8574</v>
      </c>
      <c r="D3900" t="s">
        <v>8575</v>
      </c>
      <c r="E3900" t="s">
        <v>628</v>
      </c>
      <c r="F3900" t="s">
        <v>2484</v>
      </c>
      <c r="G3900">
        <v>0</v>
      </c>
      <c r="H3900">
        <v>3</v>
      </c>
      <c r="I3900">
        <v>40.471200000000003</v>
      </c>
      <c r="J3900">
        <v>-104.9945</v>
      </c>
      <c r="K3900" t="s">
        <v>628</v>
      </c>
      <c r="L3900" t="s">
        <v>742</v>
      </c>
    </row>
    <row r="3901" spans="2:12" x14ac:dyDescent="0.25">
      <c r="B3901" t="s">
        <v>701</v>
      </c>
      <c r="C3901" t="s">
        <v>1938</v>
      </c>
      <c r="D3901" t="s">
        <v>1939</v>
      </c>
      <c r="E3901" t="s">
        <v>1633</v>
      </c>
      <c r="F3901" t="s">
        <v>745</v>
      </c>
      <c r="G3901">
        <v>1</v>
      </c>
      <c r="H3901">
        <v>3</v>
      </c>
      <c r="I3901">
        <v>40.466670000000001</v>
      </c>
      <c r="J3901">
        <v>-104.9</v>
      </c>
      <c r="K3901" t="s">
        <v>1940</v>
      </c>
      <c r="L3901" t="s">
        <v>742</v>
      </c>
    </row>
    <row r="3902" spans="2:12" x14ac:dyDescent="0.25">
      <c r="B3902" t="s">
        <v>628</v>
      </c>
      <c r="C3902" t="s">
        <v>8729</v>
      </c>
      <c r="D3902" t="s">
        <v>8730</v>
      </c>
      <c r="E3902" t="s">
        <v>628</v>
      </c>
      <c r="F3902" t="s">
        <v>2484</v>
      </c>
      <c r="G3902">
        <v>0</v>
      </c>
      <c r="H3902">
        <v>3</v>
      </c>
      <c r="I3902">
        <v>40.470199999999998</v>
      </c>
      <c r="J3902">
        <v>-104.9044</v>
      </c>
      <c r="K3902" t="s">
        <v>628</v>
      </c>
      <c r="L3902" t="s">
        <v>742</v>
      </c>
    </row>
    <row r="3903" spans="2:12" x14ac:dyDescent="0.25">
      <c r="B3903" t="s">
        <v>628</v>
      </c>
      <c r="C3903" t="s">
        <v>8749</v>
      </c>
      <c r="D3903" t="s">
        <v>8750</v>
      </c>
      <c r="E3903" t="s">
        <v>628</v>
      </c>
      <c r="F3903" t="s">
        <v>2484</v>
      </c>
      <c r="G3903">
        <v>0</v>
      </c>
      <c r="H3903">
        <v>3</v>
      </c>
      <c r="I3903">
        <v>40.476999999999997</v>
      </c>
      <c r="J3903">
        <v>-104.9046</v>
      </c>
      <c r="K3903" t="s">
        <v>628</v>
      </c>
      <c r="L3903" t="s">
        <v>742</v>
      </c>
    </row>
    <row r="3904" spans="2:12" x14ac:dyDescent="0.25">
      <c r="B3904" t="s">
        <v>628</v>
      </c>
      <c r="C3904" t="s">
        <v>8753</v>
      </c>
      <c r="D3904" t="s">
        <v>8754</v>
      </c>
      <c r="E3904" t="s">
        <v>628</v>
      </c>
      <c r="F3904" t="s">
        <v>2484</v>
      </c>
      <c r="G3904">
        <v>0</v>
      </c>
      <c r="H3904">
        <v>3</v>
      </c>
      <c r="I3904">
        <v>40.483400000000003</v>
      </c>
      <c r="J3904">
        <v>-104.923</v>
      </c>
      <c r="K3904" t="s">
        <v>628</v>
      </c>
      <c r="L3904" t="s">
        <v>742</v>
      </c>
    </row>
    <row r="3905" spans="2:12" x14ac:dyDescent="0.25">
      <c r="B3905" t="s">
        <v>628</v>
      </c>
      <c r="C3905" t="s">
        <v>8835</v>
      </c>
      <c r="D3905" t="s">
        <v>8836</v>
      </c>
      <c r="E3905" t="s">
        <v>8049</v>
      </c>
      <c r="F3905" t="s">
        <v>2484</v>
      </c>
      <c r="G3905">
        <v>0</v>
      </c>
      <c r="H3905">
        <v>3</v>
      </c>
      <c r="I3905">
        <v>40.4711</v>
      </c>
      <c r="J3905">
        <v>-104.9002</v>
      </c>
      <c r="K3905" t="s">
        <v>628</v>
      </c>
      <c r="L3905" t="s">
        <v>742</v>
      </c>
    </row>
    <row r="3906" spans="2:12" x14ac:dyDescent="0.25">
      <c r="B3906" t="s">
        <v>628</v>
      </c>
      <c r="C3906" t="s">
        <v>9035</v>
      </c>
      <c r="D3906" t="s">
        <v>9036</v>
      </c>
      <c r="E3906" t="s">
        <v>2835</v>
      </c>
      <c r="F3906" t="s">
        <v>2484</v>
      </c>
      <c r="G3906">
        <v>0</v>
      </c>
      <c r="H3906">
        <v>3</v>
      </c>
      <c r="I3906">
        <v>40.462600000000002</v>
      </c>
      <c r="J3906">
        <v>-104.9451</v>
      </c>
      <c r="K3906" t="s">
        <v>628</v>
      </c>
      <c r="L3906" t="s">
        <v>742</v>
      </c>
    </row>
    <row r="3907" spans="2:12" x14ac:dyDescent="0.25">
      <c r="B3907" t="s">
        <v>628</v>
      </c>
      <c r="C3907" t="s">
        <v>8757</v>
      </c>
      <c r="D3907" t="s">
        <v>8758</v>
      </c>
      <c r="E3907" t="s">
        <v>628</v>
      </c>
      <c r="F3907" t="s">
        <v>2484</v>
      </c>
      <c r="G3907">
        <v>0</v>
      </c>
      <c r="H3907">
        <v>3</v>
      </c>
      <c r="I3907">
        <v>40.494500000000002</v>
      </c>
      <c r="J3907">
        <v>-104.8582</v>
      </c>
      <c r="K3907" t="s">
        <v>628</v>
      </c>
      <c r="L3907" t="s">
        <v>742</v>
      </c>
    </row>
    <row r="3908" spans="2:12" x14ac:dyDescent="0.25">
      <c r="B3908" t="s">
        <v>628</v>
      </c>
      <c r="C3908" t="s">
        <v>8133</v>
      </c>
      <c r="D3908" t="s">
        <v>8134</v>
      </c>
      <c r="E3908" t="s">
        <v>6688</v>
      </c>
      <c r="F3908" t="s">
        <v>2292</v>
      </c>
      <c r="G3908">
        <v>1</v>
      </c>
      <c r="H3908">
        <v>3</v>
      </c>
      <c r="I3908">
        <v>40.471600000000002</v>
      </c>
      <c r="J3908">
        <v>-104.9603</v>
      </c>
      <c r="K3908" t="s">
        <v>628</v>
      </c>
      <c r="L3908" t="s">
        <v>742</v>
      </c>
    </row>
    <row r="3909" spans="2:12" x14ac:dyDescent="0.25">
      <c r="B3909" t="s">
        <v>628</v>
      </c>
      <c r="C3909" t="s">
        <v>8664</v>
      </c>
      <c r="D3909" t="s">
        <v>8665</v>
      </c>
      <c r="E3909" t="s">
        <v>628</v>
      </c>
      <c r="F3909" t="s">
        <v>2484</v>
      </c>
      <c r="G3909">
        <v>0</v>
      </c>
      <c r="H3909">
        <v>3</v>
      </c>
      <c r="I3909">
        <v>40.470100000000002</v>
      </c>
      <c r="J3909">
        <v>-104.97790000000001</v>
      </c>
      <c r="K3909" t="s">
        <v>628</v>
      </c>
      <c r="L3909" t="s">
        <v>742</v>
      </c>
    </row>
    <row r="3910" spans="2:12" x14ac:dyDescent="0.25">
      <c r="B3910" t="s">
        <v>628</v>
      </c>
      <c r="C3910" t="s">
        <v>8745</v>
      </c>
      <c r="D3910" t="s">
        <v>8746</v>
      </c>
      <c r="E3910" t="s">
        <v>628</v>
      </c>
      <c r="F3910" t="s">
        <v>2484</v>
      </c>
      <c r="G3910">
        <v>0</v>
      </c>
      <c r="H3910">
        <v>3</v>
      </c>
      <c r="I3910">
        <v>40.522799999999997</v>
      </c>
      <c r="J3910">
        <v>-104.8558</v>
      </c>
      <c r="K3910" t="s">
        <v>628</v>
      </c>
      <c r="L3910" t="s">
        <v>742</v>
      </c>
    </row>
    <row r="3911" spans="2:12" x14ac:dyDescent="0.25">
      <c r="B3911" t="s">
        <v>628</v>
      </c>
      <c r="C3911" t="s">
        <v>8019</v>
      </c>
      <c r="D3911" t="s">
        <v>8020</v>
      </c>
      <c r="E3911" t="s">
        <v>628</v>
      </c>
      <c r="F3911" t="s">
        <v>2484</v>
      </c>
      <c r="G3911">
        <v>2</v>
      </c>
      <c r="H3911">
        <v>11</v>
      </c>
      <c r="I3911">
        <v>38.979999999999997</v>
      </c>
      <c r="J3911">
        <v>-106.449997</v>
      </c>
      <c r="K3911" t="s">
        <v>628</v>
      </c>
      <c r="L3911" t="s">
        <v>742</v>
      </c>
    </row>
    <row r="3912" spans="2:12" x14ac:dyDescent="0.25">
      <c r="B3912" t="s">
        <v>664</v>
      </c>
      <c r="C3912" t="s">
        <v>1941</v>
      </c>
      <c r="D3912" t="s">
        <v>1942</v>
      </c>
      <c r="E3912" t="s">
        <v>1943</v>
      </c>
      <c r="F3912" t="s">
        <v>745</v>
      </c>
      <c r="G3912">
        <v>5</v>
      </c>
      <c r="H3912">
        <v>51</v>
      </c>
      <c r="I3912">
        <v>39.868299999999998</v>
      </c>
      <c r="J3912">
        <v>-105.7638</v>
      </c>
      <c r="K3912" t="s">
        <v>1943</v>
      </c>
      <c r="L3912" t="s">
        <v>742</v>
      </c>
    </row>
    <row r="3913" spans="2:12" x14ac:dyDescent="0.25">
      <c r="B3913" t="s">
        <v>628</v>
      </c>
      <c r="C3913" t="s">
        <v>9041</v>
      </c>
      <c r="D3913" t="s">
        <v>9042</v>
      </c>
      <c r="E3913" t="s">
        <v>628</v>
      </c>
      <c r="F3913" t="s">
        <v>2484</v>
      </c>
      <c r="G3913">
        <v>0</v>
      </c>
      <c r="H3913">
        <v>1</v>
      </c>
      <c r="I3913">
        <v>40.404499999999999</v>
      </c>
      <c r="J3913">
        <v>-104.07040000000001</v>
      </c>
      <c r="K3913" t="s">
        <v>628</v>
      </c>
      <c r="L3913" t="s">
        <v>742</v>
      </c>
    </row>
    <row r="3914" spans="2:12" x14ac:dyDescent="0.25">
      <c r="B3914" t="s">
        <v>628</v>
      </c>
      <c r="C3914" t="s">
        <v>9043</v>
      </c>
      <c r="D3914" t="s">
        <v>9044</v>
      </c>
      <c r="E3914" t="s">
        <v>628</v>
      </c>
      <c r="F3914" t="s">
        <v>2484</v>
      </c>
      <c r="G3914">
        <v>0</v>
      </c>
      <c r="H3914">
        <v>1</v>
      </c>
      <c r="I3914">
        <v>40.4101</v>
      </c>
      <c r="J3914">
        <v>-104.0699</v>
      </c>
      <c r="K3914" t="s">
        <v>628</v>
      </c>
      <c r="L3914" t="s">
        <v>742</v>
      </c>
    </row>
    <row r="3915" spans="2:12" x14ac:dyDescent="0.25">
      <c r="B3915" t="s">
        <v>658</v>
      </c>
      <c r="C3915" t="s">
        <v>5207</v>
      </c>
      <c r="D3915" t="s">
        <v>5208</v>
      </c>
      <c r="E3915" t="s">
        <v>2327</v>
      </c>
      <c r="F3915" t="s">
        <v>2292</v>
      </c>
      <c r="G3915">
        <v>5</v>
      </c>
      <c r="H3915">
        <v>37</v>
      </c>
      <c r="I3915">
        <v>39.733199999999997</v>
      </c>
      <c r="J3915">
        <v>-106.6806</v>
      </c>
      <c r="K3915" t="s">
        <v>628</v>
      </c>
      <c r="L3915" t="s">
        <v>742</v>
      </c>
    </row>
    <row r="3916" spans="2:12" x14ac:dyDescent="0.25">
      <c r="B3916" t="s">
        <v>679</v>
      </c>
      <c r="C3916" t="s">
        <v>1944</v>
      </c>
      <c r="D3916" t="s">
        <v>1945</v>
      </c>
      <c r="E3916" t="s">
        <v>1946</v>
      </c>
      <c r="F3916" t="s">
        <v>745</v>
      </c>
      <c r="G3916">
        <v>3</v>
      </c>
      <c r="H3916">
        <v>20</v>
      </c>
      <c r="I3916">
        <v>37.474440000000001</v>
      </c>
      <c r="J3916">
        <v>-106.79056</v>
      </c>
      <c r="K3916" t="s">
        <v>1946</v>
      </c>
      <c r="L3916" t="s">
        <v>742</v>
      </c>
    </row>
    <row r="3917" spans="2:12" x14ac:dyDescent="0.25">
      <c r="B3917" t="s">
        <v>679</v>
      </c>
      <c r="C3917" t="s">
        <v>1947</v>
      </c>
      <c r="D3917" t="s">
        <v>1948</v>
      </c>
      <c r="E3917" t="s">
        <v>1083</v>
      </c>
      <c r="F3917" t="s">
        <v>745</v>
      </c>
      <c r="G3917">
        <v>7</v>
      </c>
      <c r="H3917">
        <v>29</v>
      </c>
      <c r="I3917">
        <v>37.483330000000002</v>
      </c>
      <c r="J3917">
        <v>-106.86667</v>
      </c>
      <c r="K3917" t="s">
        <v>1949</v>
      </c>
      <c r="L3917" t="s">
        <v>742</v>
      </c>
    </row>
    <row r="3918" spans="2:12" x14ac:dyDescent="0.25">
      <c r="B3918" t="s">
        <v>679</v>
      </c>
      <c r="C3918" t="s">
        <v>2167</v>
      </c>
      <c r="D3918" t="s">
        <v>2168</v>
      </c>
      <c r="E3918" t="s">
        <v>628</v>
      </c>
      <c r="F3918" t="s">
        <v>1979</v>
      </c>
      <c r="G3918">
        <v>3</v>
      </c>
      <c r="H3918">
        <v>20</v>
      </c>
      <c r="I3918">
        <v>37.483336999999999</v>
      </c>
      <c r="J3918">
        <v>-106.800605</v>
      </c>
      <c r="K3918" t="s">
        <v>628</v>
      </c>
      <c r="L3918" t="s">
        <v>742</v>
      </c>
    </row>
    <row r="3919" spans="2:12" x14ac:dyDescent="0.25">
      <c r="B3919" t="s">
        <v>52</v>
      </c>
      <c r="C3919" t="s">
        <v>2169</v>
      </c>
      <c r="D3919" t="s">
        <v>2168</v>
      </c>
      <c r="E3919" t="s">
        <v>1990</v>
      </c>
      <c r="F3919" t="s">
        <v>1979</v>
      </c>
      <c r="G3919">
        <v>3</v>
      </c>
      <c r="H3919">
        <v>20</v>
      </c>
      <c r="I3919">
        <v>37.4833</v>
      </c>
      <c r="J3919">
        <v>-106.8</v>
      </c>
      <c r="K3919" t="s">
        <v>1990</v>
      </c>
      <c r="L3919" t="s">
        <v>742</v>
      </c>
    </row>
    <row r="3920" spans="2:12" x14ac:dyDescent="0.25">
      <c r="B3920" t="s">
        <v>628</v>
      </c>
      <c r="C3920" t="s">
        <v>2462</v>
      </c>
      <c r="D3920" t="s">
        <v>2463</v>
      </c>
      <c r="E3920" t="s">
        <v>1712</v>
      </c>
      <c r="F3920" t="s">
        <v>2211</v>
      </c>
      <c r="G3920">
        <v>5</v>
      </c>
      <c r="H3920">
        <v>50</v>
      </c>
      <c r="I3920">
        <v>40.138699000000003</v>
      </c>
      <c r="J3920">
        <v>-106.415001</v>
      </c>
      <c r="K3920" t="s">
        <v>1712</v>
      </c>
      <c r="L3920" t="s">
        <v>742</v>
      </c>
    </row>
    <row r="3921" spans="2:12" x14ac:dyDescent="0.25">
      <c r="B3921" t="s">
        <v>628</v>
      </c>
      <c r="C3921" t="s">
        <v>8235</v>
      </c>
      <c r="D3921" t="s">
        <v>8236</v>
      </c>
      <c r="E3921" t="s">
        <v>628</v>
      </c>
      <c r="F3921" t="s">
        <v>2484</v>
      </c>
      <c r="G3921">
        <v>0</v>
      </c>
      <c r="H3921">
        <v>6</v>
      </c>
      <c r="I3921">
        <v>39.921900000000001</v>
      </c>
      <c r="J3921">
        <v>-105.3963</v>
      </c>
      <c r="K3921" t="s">
        <v>628</v>
      </c>
      <c r="L3921" t="s">
        <v>742</v>
      </c>
    </row>
    <row r="3922" spans="2:12" x14ac:dyDescent="0.25">
      <c r="B3922" t="s">
        <v>628</v>
      </c>
      <c r="C3922" t="s">
        <v>8237</v>
      </c>
      <c r="D3922" t="s">
        <v>8238</v>
      </c>
      <c r="E3922" t="s">
        <v>628</v>
      </c>
      <c r="F3922" t="s">
        <v>2484</v>
      </c>
      <c r="G3922">
        <v>0</v>
      </c>
      <c r="H3922">
        <v>6</v>
      </c>
      <c r="I3922">
        <v>39.9133</v>
      </c>
      <c r="J3922">
        <v>-105.3961</v>
      </c>
      <c r="K3922" t="s">
        <v>628</v>
      </c>
      <c r="L3922" t="s">
        <v>742</v>
      </c>
    </row>
    <row r="3923" spans="2:12" x14ac:dyDescent="0.25">
      <c r="B3923" t="s">
        <v>699</v>
      </c>
      <c r="C3923" t="s">
        <v>4068</v>
      </c>
      <c r="D3923" t="s">
        <v>4069</v>
      </c>
      <c r="E3923" t="s">
        <v>2504</v>
      </c>
      <c r="F3923" t="s">
        <v>2292</v>
      </c>
      <c r="G3923">
        <v>2</v>
      </c>
      <c r="H3923">
        <v>10</v>
      </c>
      <c r="I3923">
        <v>38.993899999999996</v>
      </c>
      <c r="J3923">
        <v>-105.0483</v>
      </c>
      <c r="K3923" t="s">
        <v>628</v>
      </c>
      <c r="L3923" t="s">
        <v>742</v>
      </c>
    </row>
    <row r="3924" spans="2:12" x14ac:dyDescent="0.25">
      <c r="B3924" t="s">
        <v>628</v>
      </c>
      <c r="C3924" t="s">
        <v>8829</v>
      </c>
      <c r="D3924" t="s">
        <v>8830</v>
      </c>
      <c r="E3924" t="s">
        <v>8049</v>
      </c>
      <c r="F3924" t="s">
        <v>2484</v>
      </c>
      <c r="G3924">
        <v>0</v>
      </c>
      <c r="H3924">
        <v>8</v>
      </c>
      <c r="I3924">
        <v>39.008699999999997</v>
      </c>
      <c r="J3924">
        <v>-105.0629</v>
      </c>
      <c r="K3924" t="s">
        <v>628</v>
      </c>
      <c r="L3924" t="s">
        <v>742</v>
      </c>
    </row>
    <row r="3925" spans="2:12" x14ac:dyDescent="0.25">
      <c r="B3925" t="s">
        <v>699</v>
      </c>
      <c r="C3925" t="s">
        <v>6675</v>
      </c>
      <c r="D3925" t="s">
        <v>6676</v>
      </c>
      <c r="E3925" t="s">
        <v>2751</v>
      </c>
      <c r="F3925" t="s">
        <v>6505</v>
      </c>
      <c r="G3925">
        <v>1</v>
      </c>
      <c r="H3925">
        <v>8</v>
      </c>
      <c r="I3925">
        <v>39.018700000000003</v>
      </c>
      <c r="J3925">
        <v>-105.0549</v>
      </c>
      <c r="K3925" t="s">
        <v>628</v>
      </c>
      <c r="L3925" t="s">
        <v>742</v>
      </c>
    </row>
    <row r="3926" spans="2:12" x14ac:dyDescent="0.25">
      <c r="B3926" t="s">
        <v>699</v>
      </c>
      <c r="C3926" t="s">
        <v>2845</v>
      </c>
      <c r="D3926" t="s">
        <v>2846</v>
      </c>
      <c r="E3926" t="s">
        <v>2813</v>
      </c>
      <c r="F3926" t="s">
        <v>745</v>
      </c>
      <c r="G3926">
        <v>1</v>
      </c>
      <c r="H3926">
        <v>23</v>
      </c>
      <c r="I3926">
        <v>38.910499999999999</v>
      </c>
      <c r="J3926">
        <v>-105.265</v>
      </c>
      <c r="K3926" t="s">
        <v>2813</v>
      </c>
      <c r="L3926" t="s">
        <v>742</v>
      </c>
    </row>
    <row r="3927" spans="2:12" x14ac:dyDescent="0.25">
      <c r="B3927" t="s">
        <v>699</v>
      </c>
      <c r="C3927" t="s">
        <v>1953</v>
      </c>
      <c r="D3927" t="s">
        <v>1954</v>
      </c>
      <c r="E3927" t="s">
        <v>765</v>
      </c>
      <c r="F3927" t="s">
        <v>745</v>
      </c>
      <c r="G3927">
        <v>1</v>
      </c>
      <c r="H3927">
        <v>8</v>
      </c>
      <c r="I3927">
        <v>39.100499999999997</v>
      </c>
      <c r="J3927">
        <v>-105.0942</v>
      </c>
      <c r="K3927" t="s">
        <v>628</v>
      </c>
      <c r="L3927" t="s">
        <v>742</v>
      </c>
    </row>
    <row r="3928" spans="2:12" x14ac:dyDescent="0.25">
      <c r="B3928" t="s">
        <v>700</v>
      </c>
      <c r="C3928" t="s">
        <v>5596</v>
      </c>
      <c r="D3928" t="s">
        <v>5597</v>
      </c>
      <c r="E3928" t="s">
        <v>2333</v>
      </c>
      <c r="F3928" t="s">
        <v>2292</v>
      </c>
      <c r="G3928">
        <v>1</v>
      </c>
      <c r="H3928">
        <v>1</v>
      </c>
      <c r="I3928">
        <v>39.9968</v>
      </c>
      <c r="J3928">
        <v>-103.3753</v>
      </c>
      <c r="K3928" t="s">
        <v>628</v>
      </c>
      <c r="L3928" t="s">
        <v>742</v>
      </c>
    </row>
    <row r="3929" spans="2:12" x14ac:dyDescent="0.25">
      <c r="B3929" t="s">
        <v>628</v>
      </c>
      <c r="C3929" t="s">
        <v>8831</v>
      </c>
      <c r="D3929" t="s">
        <v>8832</v>
      </c>
      <c r="E3929" t="s">
        <v>8049</v>
      </c>
      <c r="F3929" t="s">
        <v>2484</v>
      </c>
      <c r="G3929">
        <v>0</v>
      </c>
      <c r="H3929">
        <v>1</v>
      </c>
      <c r="I3929">
        <v>39.755000000000003</v>
      </c>
      <c r="J3929">
        <v>-103.49890000000001</v>
      </c>
      <c r="K3929" t="s">
        <v>628</v>
      </c>
      <c r="L3929" t="s">
        <v>742</v>
      </c>
    </row>
    <row r="3930" spans="2:12" x14ac:dyDescent="0.25">
      <c r="B3930" t="s">
        <v>700</v>
      </c>
      <c r="C3930" t="s">
        <v>5483</v>
      </c>
      <c r="D3930" t="s">
        <v>5484</v>
      </c>
      <c r="E3930" t="s">
        <v>2459</v>
      </c>
      <c r="F3930" t="s">
        <v>2292</v>
      </c>
      <c r="G3930">
        <v>1</v>
      </c>
      <c r="H3930">
        <v>1</v>
      </c>
      <c r="I3930">
        <v>39.9392</v>
      </c>
      <c r="J3930">
        <v>-103.512</v>
      </c>
      <c r="K3930" t="s">
        <v>628</v>
      </c>
      <c r="L3930" t="s">
        <v>742</v>
      </c>
    </row>
    <row r="3931" spans="2:12" x14ac:dyDescent="0.25">
      <c r="B3931" t="s">
        <v>683</v>
      </c>
      <c r="C3931" t="s">
        <v>1955</v>
      </c>
      <c r="D3931" t="s">
        <v>1956</v>
      </c>
      <c r="E3931" t="s">
        <v>1670</v>
      </c>
      <c r="F3931" t="s">
        <v>745</v>
      </c>
      <c r="G3931">
        <v>1</v>
      </c>
      <c r="H3931">
        <v>1</v>
      </c>
      <c r="I3931">
        <v>40.075000000000003</v>
      </c>
      <c r="J3931">
        <v>-103.5677</v>
      </c>
      <c r="K3931" t="s">
        <v>961</v>
      </c>
      <c r="L3931" t="s">
        <v>742</v>
      </c>
    </row>
    <row r="3932" spans="2:12" x14ac:dyDescent="0.25">
      <c r="B3932" t="s">
        <v>683</v>
      </c>
      <c r="C3932" t="s">
        <v>5743</v>
      </c>
      <c r="D3932" t="s">
        <v>1956</v>
      </c>
      <c r="E3932" t="s">
        <v>4018</v>
      </c>
      <c r="F3932" t="s">
        <v>2292</v>
      </c>
      <c r="G3932">
        <v>1</v>
      </c>
      <c r="H3932">
        <v>1</v>
      </c>
      <c r="I3932">
        <v>40.074399999999997</v>
      </c>
      <c r="J3932">
        <v>-103.5692</v>
      </c>
      <c r="K3932" t="s">
        <v>628</v>
      </c>
      <c r="L3932" t="s">
        <v>742</v>
      </c>
    </row>
    <row r="3933" spans="2:12" x14ac:dyDescent="0.25">
      <c r="B3933" t="s">
        <v>688</v>
      </c>
      <c r="C3933" t="s">
        <v>6641</v>
      </c>
      <c r="D3933" t="s">
        <v>6642</v>
      </c>
      <c r="E3933" t="s">
        <v>6516</v>
      </c>
      <c r="F3933" t="s">
        <v>6505</v>
      </c>
      <c r="G3933">
        <v>5</v>
      </c>
      <c r="H3933">
        <v>38</v>
      </c>
      <c r="I3933">
        <v>39.267899999999997</v>
      </c>
      <c r="J3933">
        <v>-106.8618</v>
      </c>
      <c r="K3933" t="s">
        <v>628</v>
      </c>
      <c r="L3933" t="s">
        <v>742</v>
      </c>
    </row>
    <row r="3934" spans="2:12" x14ac:dyDescent="0.25">
      <c r="B3934" t="s">
        <v>675</v>
      </c>
      <c r="C3934" t="s">
        <v>1957</v>
      </c>
      <c r="D3934" t="s">
        <v>1958</v>
      </c>
      <c r="E3934" t="s">
        <v>1959</v>
      </c>
      <c r="F3934" t="s">
        <v>745</v>
      </c>
      <c r="G3934">
        <v>2</v>
      </c>
      <c r="H3934">
        <v>19</v>
      </c>
      <c r="I3934">
        <v>37.018329999999999</v>
      </c>
      <c r="J3934">
        <v>-104.48860999999999</v>
      </c>
      <c r="K3934" t="s">
        <v>628</v>
      </c>
      <c r="L3934" t="s">
        <v>742</v>
      </c>
    </row>
    <row r="3935" spans="2:12" x14ac:dyDescent="0.25">
      <c r="B3935" t="s">
        <v>702</v>
      </c>
      <c r="C3935" t="s">
        <v>5737</v>
      </c>
      <c r="D3935" t="s">
        <v>5738</v>
      </c>
      <c r="E3935" t="s">
        <v>3334</v>
      </c>
      <c r="F3935" t="s">
        <v>2292</v>
      </c>
      <c r="G3935">
        <v>1</v>
      </c>
      <c r="H3935">
        <v>65</v>
      </c>
      <c r="I3935">
        <v>40.069200000000002</v>
      </c>
      <c r="J3935">
        <v>-102.2217</v>
      </c>
      <c r="K3935" t="s">
        <v>628</v>
      </c>
      <c r="L3935" t="s">
        <v>742</v>
      </c>
    </row>
    <row r="3936" spans="2:12" x14ac:dyDescent="0.25">
      <c r="B3936" t="s">
        <v>702</v>
      </c>
      <c r="C3936" t="s">
        <v>5755</v>
      </c>
      <c r="D3936" t="s">
        <v>5756</v>
      </c>
      <c r="E3936" t="s">
        <v>2933</v>
      </c>
      <c r="F3936" t="s">
        <v>2292</v>
      </c>
      <c r="G3936">
        <v>1</v>
      </c>
      <c r="H3936">
        <v>65</v>
      </c>
      <c r="I3936">
        <v>40.082299999999996</v>
      </c>
      <c r="J3936">
        <v>-102.2081</v>
      </c>
      <c r="K3936" t="s">
        <v>628</v>
      </c>
      <c r="L3936" t="s">
        <v>742</v>
      </c>
    </row>
    <row r="3937" spans="2:12" x14ac:dyDescent="0.25">
      <c r="B3937" t="s">
        <v>702</v>
      </c>
      <c r="C3937" t="s">
        <v>5753</v>
      </c>
      <c r="D3937" t="s">
        <v>5754</v>
      </c>
      <c r="E3937" t="s">
        <v>4789</v>
      </c>
      <c r="F3937" t="s">
        <v>2292</v>
      </c>
      <c r="G3937">
        <v>1</v>
      </c>
      <c r="H3937">
        <v>65</v>
      </c>
      <c r="I3937">
        <v>40.081699999999998</v>
      </c>
      <c r="J3937">
        <v>-102.22629999999999</v>
      </c>
      <c r="K3937" t="s">
        <v>628</v>
      </c>
      <c r="L3937" t="s">
        <v>742</v>
      </c>
    </row>
    <row r="3938" spans="2:12" x14ac:dyDescent="0.25">
      <c r="B3938" t="s">
        <v>702</v>
      </c>
      <c r="C3938" t="s">
        <v>5744</v>
      </c>
      <c r="D3938" t="s">
        <v>5745</v>
      </c>
      <c r="E3938" t="s">
        <v>4789</v>
      </c>
      <c r="F3938" t="s">
        <v>2292</v>
      </c>
      <c r="G3938">
        <v>1</v>
      </c>
      <c r="H3938">
        <v>65</v>
      </c>
      <c r="I3938">
        <v>40.075699999999998</v>
      </c>
      <c r="J3938">
        <v>-102.2453</v>
      </c>
      <c r="K3938" t="s">
        <v>628</v>
      </c>
      <c r="L3938" t="s">
        <v>742</v>
      </c>
    </row>
    <row r="3939" spans="2:12" x14ac:dyDescent="0.25">
      <c r="B3939" t="s">
        <v>702</v>
      </c>
      <c r="C3939" t="s">
        <v>5492</v>
      </c>
      <c r="D3939" t="s">
        <v>5493</v>
      </c>
      <c r="E3939" t="s">
        <v>2302</v>
      </c>
      <c r="F3939" t="s">
        <v>2292</v>
      </c>
      <c r="G3939">
        <v>1</v>
      </c>
      <c r="H3939">
        <v>65</v>
      </c>
      <c r="I3939">
        <v>39.941499999999998</v>
      </c>
      <c r="J3939">
        <v>-102.0857</v>
      </c>
      <c r="K3939" t="s">
        <v>628</v>
      </c>
      <c r="L3939" t="s">
        <v>742</v>
      </c>
    </row>
    <row r="3940" spans="2:12" x14ac:dyDescent="0.25">
      <c r="B3940" t="s">
        <v>702</v>
      </c>
      <c r="C3940" t="s">
        <v>5957</v>
      </c>
      <c r="D3940" t="s">
        <v>5958</v>
      </c>
      <c r="E3940" t="s">
        <v>4281</v>
      </c>
      <c r="F3940" t="s">
        <v>2292</v>
      </c>
      <c r="G3940">
        <v>1</v>
      </c>
      <c r="H3940">
        <v>65</v>
      </c>
      <c r="I3940">
        <v>40.307099999999998</v>
      </c>
      <c r="J3940">
        <v>-102.2752</v>
      </c>
      <c r="K3940" t="s">
        <v>628</v>
      </c>
      <c r="L3940" t="s">
        <v>742</v>
      </c>
    </row>
    <row r="3941" spans="2:12" x14ac:dyDescent="0.25">
      <c r="B3941" t="s">
        <v>702</v>
      </c>
      <c r="C3941" t="s">
        <v>5991</v>
      </c>
      <c r="D3941" t="s">
        <v>5992</v>
      </c>
      <c r="E3941" t="s">
        <v>2443</v>
      </c>
      <c r="F3941" t="s">
        <v>2292</v>
      </c>
      <c r="G3941">
        <v>1</v>
      </c>
      <c r="H3941">
        <v>65</v>
      </c>
      <c r="I3941">
        <v>40.345399999999998</v>
      </c>
      <c r="J3941">
        <v>-102.1418</v>
      </c>
      <c r="K3941" t="s">
        <v>628</v>
      </c>
      <c r="L3941" t="s">
        <v>742</v>
      </c>
    </row>
    <row r="3942" spans="2:12" x14ac:dyDescent="0.25">
      <c r="B3942" t="s">
        <v>702</v>
      </c>
      <c r="C3942" t="s">
        <v>2439</v>
      </c>
      <c r="D3942" t="s">
        <v>2440</v>
      </c>
      <c r="E3942" t="s">
        <v>2428</v>
      </c>
      <c r="F3942" t="s">
        <v>745</v>
      </c>
      <c r="G3942">
        <v>1</v>
      </c>
      <c r="H3942">
        <v>65</v>
      </c>
      <c r="I3942">
        <v>40.336100000000002</v>
      </c>
      <c r="J3942">
        <v>-102.2586</v>
      </c>
      <c r="K3942" t="s">
        <v>2428</v>
      </c>
      <c r="L3942" t="s">
        <v>742</v>
      </c>
    </row>
    <row r="3943" spans="2:12" x14ac:dyDescent="0.25">
      <c r="B3943" t="s">
        <v>702</v>
      </c>
      <c r="C3943" t="s">
        <v>1960</v>
      </c>
      <c r="D3943" t="s">
        <v>1961</v>
      </c>
      <c r="E3943" t="s">
        <v>759</v>
      </c>
      <c r="F3943" t="s">
        <v>745</v>
      </c>
      <c r="G3943">
        <v>1</v>
      </c>
      <c r="H3943">
        <v>65</v>
      </c>
      <c r="I3943">
        <v>40.0715</v>
      </c>
      <c r="J3943">
        <v>-102.2329</v>
      </c>
      <c r="K3943" t="s">
        <v>759</v>
      </c>
      <c r="L3943" t="s">
        <v>742</v>
      </c>
    </row>
    <row r="3944" spans="2:12" x14ac:dyDescent="0.25">
      <c r="B3944" t="s">
        <v>702</v>
      </c>
      <c r="C3944" t="s">
        <v>5752</v>
      </c>
      <c r="D3944" t="s">
        <v>1961</v>
      </c>
      <c r="E3944" t="s">
        <v>3810</v>
      </c>
      <c r="F3944" t="s">
        <v>2292</v>
      </c>
      <c r="G3944">
        <v>1</v>
      </c>
      <c r="H3944">
        <v>65</v>
      </c>
      <c r="I3944">
        <v>40.081600000000002</v>
      </c>
      <c r="J3944">
        <v>-102.26730000000001</v>
      </c>
      <c r="K3944" t="s">
        <v>628</v>
      </c>
      <c r="L3944" t="s">
        <v>742</v>
      </c>
    </row>
    <row r="3945" spans="2:12" x14ac:dyDescent="0.25">
      <c r="B3945" t="s">
        <v>628</v>
      </c>
      <c r="C3945" t="s">
        <v>8931</v>
      </c>
      <c r="D3945" t="s">
        <v>8932</v>
      </c>
      <c r="E3945" t="s">
        <v>2835</v>
      </c>
      <c r="F3945" t="s">
        <v>2211</v>
      </c>
      <c r="G3945">
        <v>0</v>
      </c>
      <c r="H3945">
        <v>65</v>
      </c>
      <c r="I3945">
        <v>40.218699999999998</v>
      </c>
      <c r="J3945">
        <v>-102.264999</v>
      </c>
      <c r="K3945" t="s">
        <v>2835</v>
      </c>
      <c r="L3945" t="s">
        <v>742</v>
      </c>
    </row>
    <row r="3946" spans="2:12" x14ac:dyDescent="0.25">
      <c r="B3946" t="s">
        <v>702</v>
      </c>
      <c r="C3946" t="s">
        <v>5813</v>
      </c>
      <c r="D3946" t="s">
        <v>5814</v>
      </c>
      <c r="E3946" t="s">
        <v>2647</v>
      </c>
      <c r="F3946" t="s">
        <v>2292</v>
      </c>
      <c r="G3946">
        <v>1</v>
      </c>
      <c r="H3946">
        <v>65</v>
      </c>
      <c r="I3946">
        <v>40.136899999999997</v>
      </c>
      <c r="J3946">
        <v>-102.1981</v>
      </c>
      <c r="K3946" t="s">
        <v>628</v>
      </c>
      <c r="L3946" t="s">
        <v>742</v>
      </c>
    </row>
    <row r="3947" spans="2:12" x14ac:dyDescent="0.25">
      <c r="B3947" t="s">
        <v>702</v>
      </c>
      <c r="C3947" t="s">
        <v>5783</v>
      </c>
      <c r="D3947" t="s">
        <v>5784</v>
      </c>
      <c r="E3947" t="s">
        <v>4476</v>
      </c>
      <c r="F3947" t="s">
        <v>2292</v>
      </c>
      <c r="G3947">
        <v>1</v>
      </c>
      <c r="H3947">
        <v>65</v>
      </c>
      <c r="I3947">
        <v>40.102899999999998</v>
      </c>
      <c r="J3947">
        <v>-102.31229999999999</v>
      </c>
      <c r="K3947" t="s">
        <v>628</v>
      </c>
      <c r="L3947" t="s">
        <v>742</v>
      </c>
    </row>
    <row r="3948" spans="2:12" x14ac:dyDescent="0.25">
      <c r="B3948" t="s">
        <v>702</v>
      </c>
      <c r="C3948" t="s">
        <v>5723</v>
      </c>
      <c r="D3948" t="s">
        <v>5724</v>
      </c>
      <c r="E3948" t="s">
        <v>2481</v>
      </c>
      <c r="F3948" t="s">
        <v>2292</v>
      </c>
      <c r="G3948">
        <v>1</v>
      </c>
      <c r="H3948">
        <v>65</v>
      </c>
      <c r="I3948">
        <v>40.061</v>
      </c>
      <c r="J3948">
        <v>-102.3171</v>
      </c>
      <c r="K3948" t="s">
        <v>628</v>
      </c>
      <c r="L3948" t="s">
        <v>742</v>
      </c>
    </row>
    <row r="3949" spans="2:12" x14ac:dyDescent="0.25">
      <c r="B3949" t="s">
        <v>628</v>
      </c>
      <c r="C3949" t="s">
        <v>2412</v>
      </c>
      <c r="D3949" t="s">
        <v>2413</v>
      </c>
      <c r="E3949" t="s">
        <v>2235</v>
      </c>
      <c r="F3949" t="s">
        <v>2211</v>
      </c>
      <c r="G3949">
        <v>1</v>
      </c>
      <c r="H3949">
        <v>65</v>
      </c>
      <c r="I3949">
        <v>40.192402000000001</v>
      </c>
      <c r="J3949">
        <v>-102.203003</v>
      </c>
      <c r="K3949" t="s">
        <v>2235</v>
      </c>
      <c r="L3949" t="s">
        <v>742</v>
      </c>
    </row>
    <row r="3950" spans="2:12" x14ac:dyDescent="0.25">
      <c r="B3950" t="s">
        <v>628</v>
      </c>
      <c r="C3950" t="s">
        <v>8021</v>
      </c>
      <c r="D3950" t="s">
        <v>8022</v>
      </c>
      <c r="E3950" t="s">
        <v>628</v>
      </c>
      <c r="F3950" t="s">
        <v>2484</v>
      </c>
      <c r="G3950">
        <v>5</v>
      </c>
      <c r="H3950">
        <v>37</v>
      </c>
      <c r="I3950">
        <v>39.389999000000003</v>
      </c>
      <c r="J3950">
        <v>-106.360001</v>
      </c>
      <c r="K3950" t="s">
        <v>628</v>
      </c>
      <c r="L3950" t="s">
        <v>742</v>
      </c>
    </row>
    <row r="3951" spans="2:12" x14ac:dyDescent="0.25">
      <c r="B3951" t="s">
        <v>628</v>
      </c>
      <c r="C3951" t="s">
        <v>8023</v>
      </c>
      <c r="D3951" t="s">
        <v>8024</v>
      </c>
      <c r="E3951" t="s">
        <v>628</v>
      </c>
      <c r="F3951" t="s">
        <v>2484</v>
      </c>
      <c r="G3951">
        <v>5</v>
      </c>
      <c r="H3951">
        <v>37</v>
      </c>
      <c r="I3951">
        <v>39.409999999999997</v>
      </c>
      <c r="J3951">
        <v>-106.370003</v>
      </c>
      <c r="K3951" t="s">
        <v>628</v>
      </c>
      <c r="L3951" t="s">
        <v>742</v>
      </c>
    </row>
    <row r="3952" spans="2:12" x14ac:dyDescent="0.25">
      <c r="B3952" t="s">
        <v>693</v>
      </c>
      <c r="C3952" t="s">
        <v>1962</v>
      </c>
      <c r="D3952" t="s">
        <v>1963</v>
      </c>
      <c r="E3952" t="s">
        <v>842</v>
      </c>
      <c r="F3952" t="s">
        <v>745</v>
      </c>
      <c r="G3952">
        <v>6</v>
      </c>
      <c r="H3952">
        <v>58</v>
      </c>
      <c r="I3952">
        <v>40.156100000000002</v>
      </c>
      <c r="J3952">
        <v>-106.9091</v>
      </c>
      <c r="K3952" t="s">
        <v>807</v>
      </c>
      <c r="L3952" t="s">
        <v>742</v>
      </c>
    </row>
    <row r="3953" spans="2:12" x14ac:dyDescent="0.25">
      <c r="B3953" t="s">
        <v>693</v>
      </c>
      <c r="C3953" t="s">
        <v>5750</v>
      </c>
      <c r="D3953" t="s">
        <v>5751</v>
      </c>
      <c r="E3953" t="s">
        <v>961</v>
      </c>
      <c r="F3953" t="s">
        <v>2292</v>
      </c>
      <c r="G3953">
        <v>6</v>
      </c>
      <c r="H3953">
        <v>58</v>
      </c>
      <c r="I3953">
        <v>40.080599999999997</v>
      </c>
      <c r="J3953">
        <v>-106.8929</v>
      </c>
      <c r="K3953" t="s">
        <v>628</v>
      </c>
      <c r="L3953" t="s">
        <v>742</v>
      </c>
    </row>
    <row r="3954" spans="2:12" x14ac:dyDescent="0.25">
      <c r="B3954" t="s">
        <v>693</v>
      </c>
      <c r="C3954" t="s">
        <v>2016</v>
      </c>
      <c r="D3954" t="s">
        <v>2017</v>
      </c>
      <c r="E3954" t="s">
        <v>628</v>
      </c>
      <c r="F3954" t="s">
        <v>1979</v>
      </c>
      <c r="G3954">
        <v>6</v>
      </c>
      <c r="H3954">
        <v>58</v>
      </c>
      <c r="I3954">
        <v>40.366644000000001</v>
      </c>
      <c r="J3954">
        <v>-106.767276</v>
      </c>
      <c r="K3954" t="s">
        <v>628</v>
      </c>
      <c r="L3954" t="s">
        <v>742</v>
      </c>
    </row>
    <row r="3955" spans="2:12" x14ac:dyDescent="0.25">
      <c r="B3955" t="s">
        <v>681</v>
      </c>
      <c r="C3955" t="s">
        <v>1964</v>
      </c>
      <c r="D3955" t="s">
        <v>1965</v>
      </c>
      <c r="E3955" t="s">
        <v>1966</v>
      </c>
      <c r="F3955" t="s">
        <v>745</v>
      </c>
      <c r="G3955">
        <v>7</v>
      </c>
      <c r="H3955">
        <v>32</v>
      </c>
      <c r="I3955">
        <v>37.520560000000003</v>
      </c>
      <c r="J3955">
        <v>-108.75611000000001</v>
      </c>
      <c r="K3955" t="s">
        <v>1966</v>
      </c>
      <c r="L3955" t="s">
        <v>742</v>
      </c>
    </row>
    <row r="3956" spans="2:12" x14ac:dyDescent="0.25">
      <c r="B3956" t="s">
        <v>681</v>
      </c>
      <c r="C3956" t="s">
        <v>2334</v>
      </c>
      <c r="D3956" t="s">
        <v>2335</v>
      </c>
      <c r="E3956" t="s">
        <v>2327</v>
      </c>
      <c r="F3956" t="s">
        <v>745</v>
      </c>
      <c r="G3956">
        <v>7</v>
      </c>
      <c r="H3956">
        <v>32</v>
      </c>
      <c r="I3956">
        <v>37.559399999999997</v>
      </c>
      <c r="J3956">
        <v>-108.6636</v>
      </c>
      <c r="K3956" t="s">
        <v>2327</v>
      </c>
      <c r="L3956" t="s">
        <v>742</v>
      </c>
    </row>
    <row r="3957" spans="2:12" x14ac:dyDescent="0.25">
      <c r="B3957" t="s">
        <v>628</v>
      </c>
      <c r="C3957" t="s">
        <v>2226</v>
      </c>
      <c r="D3957" t="s">
        <v>2227</v>
      </c>
      <c r="E3957" t="s">
        <v>2214</v>
      </c>
      <c r="F3957" t="s">
        <v>2211</v>
      </c>
      <c r="G3957">
        <v>7</v>
      </c>
      <c r="H3957">
        <v>32</v>
      </c>
      <c r="I3957">
        <v>37.5289</v>
      </c>
      <c r="J3957">
        <v>-108.72399900000001</v>
      </c>
      <c r="K3957" t="s">
        <v>2214</v>
      </c>
      <c r="L3957" t="s">
        <v>742</v>
      </c>
    </row>
    <row r="3958" spans="2:12" x14ac:dyDescent="0.25">
      <c r="B3958" t="s">
        <v>628</v>
      </c>
      <c r="C3958" t="s">
        <v>2414</v>
      </c>
      <c r="D3958" t="s">
        <v>2415</v>
      </c>
      <c r="E3958" t="s">
        <v>2322</v>
      </c>
      <c r="F3958" t="s">
        <v>2211</v>
      </c>
      <c r="G3958">
        <v>7</v>
      </c>
      <c r="H3958">
        <v>34</v>
      </c>
      <c r="I3958">
        <v>37.247799000000001</v>
      </c>
      <c r="J3958">
        <v>-108.68699599999999</v>
      </c>
      <c r="K3958" t="s">
        <v>2322</v>
      </c>
      <c r="L3958" t="s">
        <v>742</v>
      </c>
    </row>
    <row r="3959" spans="2:12" x14ac:dyDescent="0.25">
      <c r="B3959" t="s">
        <v>702</v>
      </c>
      <c r="C3959" t="s">
        <v>1967</v>
      </c>
      <c r="D3959" t="s">
        <v>702</v>
      </c>
      <c r="E3959" t="s">
        <v>759</v>
      </c>
      <c r="F3959" t="s">
        <v>745</v>
      </c>
      <c r="G3959">
        <v>1</v>
      </c>
      <c r="H3959">
        <v>65</v>
      </c>
      <c r="I3959">
        <v>40.123800000000003</v>
      </c>
      <c r="J3959">
        <v>-102.72150000000001</v>
      </c>
      <c r="K3959" t="s">
        <v>1122</v>
      </c>
      <c r="L3959" t="s">
        <v>742</v>
      </c>
    </row>
    <row r="3960" spans="2:12" x14ac:dyDescent="0.25">
      <c r="B3960" t="s">
        <v>702</v>
      </c>
      <c r="C3960" t="s">
        <v>5808</v>
      </c>
      <c r="D3960" t="s">
        <v>702</v>
      </c>
      <c r="E3960" t="s">
        <v>3812</v>
      </c>
      <c r="F3960" t="s">
        <v>2292</v>
      </c>
      <c r="G3960">
        <v>1</v>
      </c>
      <c r="H3960">
        <v>65</v>
      </c>
      <c r="I3960">
        <v>40.123399999999997</v>
      </c>
      <c r="J3960">
        <v>-102.7208</v>
      </c>
      <c r="K3960" t="s">
        <v>628</v>
      </c>
      <c r="L3960" t="s">
        <v>742</v>
      </c>
    </row>
    <row r="3961" spans="2:12" x14ac:dyDescent="0.25">
      <c r="B3961" t="s">
        <v>700</v>
      </c>
      <c r="C3961" t="s">
        <v>1968</v>
      </c>
      <c r="D3961" t="s">
        <v>1969</v>
      </c>
      <c r="E3961" t="s">
        <v>1031</v>
      </c>
      <c r="F3961" t="s">
        <v>745</v>
      </c>
      <c r="G3961">
        <v>1</v>
      </c>
      <c r="H3961">
        <v>65</v>
      </c>
      <c r="I3961">
        <v>40.209400000000002</v>
      </c>
      <c r="J3961">
        <v>-102.8116</v>
      </c>
      <c r="K3961" t="s">
        <v>628</v>
      </c>
      <c r="L3961" t="s">
        <v>742</v>
      </c>
    </row>
    <row r="3962" spans="2:12" x14ac:dyDescent="0.25">
      <c r="B3962" t="s">
        <v>702</v>
      </c>
      <c r="C3962" t="s">
        <v>5817</v>
      </c>
      <c r="D3962" t="s">
        <v>5818</v>
      </c>
      <c r="E3962" t="s">
        <v>1981</v>
      </c>
      <c r="F3962" t="s">
        <v>2292</v>
      </c>
      <c r="G3962">
        <v>1</v>
      </c>
      <c r="H3962">
        <v>65</v>
      </c>
      <c r="I3962">
        <v>40.147300000000001</v>
      </c>
      <c r="J3962">
        <v>-102.7752</v>
      </c>
      <c r="K3962" t="s">
        <v>628</v>
      </c>
      <c r="L3962" t="s">
        <v>742</v>
      </c>
    </row>
    <row r="3963" spans="2:12" x14ac:dyDescent="0.25">
      <c r="B3963" t="s">
        <v>628</v>
      </c>
      <c r="C3963" t="s">
        <v>9082</v>
      </c>
      <c r="D3963" t="s">
        <v>9083</v>
      </c>
      <c r="E3963" t="s">
        <v>8049</v>
      </c>
      <c r="F3963" t="s">
        <v>2484</v>
      </c>
      <c r="G3963">
        <v>0</v>
      </c>
      <c r="H3963">
        <v>65</v>
      </c>
      <c r="I3963">
        <v>40.059699999999999</v>
      </c>
      <c r="J3963">
        <v>-102.60550000000001</v>
      </c>
      <c r="K3963" t="s">
        <v>628</v>
      </c>
      <c r="L3963" t="s">
        <v>742</v>
      </c>
    </row>
    <row r="3964" spans="2:12" x14ac:dyDescent="0.25">
      <c r="B3964" t="s">
        <v>628</v>
      </c>
      <c r="C3964" t="s">
        <v>2419</v>
      </c>
      <c r="D3964" t="s">
        <v>2420</v>
      </c>
      <c r="E3964" t="s">
        <v>2230</v>
      </c>
      <c r="F3964" t="s">
        <v>2211</v>
      </c>
      <c r="G3964">
        <v>1</v>
      </c>
      <c r="H3964">
        <v>65</v>
      </c>
      <c r="I3964">
        <v>40.150398000000003</v>
      </c>
      <c r="J3964">
        <v>-102.72399900000001</v>
      </c>
      <c r="K3964" t="s">
        <v>2230</v>
      </c>
      <c r="L3964" t="s">
        <v>742</v>
      </c>
    </row>
    <row r="3965" spans="2:12" x14ac:dyDescent="0.25">
      <c r="B3965" t="s">
        <v>628</v>
      </c>
      <c r="C3965" t="s">
        <v>2416</v>
      </c>
      <c r="D3965" t="s">
        <v>2417</v>
      </c>
      <c r="E3965" t="s">
        <v>2418</v>
      </c>
      <c r="F3965" t="s">
        <v>2211</v>
      </c>
      <c r="G3965">
        <v>1</v>
      </c>
      <c r="H3965">
        <v>65</v>
      </c>
      <c r="I3965">
        <v>40.103499999999997</v>
      </c>
      <c r="J3965">
        <v>-102.606003</v>
      </c>
      <c r="K3965" t="s">
        <v>2418</v>
      </c>
      <c r="L3965" t="s">
        <v>742</v>
      </c>
    </row>
    <row r="3966" spans="2:12" x14ac:dyDescent="0.25">
      <c r="B3966" t="s">
        <v>41</v>
      </c>
      <c r="C3966" t="s">
        <v>2580</v>
      </c>
      <c r="D3966" t="s">
        <v>2581</v>
      </c>
      <c r="E3966" t="s">
        <v>1990</v>
      </c>
      <c r="F3966" t="s">
        <v>2484</v>
      </c>
      <c r="G3966">
        <v>6</v>
      </c>
      <c r="H3966">
        <v>47</v>
      </c>
      <c r="I3966">
        <v>40.783299999999997</v>
      </c>
      <c r="J3966">
        <v>-106.58329999999999</v>
      </c>
      <c r="K3966" t="s">
        <v>1990</v>
      </c>
      <c r="L3966" t="s">
        <v>742</v>
      </c>
    </row>
  </sheetData>
  <autoFilter ref="B1:L1"/>
  <sortState ref="B2:L3966">
    <sortCondition ref="D2:D3966"/>
  </sortState>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7"/>
  <sheetViews>
    <sheetView zoomScale="125" zoomScaleNormal="125" zoomScalePageLayoutView="125" workbookViewId="0">
      <selection activeCell="G35" sqref="G35"/>
    </sheetView>
  </sheetViews>
  <sheetFormatPr defaultColWidth="8.85546875" defaultRowHeight="15" x14ac:dyDescent="0.25"/>
  <cols>
    <col min="1" max="1" width="5.140625" style="31" customWidth="1"/>
    <col min="2" max="2" width="28.42578125" style="34" customWidth="1"/>
    <col min="3" max="4" width="8.28515625" style="1" customWidth="1"/>
    <col min="5" max="5" width="8.85546875" style="1"/>
    <col min="6" max="6" width="14.140625" style="1" customWidth="1"/>
    <col min="7" max="7" width="61.28515625" style="1" customWidth="1"/>
    <col min="8" max="8" width="18" style="30" customWidth="1"/>
    <col min="9" max="10" width="8.85546875" style="30"/>
    <col min="11" max="16384" width="8.85546875" style="2"/>
  </cols>
  <sheetData>
    <row r="1" spans="1:8" ht="22.5" customHeight="1" x14ac:dyDescent="0.25">
      <c r="A1" s="37" t="s">
        <v>112</v>
      </c>
      <c r="B1" s="35" t="s">
        <v>615</v>
      </c>
      <c r="C1" s="32" t="s">
        <v>614</v>
      </c>
      <c r="D1" s="32" t="s">
        <v>613</v>
      </c>
      <c r="E1" s="32" t="s">
        <v>612</v>
      </c>
      <c r="F1" s="33" t="s">
        <v>611</v>
      </c>
      <c r="G1" s="33" t="s">
        <v>609</v>
      </c>
      <c r="H1" s="33" t="s">
        <v>570</v>
      </c>
    </row>
    <row r="2" spans="1:8" ht="14.1" customHeight="1" x14ac:dyDescent="0.25">
      <c r="A2" s="1" t="s">
        <v>351</v>
      </c>
      <c r="B2" s="38" t="s">
        <v>355</v>
      </c>
      <c r="C2" s="1">
        <v>3719</v>
      </c>
      <c r="D2" s="1">
        <v>10457</v>
      </c>
      <c r="E2" s="1">
        <v>8644</v>
      </c>
      <c r="F2" s="1" t="s">
        <v>706</v>
      </c>
      <c r="G2" s="1" t="s">
        <v>610</v>
      </c>
      <c r="H2" s="39" t="s">
        <v>571</v>
      </c>
    </row>
    <row r="3" spans="1:8" s="30" customFormat="1" ht="14.1" customHeight="1" x14ac:dyDescent="0.25">
      <c r="A3" s="1" t="s">
        <v>544</v>
      </c>
      <c r="B3" s="38" t="s">
        <v>546</v>
      </c>
      <c r="C3" s="1">
        <v>4009</v>
      </c>
      <c r="D3" s="1">
        <v>10309</v>
      </c>
      <c r="E3" s="1">
        <v>4540</v>
      </c>
      <c r="F3" s="1" t="s">
        <v>597</v>
      </c>
      <c r="G3" s="1" t="s">
        <v>610</v>
      </c>
      <c r="H3" s="39" t="s">
        <v>571</v>
      </c>
    </row>
    <row r="4" spans="1:8" s="30" customFormat="1" ht="14.1" customHeight="1" x14ac:dyDescent="0.25">
      <c r="A4" s="1" t="s">
        <v>544</v>
      </c>
      <c r="B4" s="38" t="s">
        <v>543</v>
      </c>
      <c r="C4" s="1">
        <v>4009</v>
      </c>
      <c r="D4" s="1">
        <v>10309</v>
      </c>
      <c r="E4" s="1">
        <v>4542</v>
      </c>
      <c r="F4" s="1" t="s">
        <v>706</v>
      </c>
      <c r="G4" s="1" t="s">
        <v>610</v>
      </c>
      <c r="H4" s="39" t="s">
        <v>571</v>
      </c>
    </row>
    <row r="5" spans="1:8" ht="14.1" customHeight="1" x14ac:dyDescent="0.25">
      <c r="A5" s="1" t="s">
        <v>541</v>
      </c>
      <c r="B5" s="38" t="s">
        <v>540</v>
      </c>
      <c r="C5" s="1">
        <v>4010</v>
      </c>
      <c r="D5" s="1">
        <v>10313</v>
      </c>
      <c r="E5" s="1">
        <v>4663</v>
      </c>
      <c r="F5" s="1" t="s">
        <v>542</v>
      </c>
      <c r="G5" s="1" t="s">
        <v>610</v>
      </c>
      <c r="H5" s="39" t="s">
        <v>571</v>
      </c>
    </row>
    <row r="6" spans="1:8" ht="14.1" customHeight="1" x14ac:dyDescent="0.25">
      <c r="A6" s="1" t="s">
        <v>110</v>
      </c>
      <c r="B6" s="38" t="s">
        <v>117</v>
      </c>
      <c r="C6" s="1">
        <v>3727</v>
      </c>
      <c r="D6" s="1">
        <v>10552</v>
      </c>
      <c r="E6" s="1">
        <v>7533</v>
      </c>
      <c r="F6" s="1" t="s">
        <v>706</v>
      </c>
      <c r="G6" s="1" t="s">
        <v>610</v>
      </c>
      <c r="H6" s="39" t="s">
        <v>571</v>
      </c>
    </row>
    <row r="7" spans="1:8" ht="14.1" customHeight="1" x14ac:dyDescent="0.25">
      <c r="A7" s="1" t="s">
        <v>110</v>
      </c>
      <c r="B7" s="38" t="s">
        <v>115</v>
      </c>
      <c r="C7" s="1">
        <v>3726</v>
      </c>
      <c r="D7" s="1">
        <v>10552</v>
      </c>
      <c r="E7" s="1">
        <v>7533</v>
      </c>
      <c r="F7" s="1" t="s">
        <v>116</v>
      </c>
      <c r="G7" s="1" t="s">
        <v>610</v>
      </c>
      <c r="H7" s="39" t="s">
        <v>571</v>
      </c>
    </row>
    <row r="8" spans="1:8" ht="14.1" customHeight="1" x14ac:dyDescent="0.25">
      <c r="A8" s="1" t="s">
        <v>239</v>
      </c>
      <c r="B8" s="38" t="s">
        <v>242</v>
      </c>
      <c r="C8" s="1">
        <v>3930</v>
      </c>
      <c r="D8" s="1">
        <v>10823</v>
      </c>
      <c r="E8" s="1">
        <v>5677</v>
      </c>
      <c r="F8" s="1" t="s">
        <v>243</v>
      </c>
      <c r="G8" s="1" t="s">
        <v>610</v>
      </c>
      <c r="H8" s="39" t="s">
        <v>571</v>
      </c>
    </row>
    <row r="9" spans="1:8" ht="14.1" customHeight="1" x14ac:dyDescent="0.25">
      <c r="A9" s="1" t="s">
        <v>451</v>
      </c>
      <c r="B9" s="38" t="s">
        <v>450</v>
      </c>
      <c r="C9" s="1">
        <v>3860</v>
      </c>
      <c r="D9" s="1">
        <v>10554</v>
      </c>
      <c r="E9" s="1">
        <v>8920</v>
      </c>
      <c r="F9" s="1" t="s">
        <v>592</v>
      </c>
      <c r="G9" s="1" t="s">
        <v>610</v>
      </c>
      <c r="H9" s="39" t="s">
        <v>571</v>
      </c>
    </row>
    <row r="10" spans="1:8" ht="14.1" customHeight="1" x14ac:dyDescent="0.25">
      <c r="A10" s="1" t="s">
        <v>155</v>
      </c>
      <c r="B10" s="38" t="s">
        <v>154</v>
      </c>
      <c r="C10" s="1">
        <v>3841</v>
      </c>
      <c r="D10" s="1">
        <v>10210</v>
      </c>
      <c r="E10" s="1">
        <v>4096</v>
      </c>
      <c r="F10" s="1" t="s">
        <v>706</v>
      </c>
      <c r="G10" s="1" t="s">
        <v>610</v>
      </c>
      <c r="H10" s="39" t="s">
        <v>571</v>
      </c>
    </row>
    <row r="11" spans="1:8" ht="14.1" customHeight="1" x14ac:dyDescent="0.25">
      <c r="A11" s="1" t="s">
        <v>152</v>
      </c>
      <c r="B11" s="38" t="s">
        <v>151</v>
      </c>
      <c r="C11" s="1">
        <v>3902</v>
      </c>
      <c r="D11" s="1">
        <v>10210</v>
      </c>
      <c r="E11" s="1">
        <v>4142</v>
      </c>
      <c r="F11" s="1" t="s">
        <v>706</v>
      </c>
      <c r="G11" s="1" t="s">
        <v>610</v>
      </c>
      <c r="H11" s="39" t="s">
        <v>571</v>
      </c>
    </row>
    <row r="12" spans="1:8" ht="14.1" customHeight="1" x14ac:dyDescent="0.25">
      <c r="A12" s="1" t="s">
        <v>152</v>
      </c>
      <c r="B12" s="38" t="s">
        <v>153</v>
      </c>
      <c r="C12" s="1">
        <v>3851</v>
      </c>
      <c r="D12" s="1">
        <v>10211</v>
      </c>
      <c r="E12" s="1">
        <v>4020</v>
      </c>
      <c r="F12" s="1" t="s">
        <v>706</v>
      </c>
      <c r="G12" s="1" t="s">
        <v>610</v>
      </c>
      <c r="H12" s="39" t="s">
        <v>571</v>
      </c>
    </row>
    <row r="13" spans="1:8" ht="14.1" customHeight="1" x14ac:dyDescent="0.25">
      <c r="A13" s="1" t="s">
        <v>125</v>
      </c>
      <c r="B13" s="38" t="s">
        <v>124</v>
      </c>
      <c r="C13" s="1">
        <v>3701</v>
      </c>
      <c r="D13" s="1">
        <v>10726</v>
      </c>
      <c r="E13" s="1">
        <v>6203</v>
      </c>
      <c r="F13" s="1" t="s">
        <v>706</v>
      </c>
      <c r="G13" s="1" t="s">
        <v>610</v>
      </c>
      <c r="H13" s="39" t="s">
        <v>571</v>
      </c>
    </row>
    <row r="14" spans="1:8" ht="14.1" customHeight="1" x14ac:dyDescent="0.25">
      <c r="A14" s="1" t="s">
        <v>467</v>
      </c>
      <c r="B14" s="38" t="s">
        <v>466</v>
      </c>
      <c r="C14" s="1">
        <v>3911</v>
      </c>
      <c r="D14" s="1">
        <v>10650</v>
      </c>
      <c r="E14" s="1">
        <v>8056</v>
      </c>
      <c r="F14" s="1" t="s">
        <v>706</v>
      </c>
      <c r="G14" s="1" t="s">
        <v>610</v>
      </c>
      <c r="H14" s="39" t="s">
        <v>571</v>
      </c>
    </row>
    <row r="15" spans="1:8" ht="14.1" customHeight="1" x14ac:dyDescent="0.25">
      <c r="A15" s="1" t="s">
        <v>465</v>
      </c>
      <c r="B15" s="38" t="s">
        <v>464</v>
      </c>
      <c r="C15" s="1">
        <v>3914</v>
      </c>
      <c r="D15" s="1">
        <v>10652</v>
      </c>
      <c r="E15" s="1">
        <v>7720</v>
      </c>
      <c r="F15" s="1" t="s">
        <v>706</v>
      </c>
      <c r="G15" s="1" t="s">
        <v>610</v>
      </c>
      <c r="H15" s="39" t="s">
        <v>571</v>
      </c>
    </row>
    <row r="16" spans="1:8" ht="14.1" customHeight="1" x14ac:dyDescent="0.25">
      <c r="A16" s="1" t="s">
        <v>453</v>
      </c>
      <c r="B16" s="38" t="s">
        <v>452</v>
      </c>
      <c r="C16" s="1">
        <v>3924</v>
      </c>
      <c r="D16" s="1">
        <v>10529</v>
      </c>
      <c r="E16" s="1">
        <v>7730</v>
      </c>
      <c r="F16" s="1" t="s">
        <v>454</v>
      </c>
      <c r="G16" s="1" t="s">
        <v>610</v>
      </c>
      <c r="H16" s="39" t="s">
        <v>571</v>
      </c>
    </row>
    <row r="17" spans="1:8" ht="14.1" customHeight="1" x14ac:dyDescent="0.25">
      <c r="A17" s="1" t="s">
        <v>421</v>
      </c>
      <c r="B17" s="38" t="s">
        <v>423</v>
      </c>
      <c r="C17" s="1">
        <v>3833</v>
      </c>
      <c r="D17" s="1">
        <v>10741</v>
      </c>
      <c r="E17" s="1">
        <v>8151</v>
      </c>
      <c r="F17" s="1" t="s">
        <v>706</v>
      </c>
      <c r="G17" s="1" t="s">
        <v>610</v>
      </c>
      <c r="H17" s="39" t="s">
        <v>571</v>
      </c>
    </row>
    <row r="18" spans="1:8" ht="14.1" customHeight="1" x14ac:dyDescent="0.25">
      <c r="A18" s="1" t="s">
        <v>223</v>
      </c>
      <c r="B18" s="38" t="s">
        <v>224</v>
      </c>
      <c r="C18" s="1">
        <v>3902</v>
      </c>
      <c r="D18" s="1">
        <v>10448</v>
      </c>
      <c r="E18" s="1">
        <v>6957</v>
      </c>
      <c r="F18" s="1" t="s">
        <v>706</v>
      </c>
      <c r="G18" s="1" t="s">
        <v>610</v>
      </c>
      <c r="H18" s="39" t="s">
        <v>571</v>
      </c>
    </row>
    <row r="19" spans="1:8" ht="14.1" customHeight="1" x14ac:dyDescent="0.25">
      <c r="A19" s="1" t="s">
        <v>248</v>
      </c>
      <c r="B19" s="38" t="s">
        <v>252</v>
      </c>
      <c r="C19" s="1">
        <v>3950</v>
      </c>
      <c r="D19" s="1">
        <v>10529</v>
      </c>
      <c r="E19" s="1">
        <v>9265</v>
      </c>
      <c r="F19" s="1" t="s">
        <v>706</v>
      </c>
      <c r="G19" s="1" t="s">
        <v>610</v>
      </c>
      <c r="H19" s="39" t="s">
        <v>571</v>
      </c>
    </row>
    <row r="20" spans="1:8" ht="14.1" customHeight="1" x14ac:dyDescent="0.25">
      <c r="A20" s="1" t="s">
        <v>248</v>
      </c>
      <c r="B20" s="38" t="s">
        <v>251</v>
      </c>
      <c r="C20" s="1">
        <v>3948</v>
      </c>
      <c r="D20" s="1">
        <v>10525</v>
      </c>
      <c r="E20" s="1">
        <v>8972</v>
      </c>
      <c r="F20" s="1" t="s">
        <v>706</v>
      </c>
      <c r="G20" s="1" t="s">
        <v>610</v>
      </c>
      <c r="H20" s="39" t="s">
        <v>571</v>
      </c>
    </row>
    <row r="21" spans="1:8" ht="14.1" customHeight="1" x14ac:dyDescent="0.25">
      <c r="A21" s="1" t="s">
        <v>173</v>
      </c>
      <c r="B21" s="38" t="s">
        <v>172</v>
      </c>
      <c r="C21" s="1">
        <v>3729</v>
      </c>
      <c r="D21" s="1">
        <v>10534</v>
      </c>
      <c r="E21" s="1">
        <v>7709</v>
      </c>
      <c r="F21" s="1" t="s">
        <v>174</v>
      </c>
      <c r="G21" s="1" t="s">
        <v>610</v>
      </c>
      <c r="H21" s="39" t="s">
        <v>571</v>
      </c>
    </row>
    <row r="22" spans="1:8" ht="14.1" customHeight="1" x14ac:dyDescent="0.25">
      <c r="A22" s="1" t="s">
        <v>264</v>
      </c>
      <c r="B22" s="38" t="s">
        <v>266</v>
      </c>
      <c r="C22" s="1">
        <v>3828</v>
      </c>
      <c r="D22" s="1">
        <v>10710</v>
      </c>
      <c r="E22" s="1">
        <v>7568</v>
      </c>
      <c r="F22" s="1" t="s">
        <v>706</v>
      </c>
      <c r="G22" s="1" t="s">
        <v>610</v>
      </c>
      <c r="H22" s="39" t="s">
        <v>571</v>
      </c>
    </row>
    <row r="23" spans="1:8" ht="14.1" customHeight="1" x14ac:dyDescent="0.25">
      <c r="A23" s="1" t="s">
        <v>377</v>
      </c>
      <c r="B23" s="38" t="s">
        <v>381</v>
      </c>
      <c r="C23" s="1">
        <v>3906</v>
      </c>
      <c r="D23" s="1">
        <v>10754</v>
      </c>
      <c r="E23" s="1">
        <v>9852</v>
      </c>
      <c r="F23" s="1" t="s">
        <v>706</v>
      </c>
      <c r="G23" s="1" t="s">
        <v>610</v>
      </c>
      <c r="H23" s="39" t="s">
        <v>571</v>
      </c>
    </row>
    <row r="24" spans="1:8" ht="14.1" customHeight="1" x14ac:dyDescent="0.25">
      <c r="A24" s="1" t="s">
        <v>559</v>
      </c>
      <c r="B24" s="38" t="s">
        <v>560</v>
      </c>
      <c r="C24" s="1">
        <v>3939</v>
      </c>
      <c r="D24" s="1">
        <v>10207</v>
      </c>
      <c r="E24" s="1">
        <v>3717</v>
      </c>
      <c r="F24" s="1" t="s">
        <v>561</v>
      </c>
      <c r="G24" s="1" t="s">
        <v>610</v>
      </c>
      <c r="H24" s="39" t="s">
        <v>571</v>
      </c>
    </row>
    <row r="25" spans="1:8" ht="14.1" customHeight="1" x14ac:dyDescent="0.25">
      <c r="A25" s="1" t="s">
        <v>480</v>
      </c>
      <c r="B25" s="38" t="s">
        <v>479</v>
      </c>
      <c r="C25" s="1">
        <v>3810</v>
      </c>
      <c r="D25" s="1">
        <v>10418</v>
      </c>
      <c r="E25" s="1">
        <v>4596</v>
      </c>
      <c r="F25" s="1" t="s">
        <v>706</v>
      </c>
      <c r="G25" s="1" t="s">
        <v>610</v>
      </c>
      <c r="H25" s="39" t="s">
        <v>571</v>
      </c>
    </row>
    <row r="26" spans="1:8" ht="14.1" customHeight="1" x14ac:dyDescent="0.25">
      <c r="A26" s="1" t="s">
        <v>480</v>
      </c>
      <c r="B26" s="38" t="s">
        <v>481</v>
      </c>
      <c r="C26" s="1">
        <v>3822</v>
      </c>
      <c r="D26" s="1">
        <v>3822</v>
      </c>
      <c r="E26" s="1">
        <v>4790</v>
      </c>
      <c r="F26" s="1" t="s">
        <v>706</v>
      </c>
      <c r="G26" s="1" t="s">
        <v>610</v>
      </c>
      <c r="H26" s="39" t="s">
        <v>571</v>
      </c>
    </row>
    <row r="27" spans="1:8" ht="14.1" customHeight="1" x14ac:dyDescent="0.25">
      <c r="A27" s="1" t="s">
        <v>141</v>
      </c>
      <c r="B27" s="38" t="s">
        <v>140</v>
      </c>
      <c r="C27" s="1">
        <v>4002</v>
      </c>
      <c r="D27" s="1">
        <v>10532</v>
      </c>
      <c r="E27" s="1">
        <v>9828</v>
      </c>
      <c r="F27" s="1" t="s">
        <v>706</v>
      </c>
      <c r="G27" s="1" t="s">
        <v>610</v>
      </c>
      <c r="H27" s="39" t="s">
        <v>571</v>
      </c>
    </row>
    <row r="28" spans="1:8" ht="14.1" customHeight="1" x14ac:dyDescent="0.25">
      <c r="A28" s="1" t="s">
        <v>141</v>
      </c>
      <c r="B28" s="38" t="s">
        <v>142</v>
      </c>
      <c r="C28" s="1">
        <v>3960</v>
      </c>
      <c r="D28" s="1">
        <v>10516</v>
      </c>
      <c r="E28" s="1">
        <v>5484</v>
      </c>
      <c r="F28" s="1" t="s">
        <v>143</v>
      </c>
      <c r="G28" s="1" t="s">
        <v>610</v>
      </c>
      <c r="H28" s="39" t="s">
        <v>571</v>
      </c>
    </row>
    <row r="29" spans="1:8" ht="14.1" customHeight="1" x14ac:dyDescent="0.25">
      <c r="A29" s="1" t="s">
        <v>531</v>
      </c>
      <c r="B29" s="38" t="s">
        <v>530</v>
      </c>
      <c r="C29" s="1">
        <v>3929</v>
      </c>
      <c r="D29" s="1">
        <v>10603</v>
      </c>
      <c r="E29" s="1">
        <v>9580</v>
      </c>
      <c r="F29" s="1" t="s">
        <v>706</v>
      </c>
      <c r="G29" s="1" t="s">
        <v>610</v>
      </c>
      <c r="H29" s="39" t="s">
        <v>571</v>
      </c>
    </row>
    <row r="30" spans="1:8" ht="14.1" customHeight="1" x14ac:dyDescent="0.25">
      <c r="A30" s="1" t="s">
        <v>553</v>
      </c>
      <c r="B30" s="38" t="s">
        <v>554</v>
      </c>
      <c r="C30" s="1">
        <v>4038</v>
      </c>
      <c r="D30" s="1">
        <v>10420</v>
      </c>
      <c r="E30" s="1">
        <v>4834</v>
      </c>
      <c r="F30" s="1" t="s">
        <v>598</v>
      </c>
      <c r="G30" s="1" t="s">
        <v>610</v>
      </c>
      <c r="H30" s="39" t="s">
        <v>571</v>
      </c>
    </row>
    <row r="31" spans="1:8" ht="14.1" customHeight="1" x14ac:dyDescent="0.25">
      <c r="A31" s="1" t="s">
        <v>109</v>
      </c>
      <c r="B31" s="38" t="s">
        <v>111</v>
      </c>
      <c r="C31" s="1">
        <v>3957</v>
      </c>
      <c r="D31" s="1">
        <v>10450</v>
      </c>
      <c r="E31" s="1">
        <v>5016</v>
      </c>
      <c r="F31" s="1" t="s">
        <v>572</v>
      </c>
      <c r="G31" s="1" t="s">
        <v>610</v>
      </c>
      <c r="H31" s="39" t="s">
        <v>571</v>
      </c>
    </row>
    <row r="32" spans="1:8" ht="14.1" customHeight="1" x14ac:dyDescent="0.25">
      <c r="A32" s="1" t="s">
        <v>401</v>
      </c>
      <c r="B32" s="38" t="s">
        <v>405</v>
      </c>
      <c r="C32" s="74">
        <v>4047</v>
      </c>
      <c r="D32" s="74">
        <v>10851</v>
      </c>
      <c r="E32" s="1">
        <v>5567</v>
      </c>
      <c r="F32" s="1" t="s">
        <v>706</v>
      </c>
      <c r="G32" s="1" t="s">
        <v>610</v>
      </c>
      <c r="H32" s="39" t="s">
        <v>571</v>
      </c>
    </row>
    <row r="33" spans="1:8" ht="14.1" customHeight="1" x14ac:dyDescent="0.25">
      <c r="A33" s="1" t="s">
        <v>337</v>
      </c>
      <c r="B33" s="38" t="s">
        <v>338</v>
      </c>
      <c r="C33" s="1">
        <v>4037</v>
      </c>
      <c r="D33" s="1">
        <v>10518</v>
      </c>
      <c r="E33" s="1">
        <v>7400</v>
      </c>
      <c r="F33" s="1" t="s">
        <v>706</v>
      </c>
      <c r="G33" s="1" t="s">
        <v>610</v>
      </c>
      <c r="H33" s="39" t="s">
        <v>571</v>
      </c>
    </row>
    <row r="34" spans="1:8" ht="14.1" customHeight="1" x14ac:dyDescent="0.25">
      <c r="A34" s="1" t="s">
        <v>146</v>
      </c>
      <c r="B34" s="38" t="s">
        <v>147</v>
      </c>
      <c r="C34" s="1">
        <v>3849</v>
      </c>
      <c r="D34" s="1">
        <v>10608</v>
      </c>
      <c r="E34" s="1">
        <v>7946</v>
      </c>
      <c r="F34" s="1" t="s">
        <v>148</v>
      </c>
      <c r="G34" s="1" t="s">
        <v>610</v>
      </c>
      <c r="H34" s="39" t="s">
        <v>571</v>
      </c>
    </row>
    <row r="35" spans="1:8" ht="14.1" customHeight="1" x14ac:dyDescent="0.25">
      <c r="A35" s="1" t="s">
        <v>146</v>
      </c>
      <c r="B35" s="38" t="s">
        <v>145</v>
      </c>
      <c r="C35" s="1">
        <v>3849</v>
      </c>
      <c r="D35" s="1">
        <v>10607</v>
      </c>
      <c r="E35" s="1">
        <v>7933</v>
      </c>
      <c r="F35" s="1" t="s">
        <v>706</v>
      </c>
      <c r="G35" s="1" t="s">
        <v>610</v>
      </c>
      <c r="H35" s="39" t="s">
        <v>571</v>
      </c>
    </row>
    <row r="36" spans="1:8" ht="14.1" customHeight="1" x14ac:dyDescent="0.25">
      <c r="A36" s="1" t="s">
        <v>223</v>
      </c>
      <c r="B36" s="38" t="s">
        <v>222</v>
      </c>
      <c r="C36" s="1">
        <v>3846</v>
      </c>
      <c r="D36" s="1">
        <v>10418</v>
      </c>
      <c r="E36" s="1">
        <v>6030</v>
      </c>
      <c r="F36" s="1" t="s">
        <v>706</v>
      </c>
      <c r="G36" s="1" t="s">
        <v>610</v>
      </c>
      <c r="H36" s="39" t="s">
        <v>571</v>
      </c>
    </row>
    <row r="37" spans="1:8" ht="14.1" customHeight="1" x14ac:dyDescent="0.25">
      <c r="A37" s="1" t="s">
        <v>308</v>
      </c>
      <c r="B37" s="38" t="s">
        <v>307</v>
      </c>
      <c r="C37" s="1">
        <v>3915</v>
      </c>
      <c r="D37" s="1">
        <v>10217</v>
      </c>
      <c r="E37" s="1">
        <v>4192</v>
      </c>
      <c r="F37" s="1" t="s">
        <v>706</v>
      </c>
      <c r="G37" s="1" t="s">
        <v>610</v>
      </c>
      <c r="H37" s="39" t="s">
        <v>571</v>
      </c>
    </row>
    <row r="38" spans="1:8" ht="14.1" customHeight="1" x14ac:dyDescent="0.25">
      <c r="A38" s="1" t="s">
        <v>308</v>
      </c>
      <c r="B38" s="38" t="s">
        <v>310</v>
      </c>
      <c r="C38" s="1">
        <v>3918</v>
      </c>
      <c r="D38" s="1">
        <v>10216</v>
      </c>
      <c r="E38" s="1">
        <v>4230</v>
      </c>
      <c r="F38" s="1" t="s">
        <v>189</v>
      </c>
      <c r="G38" s="1" t="s">
        <v>610</v>
      </c>
      <c r="H38" s="39" t="s">
        <v>571</v>
      </c>
    </row>
    <row r="39" spans="1:8" ht="14.1" customHeight="1" x14ac:dyDescent="0.25">
      <c r="A39" s="1" t="s">
        <v>109</v>
      </c>
      <c r="B39" s="38" t="s">
        <v>113</v>
      </c>
      <c r="C39" s="1">
        <v>3944</v>
      </c>
      <c r="D39" s="1">
        <v>10408</v>
      </c>
      <c r="E39" s="1">
        <v>5100</v>
      </c>
      <c r="F39" s="1" t="s">
        <v>573</v>
      </c>
      <c r="G39" s="1" t="s">
        <v>610</v>
      </c>
      <c r="H39" s="39" t="s">
        <v>571</v>
      </c>
    </row>
    <row r="40" spans="1:8" ht="14.1" customHeight="1" x14ac:dyDescent="0.25">
      <c r="A40" s="1" t="s">
        <v>164</v>
      </c>
      <c r="B40" s="38" t="s">
        <v>163</v>
      </c>
      <c r="C40" s="1">
        <v>3939</v>
      </c>
      <c r="D40" s="1">
        <v>10543</v>
      </c>
      <c r="E40" s="1">
        <v>10020</v>
      </c>
      <c r="F40" s="1" t="s">
        <v>165</v>
      </c>
      <c r="G40" s="1" t="s">
        <v>610</v>
      </c>
      <c r="H40" s="39" t="s">
        <v>571</v>
      </c>
    </row>
    <row r="41" spans="1:8" ht="14.1" customHeight="1" x14ac:dyDescent="0.25">
      <c r="A41" s="1" t="s">
        <v>129</v>
      </c>
      <c r="B41" s="38" t="s">
        <v>132</v>
      </c>
      <c r="C41" s="1">
        <v>3701</v>
      </c>
      <c r="D41" s="1">
        <v>10233</v>
      </c>
      <c r="E41" s="1">
        <v>4118</v>
      </c>
      <c r="F41" s="1" t="s">
        <v>706</v>
      </c>
      <c r="G41" s="1" t="s">
        <v>610</v>
      </c>
      <c r="H41" s="39" t="s">
        <v>571</v>
      </c>
    </row>
    <row r="42" spans="1:8" ht="14.1" customHeight="1" x14ac:dyDescent="0.25">
      <c r="A42" s="1" t="s">
        <v>234</v>
      </c>
      <c r="B42" s="38" t="s">
        <v>233</v>
      </c>
      <c r="C42" s="1">
        <v>3828</v>
      </c>
      <c r="D42" s="1">
        <v>10514</v>
      </c>
      <c r="E42" s="1">
        <v>5366</v>
      </c>
      <c r="F42" s="1" t="s">
        <v>235</v>
      </c>
      <c r="G42" s="1" t="s">
        <v>610</v>
      </c>
      <c r="H42" s="39" t="s">
        <v>571</v>
      </c>
    </row>
    <row r="43" spans="1:8" ht="14.1" customHeight="1" x14ac:dyDescent="0.25">
      <c r="A43" s="1" t="s">
        <v>200</v>
      </c>
      <c r="B43" s="38" t="s">
        <v>199</v>
      </c>
      <c r="C43" s="1">
        <v>3925</v>
      </c>
      <c r="D43" s="1">
        <v>10454</v>
      </c>
      <c r="E43" s="1">
        <v>6185</v>
      </c>
      <c r="F43" s="1" t="s">
        <v>201</v>
      </c>
      <c r="G43" s="1" t="s">
        <v>610</v>
      </c>
      <c r="H43" s="39" t="s">
        <v>571</v>
      </c>
    </row>
    <row r="44" spans="1:8" ht="14.1" customHeight="1" x14ac:dyDescent="0.25">
      <c r="A44" s="1" t="s">
        <v>182</v>
      </c>
      <c r="B44" s="38" t="s">
        <v>181</v>
      </c>
      <c r="C44" s="1">
        <v>3854</v>
      </c>
      <c r="D44" s="1">
        <v>10754</v>
      </c>
      <c r="E44" s="1">
        <v>6809</v>
      </c>
      <c r="F44" s="1" t="s">
        <v>706</v>
      </c>
      <c r="G44" s="1" t="s">
        <v>610</v>
      </c>
      <c r="H44" s="39" t="s">
        <v>571</v>
      </c>
    </row>
    <row r="45" spans="1:8" ht="14.1" customHeight="1" x14ac:dyDescent="0.25">
      <c r="A45" s="1" t="s">
        <v>496</v>
      </c>
      <c r="B45" s="38" t="s">
        <v>497</v>
      </c>
      <c r="C45" s="1">
        <v>3742</v>
      </c>
      <c r="D45" s="1">
        <v>10609</v>
      </c>
      <c r="E45" s="1">
        <v>7673</v>
      </c>
      <c r="F45" s="1" t="s">
        <v>498</v>
      </c>
      <c r="G45" s="1" t="s">
        <v>610</v>
      </c>
      <c r="H45" s="39" t="s">
        <v>571</v>
      </c>
    </row>
    <row r="46" spans="1:8" ht="14.1" customHeight="1" x14ac:dyDescent="0.25">
      <c r="A46" s="1" t="s">
        <v>496</v>
      </c>
      <c r="B46" s="38" t="s">
        <v>495</v>
      </c>
      <c r="C46" s="1">
        <v>3742</v>
      </c>
      <c r="D46" s="1">
        <v>10609</v>
      </c>
      <c r="E46" s="1">
        <v>7678</v>
      </c>
      <c r="F46" s="1" t="s">
        <v>706</v>
      </c>
      <c r="G46" s="1" t="s">
        <v>610</v>
      </c>
      <c r="H46" s="39" t="s">
        <v>571</v>
      </c>
    </row>
    <row r="47" spans="1:8" ht="14.1" customHeight="1" x14ac:dyDescent="0.25">
      <c r="A47" s="1" t="s">
        <v>173</v>
      </c>
      <c r="B47" s="38" t="s">
        <v>175</v>
      </c>
      <c r="C47" s="1">
        <v>3710</v>
      </c>
      <c r="D47" s="1">
        <v>10522</v>
      </c>
      <c r="E47" s="1">
        <v>8233</v>
      </c>
      <c r="F47" s="1" t="s">
        <v>706</v>
      </c>
      <c r="G47" s="1" t="s">
        <v>610</v>
      </c>
      <c r="H47" s="39" t="s">
        <v>571</v>
      </c>
    </row>
    <row r="48" spans="1:8" ht="14.1" customHeight="1" x14ac:dyDescent="0.25">
      <c r="A48" s="1" t="s">
        <v>287</v>
      </c>
      <c r="B48" s="38" t="s">
        <v>286</v>
      </c>
      <c r="C48" s="1">
        <v>3913</v>
      </c>
      <c r="D48" s="1">
        <v>10517</v>
      </c>
      <c r="E48" s="1">
        <v>6880</v>
      </c>
      <c r="F48" s="1" t="s">
        <v>288</v>
      </c>
      <c r="G48" s="1" t="s">
        <v>610</v>
      </c>
      <c r="H48" s="39" t="s">
        <v>571</v>
      </c>
    </row>
    <row r="49" spans="1:8" ht="14.1" customHeight="1" x14ac:dyDescent="0.25">
      <c r="A49" s="1" t="s">
        <v>433</v>
      </c>
      <c r="B49" s="38" t="s">
        <v>437</v>
      </c>
      <c r="C49" s="1">
        <v>3807</v>
      </c>
      <c r="D49" s="1">
        <v>10331</v>
      </c>
      <c r="E49" s="1">
        <v>4147</v>
      </c>
      <c r="F49" s="1" t="s">
        <v>706</v>
      </c>
      <c r="G49" s="1" t="s">
        <v>610</v>
      </c>
      <c r="H49" s="39" t="s">
        <v>571</v>
      </c>
    </row>
    <row r="50" spans="1:8" ht="14.1" customHeight="1" x14ac:dyDescent="0.25">
      <c r="A50" s="1" t="s">
        <v>123</v>
      </c>
      <c r="B50" s="38" t="s">
        <v>122</v>
      </c>
      <c r="C50" s="1">
        <v>3938</v>
      </c>
      <c r="D50" s="1">
        <v>10450</v>
      </c>
      <c r="E50" s="1">
        <v>5647</v>
      </c>
      <c r="F50" s="1" t="s">
        <v>575</v>
      </c>
      <c r="G50" s="1" t="s">
        <v>610</v>
      </c>
      <c r="H50" s="39" t="s">
        <v>571</v>
      </c>
    </row>
    <row r="51" spans="1:8" ht="14.1" customHeight="1" x14ac:dyDescent="0.25">
      <c r="A51" s="1" t="s">
        <v>155</v>
      </c>
      <c r="B51" s="38" t="s">
        <v>156</v>
      </c>
      <c r="C51" s="1">
        <v>3849</v>
      </c>
      <c r="D51" s="1">
        <v>10221</v>
      </c>
      <c r="E51" s="1">
        <v>4310</v>
      </c>
      <c r="F51" s="1" t="s">
        <v>157</v>
      </c>
      <c r="G51" s="1" t="s">
        <v>610</v>
      </c>
      <c r="H51" s="39" t="s">
        <v>571</v>
      </c>
    </row>
    <row r="52" spans="1:8" ht="14.1" customHeight="1" x14ac:dyDescent="0.25">
      <c r="A52" s="1" t="s">
        <v>421</v>
      </c>
      <c r="B52" s="38" t="s">
        <v>424</v>
      </c>
      <c r="C52" s="1">
        <v>3827</v>
      </c>
      <c r="D52" s="1">
        <v>10734</v>
      </c>
      <c r="E52" s="1">
        <v>7011</v>
      </c>
      <c r="F52" s="1" t="s">
        <v>425</v>
      </c>
      <c r="G52" s="1" t="s">
        <v>610</v>
      </c>
      <c r="H52" s="39" t="s">
        <v>571</v>
      </c>
    </row>
    <row r="53" spans="1:8" ht="14.1" customHeight="1" x14ac:dyDescent="0.25">
      <c r="A53" s="1" t="s">
        <v>559</v>
      </c>
      <c r="B53" s="38" t="s">
        <v>562</v>
      </c>
      <c r="C53" s="1">
        <v>4025</v>
      </c>
      <c r="D53" s="1">
        <v>10238</v>
      </c>
      <c r="E53" s="1">
        <v>4050</v>
      </c>
      <c r="F53" s="1" t="s">
        <v>706</v>
      </c>
      <c r="G53" s="1" t="s">
        <v>610</v>
      </c>
      <c r="H53" s="39" t="s">
        <v>571</v>
      </c>
    </row>
    <row r="54" spans="1:8" ht="14.1" customHeight="1" x14ac:dyDescent="0.25">
      <c r="A54" s="1" t="s">
        <v>318</v>
      </c>
      <c r="B54" s="38" t="s">
        <v>317</v>
      </c>
      <c r="C54" s="1">
        <v>3922</v>
      </c>
      <c r="D54" s="1">
        <v>10611</v>
      </c>
      <c r="E54" s="1">
        <v>11294</v>
      </c>
      <c r="F54" s="1" t="s">
        <v>583</v>
      </c>
      <c r="G54" s="1" t="s">
        <v>610</v>
      </c>
      <c r="H54" s="39" t="s">
        <v>571</v>
      </c>
    </row>
    <row r="55" spans="1:8" ht="14.1" customHeight="1" x14ac:dyDescent="0.25">
      <c r="A55" s="1" t="s">
        <v>226</v>
      </c>
      <c r="B55" s="38" t="s">
        <v>225</v>
      </c>
      <c r="C55" s="1">
        <v>3850</v>
      </c>
      <c r="D55" s="1">
        <v>10446</v>
      </c>
      <c r="E55" s="1">
        <v>5990</v>
      </c>
      <c r="F55" s="1" t="s">
        <v>706</v>
      </c>
      <c r="G55" s="1" t="s">
        <v>610</v>
      </c>
      <c r="H55" s="39" t="s">
        <v>571</v>
      </c>
    </row>
    <row r="56" spans="1:8" ht="14.1" customHeight="1" x14ac:dyDescent="0.25">
      <c r="A56" s="1" t="s">
        <v>290</v>
      </c>
      <c r="B56" s="38" t="s">
        <v>289</v>
      </c>
      <c r="C56" s="1">
        <v>3954</v>
      </c>
      <c r="D56" s="1">
        <v>10523</v>
      </c>
      <c r="E56" s="1">
        <v>8950</v>
      </c>
      <c r="F56" s="1" t="s">
        <v>706</v>
      </c>
      <c r="G56" s="1" t="s">
        <v>610</v>
      </c>
      <c r="H56" s="39" t="s">
        <v>571</v>
      </c>
    </row>
    <row r="57" spans="1:8" ht="14.1" customHeight="1" x14ac:dyDescent="0.25">
      <c r="A57" s="1" t="s">
        <v>264</v>
      </c>
      <c r="B57" s="38" t="s">
        <v>267</v>
      </c>
      <c r="C57" s="1">
        <v>3827</v>
      </c>
      <c r="D57" s="1">
        <v>10646</v>
      </c>
      <c r="E57" s="1">
        <v>8002</v>
      </c>
      <c r="F57" s="1" t="s">
        <v>268</v>
      </c>
      <c r="G57" s="1" t="s">
        <v>610</v>
      </c>
      <c r="H57" s="39" t="s">
        <v>571</v>
      </c>
    </row>
    <row r="58" spans="1:8" ht="14.1" customHeight="1" x14ac:dyDescent="0.25">
      <c r="A58" s="1" t="s">
        <v>380</v>
      </c>
      <c r="B58" s="38" t="s">
        <v>382</v>
      </c>
      <c r="C58" s="1">
        <v>3914</v>
      </c>
      <c r="D58" s="1">
        <v>10759</v>
      </c>
      <c r="E58" s="1">
        <v>6009</v>
      </c>
      <c r="F58" s="1" t="s">
        <v>706</v>
      </c>
      <c r="G58" s="1" t="s">
        <v>610</v>
      </c>
      <c r="H58" s="39" t="s">
        <v>571</v>
      </c>
    </row>
    <row r="59" spans="1:8" ht="14.1" customHeight="1" x14ac:dyDescent="0.25">
      <c r="A59" s="1" t="s">
        <v>380</v>
      </c>
      <c r="B59" s="38" t="s">
        <v>383</v>
      </c>
      <c r="C59" s="1">
        <v>3906</v>
      </c>
      <c r="D59" s="1">
        <v>10844</v>
      </c>
      <c r="E59" s="1">
        <v>5781</v>
      </c>
      <c r="F59" s="1" t="s">
        <v>384</v>
      </c>
      <c r="G59" s="1" t="s">
        <v>610</v>
      </c>
      <c r="H59" s="39" t="s">
        <v>571</v>
      </c>
    </row>
    <row r="60" spans="1:8" ht="14.1" customHeight="1" x14ac:dyDescent="0.25">
      <c r="A60" s="1" t="s">
        <v>535</v>
      </c>
      <c r="B60" s="38" t="s">
        <v>534</v>
      </c>
      <c r="C60" s="1">
        <v>3905</v>
      </c>
      <c r="D60" s="1">
        <v>10505</v>
      </c>
      <c r="E60" s="1">
        <v>7872</v>
      </c>
      <c r="F60" s="1" t="s">
        <v>706</v>
      </c>
      <c r="G60" s="1" t="s">
        <v>610</v>
      </c>
      <c r="H60" s="39" t="s">
        <v>571</v>
      </c>
    </row>
    <row r="61" spans="1:8" ht="14.1" customHeight="1" x14ac:dyDescent="0.25">
      <c r="A61" s="1" t="s">
        <v>223</v>
      </c>
      <c r="B61" s="38" t="s">
        <v>227</v>
      </c>
      <c r="C61" s="1">
        <v>3856</v>
      </c>
      <c r="D61" s="1">
        <v>10452</v>
      </c>
      <c r="E61" s="1">
        <v>6633</v>
      </c>
      <c r="F61" s="1" t="s">
        <v>706</v>
      </c>
      <c r="G61" s="1" t="s">
        <v>610</v>
      </c>
      <c r="H61" s="39" t="s">
        <v>571</v>
      </c>
    </row>
    <row r="62" spans="1:8" ht="14.1" customHeight="1" x14ac:dyDescent="0.25">
      <c r="A62" s="1" t="s">
        <v>223</v>
      </c>
      <c r="B62" s="38" t="s">
        <v>228</v>
      </c>
      <c r="C62" s="1">
        <v>3858</v>
      </c>
      <c r="D62" s="1">
        <v>10447</v>
      </c>
      <c r="E62" s="1">
        <v>6774</v>
      </c>
      <c r="F62" s="1" t="s">
        <v>706</v>
      </c>
      <c r="G62" s="1" t="s">
        <v>610</v>
      </c>
      <c r="H62" s="39" t="s">
        <v>571</v>
      </c>
    </row>
    <row r="63" spans="1:8" ht="14.1" customHeight="1" x14ac:dyDescent="0.25">
      <c r="A63" s="1" t="s">
        <v>223</v>
      </c>
      <c r="B63" s="38" t="s">
        <v>229</v>
      </c>
      <c r="C63" s="1">
        <v>3856</v>
      </c>
      <c r="D63" s="1">
        <v>10445</v>
      </c>
      <c r="E63" s="1">
        <v>6718</v>
      </c>
      <c r="F63" s="1" t="s">
        <v>706</v>
      </c>
      <c r="G63" s="1" t="s">
        <v>610</v>
      </c>
      <c r="H63" s="39" t="s">
        <v>571</v>
      </c>
    </row>
    <row r="64" spans="1:8" ht="14.1" customHeight="1" x14ac:dyDescent="0.25">
      <c r="A64" s="1" t="s">
        <v>221</v>
      </c>
      <c r="B64" s="38" t="s">
        <v>220</v>
      </c>
      <c r="C64" s="1">
        <v>3849</v>
      </c>
      <c r="D64" s="1">
        <v>10441</v>
      </c>
      <c r="E64" s="1">
        <v>6181</v>
      </c>
      <c r="F64" s="1" t="s">
        <v>576</v>
      </c>
      <c r="G64" s="1" t="s">
        <v>610</v>
      </c>
      <c r="H64" s="39" t="s">
        <v>571</v>
      </c>
    </row>
    <row r="65" spans="1:8" ht="14.1" customHeight="1" x14ac:dyDescent="0.25">
      <c r="A65" s="1" t="s">
        <v>414</v>
      </c>
      <c r="B65" s="38" t="s">
        <v>413</v>
      </c>
      <c r="C65" s="1">
        <v>3715</v>
      </c>
      <c r="D65" s="1">
        <v>10830</v>
      </c>
      <c r="E65" s="1">
        <v>8034</v>
      </c>
      <c r="F65" s="1" t="s">
        <v>706</v>
      </c>
      <c r="G65" s="1" t="s">
        <v>610</v>
      </c>
      <c r="H65" s="39" t="s">
        <v>571</v>
      </c>
    </row>
    <row r="66" spans="1:8" ht="14.1" customHeight="1" x14ac:dyDescent="0.25">
      <c r="A66" s="1" t="s">
        <v>414</v>
      </c>
      <c r="B66" s="38" t="s">
        <v>415</v>
      </c>
      <c r="C66" s="1">
        <v>3718</v>
      </c>
      <c r="D66" s="1">
        <v>10838</v>
      </c>
      <c r="E66" s="1">
        <v>5910</v>
      </c>
      <c r="F66" s="1" t="s">
        <v>706</v>
      </c>
      <c r="G66" s="1" t="s">
        <v>610</v>
      </c>
      <c r="H66" s="39" t="s">
        <v>571</v>
      </c>
    </row>
    <row r="67" spans="1:8" ht="14.1" customHeight="1" x14ac:dyDescent="0.25">
      <c r="A67" s="1" t="s">
        <v>414</v>
      </c>
      <c r="B67" s="38" t="s">
        <v>438</v>
      </c>
      <c r="C67" s="1">
        <v>3721</v>
      </c>
      <c r="D67" s="1">
        <v>10836</v>
      </c>
      <c r="E67" s="1">
        <v>6167</v>
      </c>
      <c r="F67" s="1" t="s">
        <v>439</v>
      </c>
      <c r="G67" s="1" t="s">
        <v>610</v>
      </c>
      <c r="H67" s="39" t="s">
        <v>571</v>
      </c>
    </row>
    <row r="68" spans="1:8" ht="14.1" customHeight="1" x14ac:dyDescent="0.25">
      <c r="A68" s="1" t="s">
        <v>401</v>
      </c>
      <c r="B68" s="38" t="s">
        <v>404</v>
      </c>
      <c r="C68" s="74">
        <v>4057</v>
      </c>
      <c r="D68" s="74">
        <v>10736</v>
      </c>
      <c r="E68" s="1">
        <v>6518</v>
      </c>
      <c r="F68" s="1" t="s">
        <v>706</v>
      </c>
      <c r="G68" s="1" t="s">
        <v>610</v>
      </c>
      <c r="H68" s="39" t="s">
        <v>571</v>
      </c>
    </row>
    <row r="69" spans="1:8" ht="14.1" customHeight="1" x14ac:dyDescent="0.25">
      <c r="A69" s="1" t="s">
        <v>401</v>
      </c>
      <c r="B69" s="38" t="s">
        <v>406</v>
      </c>
      <c r="C69" s="74">
        <v>4027</v>
      </c>
      <c r="D69" s="74">
        <v>10735</v>
      </c>
      <c r="E69" s="1">
        <v>6496</v>
      </c>
      <c r="F69" s="1" t="s">
        <v>706</v>
      </c>
      <c r="G69" s="1" t="s">
        <v>610</v>
      </c>
      <c r="H69" s="39" t="s">
        <v>571</v>
      </c>
    </row>
    <row r="70" spans="1:8" ht="14.1" customHeight="1" x14ac:dyDescent="0.25">
      <c r="A70" s="1" t="s">
        <v>401</v>
      </c>
      <c r="B70" s="38" t="s">
        <v>400</v>
      </c>
      <c r="C70" s="1">
        <v>4030</v>
      </c>
      <c r="D70" s="1">
        <v>10731</v>
      </c>
      <c r="E70" s="1">
        <v>6190</v>
      </c>
      <c r="F70" s="1" t="s">
        <v>706</v>
      </c>
      <c r="G70" s="1" t="s">
        <v>610</v>
      </c>
      <c r="H70" s="39" t="s">
        <v>571</v>
      </c>
    </row>
    <row r="71" spans="1:8" ht="14.1" customHeight="1" x14ac:dyDescent="0.25">
      <c r="A71" s="1" t="s">
        <v>395</v>
      </c>
      <c r="B71" s="38" t="s">
        <v>394</v>
      </c>
      <c r="C71" s="1">
        <v>3750</v>
      </c>
      <c r="D71" s="1">
        <v>10656</v>
      </c>
      <c r="E71" s="1">
        <v>8624</v>
      </c>
      <c r="F71" s="1" t="s">
        <v>706</v>
      </c>
      <c r="G71" s="1" t="s">
        <v>610</v>
      </c>
      <c r="H71" s="39" t="s">
        <v>571</v>
      </c>
    </row>
    <row r="72" spans="1:8" ht="14.1" customHeight="1" x14ac:dyDescent="0.25">
      <c r="A72" s="1" t="s">
        <v>264</v>
      </c>
      <c r="B72" s="38" t="s">
        <v>269</v>
      </c>
      <c r="C72" s="1">
        <v>3852</v>
      </c>
      <c r="D72" s="1">
        <v>10659</v>
      </c>
      <c r="E72" s="1">
        <v>8865</v>
      </c>
      <c r="F72" s="1" t="s">
        <v>578</v>
      </c>
      <c r="G72" s="1" t="s">
        <v>610</v>
      </c>
      <c r="H72" s="39" t="s">
        <v>571</v>
      </c>
    </row>
    <row r="73" spans="1:8" ht="14.1" customHeight="1" x14ac:dyDescent="0.25">
      <c r="A73" s="1" t="s">
        <v>535</v>
      </c>
      <c r="B73" s="38" t="s">
        <v>537</v>
      </c>
      <c r="C73" s="1">
        <v>3848</v>
      </c>
      <c r="D73" s="1">
        <v>10512</v>
      </c>
      <c r="E73" s="1">
        <v>9235</v>
      </c>
      <c r="F73" s="1" t="s">
        <v>706</v>
      </c>
      <c r="G73" s="1" t="s">
        <v>610</v>
      </c>
      <c r="H73" s="39" t="s">
        <v>571</v>
      </c>
    </row>
    <row r="74" spans="1:8" ht="14.1" customHeight="1" x14ac:dyDescent="0.25">
      <c r="A74" s="1" t="s">
        <v>370</v>
      </c>
      <c r="B74" s="38" t="s">
        <v>369</v>
      </c>
      <c r="C74" s="1">
        <v>4052</v>
      </c>
      <c r="D74" s="1">
        <v>10248</v>
      </c>
      <c r="E74" s="1">
        <v>3709</v>
      </c>
      <c r="F74" s="1" t="s">
        <v>706</v>
      </c>
      <c r="G74" s="1" t="s">
        <v>610</v>
      </c>
      <c r="H74" s="39" t="s">
        <v>571</v>
      </c>
    </row>
    <row r="75" spans="1:8" ht="14.1" customHeight="1" x14ac:dyDescent="0.25">
      <c r="A75" s="1" t="s">
        <v>496</v>
      </c>
      <c r="B75" s="38" t="s">
        <v>499</v>
      </c>
      <c r="C75" s="1">
        <v>3741</v>
      </c>
      <c r="D75" s="1">
        <v>10618</v>
      </c>
      <c r="E75" s="1">
        <v>7845</v>
      </c>
      <c r="F75" s="1" t="s">
        <v>594</v>
      </c>
      <c r="G75" s="1" t="s">
        <v>610</v>
      </c>
      <c r="H75" s="39" t="s">
        <v>571</v>
      </c>
    </row>
    <row r="76" spans="1:8" ht="14.1" customHeight="1" x14ac:dyDescent="0.25">
      <c r="A76" s="1" t="s">
        <v>496</v>
      </c>
      <c r="B76" s="38" t="s">
        <v>500</v>
      </c>
      <c r="C76" s="1">
        <v>3741</v>
      </c>
      <c r="D76" s="1">
        <v>10628</v>
      </c>
      <c r="E76" s="1">
        <v>7980</v>
      </c>
      <c r="F76" s="1" t="s">
        <v>706</v>
      </c>
      <c r="G76" s="1" t="s">
        <v>610</v>
      </c>
      <c r="H76" s="39" t="s">
        <v>571</v>
      </c>
    </row>
    <row r="77" spans="1:8" ht="14.1" customHeight="1" x14ac:dyDescent="0.25">
      <c r="A77" s="1" t="s">
        <v>182</v>
      </c>
      <c r="B77" s="38" t="s">
        <v>183</v>
      </c>
      <c r="C77" s="1">
        <v>3845</v>
      </c>
      <c r="D77" s="1">
        <v>10802</v>
      </c>
      <c r="E77" s="1">
        <v>5027</v>
      </c>
      <c r="F77" s="1" t="s">
        <v>706</v>
      </c>
      <c r="G77" s="1" t="s">
        <v>610</v>
      </c>
      <c r="H77" s="39" t="s">
        <v>571</v>
      </c>
    </row>
    <row r="78" spans="1:8" ht="14.1" customHeight="1" x14ac:dyDescent="0.25">
      <c r="A78" s="1" t="s">
        <v>187</v>
      </c>
      <c r="B78" s="38" t="s">
        <v>190</v>
      </c>
      <c r="C78" s="1">
        <v>3944</v>
      </c>
      <c r="D78" s="1">
        <v>10459</v>
      </c>
      <c r="E78" s="1">
        <v>5249</v>
      </c>
      <c r="F78" s="1" t="s">
        <v>706</v>
      </c>
      <c r="G78" s="1" t="s">
        <v>610</v>
      </c>
      <c r="H78" s="39" t="s">
        <v>571</v>
      </c>
    </row>
    <row r="79" spans="1:8" ht="14.1" customHeight="1" x14ac:dyDescent="0.25">
      <c r="A79" s="1" t="s">
        <v>121</v>
      </c>
      <c r="B79" s="38" t="s">
        <v>120</v>
      </c>
      <c r="C79" s="1">
        <v>3934</v>
      </c>
      <c r="D79" s="1">
        <v>10451</v>
      </c>
      <c r="E79" s="1">
        <v>5883</v>
      </c>
      <c r="F79" s="1" t="s">
        <v>706</v>
      </c>
      <c r="G79" s="1" t="s">
        <v>610</v>
      </c>
      <c r="H79" s="39" t="s">
        <v>571</v>
      </c>
    </row>
    <row r="80" spans="1:8" ht="14.1" customHeight="1" x14ac:dyDescent="0.25">
      <c r="A80" s="1" t="s">
        <v>187</v>
      </c>
      <c r="B80" s="38" t="s">
        <v>186</v>
      </c>
      <c r="C80" s="74">
        <v>3950</v>
      </c>
      <c r="D80" s="74">
        <v>10439</v>
      </c>
      <c r="E80" s="1">
        <v>5414</v>
      </c>
      <c r="F80" s="1" t="s">
        <v>706</v>
      </c>
      <c r="G80" s="1" t="s">
        <v>610</v>
      </c>
      <c r="H80" s="39" t="s">
        <v>571</v>
      </c>
    </row>
    <row r="81" spans="1:8" ht="14.1" customHeight="1" x14ac:dyDescent="0.25">
      <c r="A81" s="1" t="s">
        <v>187</v>
      </c>
      <c r="B81" s="38" t="s">
        <v>191</v>
      </c>
      <c r="C81" s="74">
        <v>3944</v>
      </c>
      <c r="D81" s="74">
        <v>10500</v>
      </c>
      <c r="E81" s="1">
        <v>5242</v>
      </c>
      <c r="F81" s="1" t="s">
        <v>706</v>
      </c>
      <c r="G81" s="1" t="s">
        <v>610</v>
      </c>
      <c r="H81" s="39" t="s">
        <v>571</v>
      </c>
    </row>
    <row r="82" spans="1:8" ht="14.1" customHeight="1" x14ac:dyDescent="0.25">
      <c r="A82" s="1" t="s">
        <v>194</v>
      </c>
      <c r="B82" s="38" t="s">
        <v>193</v>
      </c>
      <c r="C82" s="74">
        <v>3945</v>
      </c>
      <c r="D82" s="74">
        <v>10457</v>
      </c>
      <c r="E82" s="1">
        <v>5307</v>
      </c>
      <c r="F82" s="1" t="s">
        <v>706</v>
      </c>
      <c r="G82" s="1" t="s">
        <v>610</v>
      </c>
      <c r="H82" s="39" t="s">
        <v>571</v>
      </c>
    </row>
    <row r="83" spans="1:8" ht="14.1" customHeight="1" x14ac:dyDescent="0.25">
      <c r="A83" s="1" t="s">
        <v>187</v>
      </c>
      <c r="B83" s="38" t="s">
        <v>188</v>
      </c>
      <c r="C83" s="1">
        <v>3946</v>
      </c>
      <c r="D83" s="1">
        <v>10452</v>
      </c>
      <c r="E83" s="1">
        <v>5286</v>
      </c>
      <c r="F83" s="1" t="s">
        <v>189</v>
      </c>
      <c r="G83" s="1" t="s">
        <v>610</v>
      </c>
      <c r="H83" s="39" t="s">
        <v>571</v>
      </c>
    </row>
    <row r="84" spans="1:8" ht="14.1" customHeight="1" x14ac:dyDescent="0.25">
      <c r="A84" s="1" t="s">
        <v>187</v>
      </c>
      <c r="B84" s="38" t="s">
        <v>192</v>
      </c>
      <c r="C84" s="74">
        <v>3944</v>
      </c>
      <c r="D84" s="74">
        <v>10500</v>
      </c>
      <c r="E84" s="1">
        <v>5228</v>
      </c>
      <c r="F84" s="1" t="s">
        <v>706</v>
      </c>
      <c r="G84" s="1" t="s">
        <v>610</v>
      </c>
      <c r="H84" s="39" t="s">
        <v>571</v>
      </c>
    </row>
    <row r="85" spans="1:8" ht="14.1" customHeight="1" x14ac:dyDescent="0.25">
      <c r="A85" s="1" t="s">
        <v>529</v>
      </c>
      <c r="B85" s="38" t="s">
        <v>528</v>
      </c>
      <c r="C85" s="1">
        <v>3938</v>
      </c>
      <c r="D85" s="1">
        <v>10602</v>
      </c>
      <c r="E85" s="1">
        <v>9065</v>
      </c>
      <c r="F85" s="1" t="s">
        <v>596</v>
      </c>
      <c r="G85" s="1" t="s">
        <v>610</v>
      </c>
      <c r="H85" s="39" t="s">
        <v>571</v>
      </c>
    </row>
    <row r="86" spans="1:8" ht="14.1" customHeight="1" x14ac:dyDescent="0.25">
      <c r="A86" s="1" t="s">
        <v>403</v>
      </c>
      <c r="B86" s="38" t="s">
        <v>402</v>
      </c>
      <c r="C86" s="74">
        <v>4015</v>
      </c>
      <c r="D86" s="74">
        <v>10858</v>
      </c>
      <c r="E86" s="1">
        <v>6062</v>
      </c>
      <c r="F86" s="1" t="s">
        <v>706</v>
      </c>
      <c r="G86" s="1" t="s">
        <v>610</v>
      </c>
      <c r="H86" s="39" t="s">
        <v>571</v>
      </c>
    </row>
    <row r="87" spans="1:8" ht="14.1" customHeight="1" x14ac:dyDescent="0.25">
      <c r="A87" s="1" t="s">
        <v>401</v>
      </c>
      <c r="B87" s="38" t="s">
        <v>407</v>
      </c>
      <c r="C87" s="74">
        <v>4015</v>
      </c>
      <c r="D87" s="74">
        <v>10858</v>
      </c>
      <c r="E87" s="74">
        <v>5972</v>
      </c>
      <c r="F87" s="1" t="s">
        <v>591</v>
      </c>
      <c r="G87" s="1" t="s">
        <v>610</v>
      </c>
      <c r="H87" s="39" t="s">
        <v>571</v>
      </c>
    </row>
    <row r="88" spans="1:8" ht="14.1" customHeight="1" x14ac:dyDescent="0.25">
      <c r="A88" s="1" t="s">
        <v>535</v>
      </c>
      <c r="B88" s="38" t="s">
        <v>539</v>
      </c>
      <c r="C88" s="74">
        <v>3858</v>
      </c>
      <c r="D88" s="74">
        <v>10513</v>
      </c>
      <c r="E88" s="1">
        <v>9134</v>
      </c>
      <c r="F88" s="1" t="s">
        <v>706</v>
      </c>
      <c r="G88" s="1" t="s">
        <v>610</v>
      </c>
      <c r="H88" s="39" t="s">
        <v>571</v>
      </c>
    </row>
    <row r="89" spans="1:8" ht="14.1" customHeight="1" x14ac:dyDescent="0.25">
      <c r="A89" s="1" t="s">
        <v>198</v>
      </c>
      <c r="B89" s="38" t="s">
        <v>197</v>
      </c>
      <c r="C89" s="1">
        <v>3746</v>
      </c>
      <c r="D89" s="1">
        <v>10855</v>
      </c>
      <c r="E89" s="1">
        <v>6863</v>
      </c>
      <c r="F89" s="1" t="s">
        <v>706</v>
      </c>
      <c r="G89" s="1" t="s">
        <v>610</v>
      </c>
      <c r="H89" s="39" t="s">
        <v>571</v>
      </c>
    </row>
    <row r="90" spans="1:8" ht="14.1" customHeight="1" x14ac:dyDescent="0.25">
      <c r="A90" s="1" t="s">
        <v>337</v>
      </c>
      <c r="B90" s="38" t="s">
        <v>339</v>
      </c>
      <c r="C90" s="1">
        <v>4026</v>
      </c>
      <c r="D90" s="1">
        <v>10520</v>
      </c>
      <c r="E90" s="1">
        <v>6170</v>
      </c>
      <c r="F90" s="1" t="s">
        <v>706</v>
      </c>
      <c r="G90" s="1" t="s">
        <v>610</v>
      </c>
      <c r="H90" s="39" t="s">
        <v>571</v>
      </c>
    </row>
    <row r="91" spans="1:8" ht="14.1" customHeight="1" x14ac:dyDescent="0.25">
      <c r="A91" s="1" t="s">
        <v>323</v>
      </c>
      <c r="B91" s="38" t="s">
        <v>322</v>
      </c>
      <c r="C91" s="1">
        <v>3709</v>
      </c>
      <c r="D91" s="1">
        <v>10746</v>
      </c>
      <c r="E91" s="1">
        <v>6670</v>
      </c>
      <c r="F91" s="1" t="s">
        <v>706</v>
      </c>
      <c r="G91" s="1" t="s">
        <v>610</v>
      </c>
      <c r="H91" s="39" t="s">
        <v>571</v>
      </c>
    </row>
    <row r="92" spans="1:8" ht="14.1" customHeight="1" x14ac:dyDescent="0.25">
      <c r="A92" s="1" t="s">
        <v>325</v>
      </c>
      <c r="B92" s="38" t="s">
        <v>327</v>
      </c>
      <c r="C92" s="1">
        <v>3717</v>
      </c>
      <c r="D92" s="1">
        <v>10751</v>
      </c>
      <c r="E92" s="1">
        <v>6761</v>
      </c>
      <c r="F92" s="1" t="s">
        <v>706</v>
      </c>
      <c r="G92" s="1" t="s">
        <v>610</v>
      </c>
      <c r="H92" s="39" t="s">
        <v>571</v>
      </c>
    </row>
    <row r="93" spans="1:8" ht="14.1" customHeight="1" x14ac:dyDescent="0.25">
      <c r="A93" s="1" t="s">
        <v>302</v>
      </c>
      <c r="B93" s="38" t="s">
        <v>301</v>
      </c>
      <c r="C93" s="1">
        <v>3833</v>
      </c>
      <c r="D93" s="1">
        <v>10230</v>
      </c>
      <c r="E93" s="1">
        <v>3967</v>
      </c>
      <c r="F93" s="1" t="s">
        <v>706</v>
      </c>
      <c r="G93" s="1" t="s">
        <v>610</v>
      </c>
      <c r="H93" s="39" t="s">
        <v>571</v>
      </c>
    </row>
    <row r="94" spans="1:8" ht="14.1" customHeight="1" x14ac:dyDescent="0.25">
      <c r="A94" s="1" t="s">
        <v>302</v>
      </c>
      <c r="B94" s="38" t="s">
        <v>303</v>
      </c>
      <c r="C94" s="1">
        <v>3829</v>
      </c>
      <c r="D94" s="1">
        <v>10247</v>
      </c>
      <c r="E94" s="1">
        <v>4212</v>
      </c>
      <c r="F94" s="1" t="s">
        <v>189</v>
      </c>
      <c r="G94" s="1" t="s">
        <v>610</v>
      </c>
      <c r="H94" s="39" t="s">
        <v>571</v>
      </c>
    </row>
    <row r="95" spans="1:8" ht="14.1" customHeight="1" x14ac:dyDescent="0.25">
      <c r="A95" s="1" t="s">
        <v>209</v>
      </c>
      <c r="B95" s="38" t="s">
        <v>213</v>
      </c>
      <c r="C95" s="1">
        <v>3929</v>
      </c>
      <c r="D95" s="1">
        <v>10644</v>
      </c>
      <c r="E95" s="1">
        <v>8605</v>
      </c>
      <c r="F95" s="1" t="s">
        <v>706</v>
      </c>
      <c r="G95" s="1" t="s">
        <v>610</v>
      </c>
      <c r="H95" s="39" t="s">
        <v>571</v>
      </c>
    </row>
    <row r="96" spans="1:8" ht="14.1" customHeight="1" x14ac:dyDescent="0.25">
      <c r="A96" s="1" t="s">
        <v>211</v>
      </c>
      <c r="B96" s="38" t="s">
        <v>210</v>
      </c>
      <c r="C96" s="1">
        <v>3939</v>
      </c>
      <c r="D96" s="1">
        <v>10655</v>
      </c>
      <c r="E96" s="1">
        <v>6497</v>
      </c>
      <c r="F96" s="1" t="s">
        <v>212</v>
      </c>
      <c r="G96" s="1" t="s">
        <v>610</v>
      </c>
      <c r="H96" s="39" t="s">
        <v>571</v>
      </c>
    </row>
    <row r="97" spans="1:8" ht="14.1" customHeight="1" x14ac:dyDescent="0.25">
      <c r="A97" s="1" t="s">
        <v>223</v>
      </c>
      <c r="B97" s="38" t="s">
        <v>230</v>
      </c>
      <c r="C97" s="1">
        <v>3907</v>
      </c>
      <c r="D97" s="1">
        <v>10436</v>
      </c>
      <c r="E97" s="1">
        <v>7210</v>
      </c>
      <c r="F97" s="1" t="s">
        <v>706</v>
      </c>
      <c r="G97" s="1" t="s">
        <v>610</v>
      </c>
      <c r="H97" s="39" t="s">
        <v>571</v>
      </c>
    </row>
    <row r="98" spans="1:8" ht="14.1" customHeight="1" x14ac:dyDescent="0.25">
      <c r="A98" s="1" t="s">
        <v>216</v>
      </c>
      <c r="B98" s="38" t="s">
        <v>215</v>
      </c>
      <c r="C98" s="1">
        <v>3923</v>
      </c>
      <c r="D98" s="1">
        <v>10438</v>
      </c>
      <c r="E98" s="1">
        <v>6654</v>
      </c>
      <c r="F98" s="1" t="s">
        <v>706</v>
      </c>
      <c r="G98" s="1" t="s">
        <v>610</v>
      </c>
      <c r="H98" s="39" t="s">
        <v>571</v>
      </c>
    </row>
    <row r="99" spans="1:8" ht="14.1" customHeight="1" x14ac:dyDescent="0.25">
      <c r="A99" s="1" t="s">
        <v>223</v>
      </c>
      <c r="B99" s="38" t="s">
        <v>231</v>
      </c>
      <c r="C99" s="1">
        <v>3844</v>
      </c>
      <c r="D99" s="1">
        <v>10424</v>
      </c>
      <c r="E99" s="1">
        <v>5739</v>
      </c>
      <c r="F99" s="1" t="s">
        <v>706</v>
      </c>
      <c r="G99" s="1" t="s">
        <v>610</v>
      </c>
      <c r="H99" s="39" t="s">
        <v>571</v>
      </c>
    </row>
    <row r="100" spans="1:8" ht="14.1" customHeight="1" x14ac:dyDescent="0.25">
      <c r="A100" s="1" t="s">
        <v>337</v>
      </c>
      <c r="B100" s="38" t="s">
        <v>340</v>
      </c>
      <c r="C100" s="1">
        <v>4022</v>
      </c>
      <c r="D100" s="1">
        <v>10531</v>
      </c>
      <c r="E100" s="1">
        <v>7785</v>
      </c>
      <c r="F100" s="1" t="s">
        <v>706</v>
      </c>
      <c r="G100" s="1" t="s">
        <v>610</v>
      </c>
      <c r="H100" s="39" t="s">
        <v>571</v>
      </c>
    </row>
    <row r="101" spans="1:8" ht="14.1" customHeight="1" x14ac:dyDescent="0.25">
      <c r="A101" s="1" t="s">
        <v>287</v>
      </c>
      <c r="B101" s="38" t="s">
        <v>291</v>
      </c>
      <c r="C101" s="1">
        <v>3938</v>
      </c>
      <c r="D101" s="1">
        <v>10519</v>
      </c>
      <c r="E101" s="1">
        <v>6985</v>
      </c>
      <c r="F101" s="1" t="s">
        <v>292</v>
      </c>
      <c r="G101" s="1" t="s">
        <v>610</v>
      </c>
      <c r="H101" s="39" t="s">
        <v>571</v>
      </c>
    </row>
    <row r="102" spans="1:8" ht="14.1" customHeight="1" x14ac:dyDescent="0.25">
      <c r="A102" s="1" t="s">
        <v>456</v>
      </c>
      <c r="B102" s="38" t="s">
        <v>455</v>
      </c>
      <c r="C102" s="1">
        <v>3913</v>
      </c>
      <c r="D102" s="1">
        <v>10560</v>
      </c>
      <c r="E102" s="1">
        <v>9995</v>
      </c>
      <c r="F102" s="1" t="s">
        <v>706</v>
      </c>
      <c r="G102" s="1" t="s">
        <v>610</v>
      </c>
      <c r="H102" s="39" t="s">
        <v>571</v>
      </c>
    </row>
    <row r="103" spans="1:8" ht="14.1" customHeight="1" x14ac:dyDescent="0.25">
      <c r="A103" s="1" t="s">
        <v>308</v>
      </c>
      <c r="B103" s="38" t="s">
        <v>312</v>
      </c>
      <c r="C103" s="1">
        <v>3931</v>
      </c>
      <c r="D103" s="1">
        <v>10308</v>
      </c>
      <c r="E103" s="1">
        <v>4875</v>
      </c>
      <c r="F103" s="1" t="s">
        <v>706</v>
      </c>
      <c r="G103" s="1" t="s">
        <v>610</v>
      </c>
      <c r="H103" s="39" t="s">
        <v>571</v>
      </c>
    </row>
    <row r="104" spans="1:8" ht="14.1" customHeight="1" x14ac:dyDescent="0.25">
      <c r="A104" s="1" t="s">
        <v>308</v>
      </c>
      <c r="B104" s="38" t="s">
        <v>311</v>
      </c>
      <c r="C104" s="1">
        <v>3917</v>
      </c>
      <c r="D104" s="1">
        <v>10304</v>
      </c>
      <c r="E104" s="1">
        <v>4920</v>
      </c>
      <c r="F104" s="1" t="s">
        <v>581</v>
      </c>
      <c r="G104" s="1" t="s">
        <v>610</v>
      </c>
      <c r="H104" s="39" t="s">
        <v>571</v>
      </c>
    </row>
    <row r="105" spans="1:8" ht="14.1" customHeight="1" x14ac:dyDescent="0.25">
      <c r="A105" s="1" t="s">
        <v>337</v>
      </c>
      <c r="B105" s="38" t="s">
        <v>341</v>
      </c>
      <c r="C105" s="1">
        <v>4022</v>
      </c>
      <c r="D105" s="1">
        <v>10514</v>
      </c>
      <c r="E105" s="1">
        <v>5504</v>
      </c>
      <c r="F105" s="1" t="s">
        <v>706</v>
      </c>
      <c r="G105" s="1" t="s">
        <v>610</v>
      </c>
      <c r="H105" s="39" t="s">
        <v>571</v>
      </c>
    </row>
    <row r="106" spans="1:8" ht="14.1" customHeight="1" x14ac:dyDescent="0.25">
      <c r="A106" s="1" t="s">
        <v>372</v>
      </c>
      <c r="B106" s="38" t="s">
        <v>371</v>
      </c>
      <c r="C106" s="1">
        <v>4039</v>
      </c>
      <c r="D106" s="1">
        <v>10252</v>
      </c>
      <c r="E106" s="1">
        <v>4256</v>
      </c>
      <c r="F106" s="1" t="s">
        <v>706</v>
      </c>
      <c r="G106" s="1" t="s">
        <v>610</v>
      </c>
      <c r="H106" s="39" t="s">
        <v>571</v>
      </c>
    </row>
    <row r="107" spans="1:8" ht="14.1" customHeight="1" x14ac:dyDescent="0.25">
      <c r="A107" s="1" t="s">
        <v>535</v>
      </c>
      <c r="B107" s="38" t="s">
        <v>538</v>
      </c>
      <c r="C107" s="1">
        <v>3855</v>
      </c>
      <c r="D107" s="1">
        <v>10517</v>
      </c>
      <c r="E107" s="1">
        <v>8379</v>
      </c>
      <c r="F107" s="1" t="s">
        <v>706</v>
      </c>
      <c r="G107" s="1" t="s">
        <v>610</v>
      </c>
      <c r="H107" s="39" t="s">
        <v>571</v>
      </c>
    </row>
    <row r="108" spans="1:8" ht="14.1" customHeight="1" x14ac:dyDescent="0.25">
      <c r="A108" s="1" t="s">
        <v>441</v>
      </c>
      <c r="B108" s="38" t="s">
        <v>440</v>
      </c>
      <c r="C108" s="1">
        <v>3807</v>
      </c>
      <c r="D108" s="1">
        <v>10400</v>
      </c>
      <c r="E108" s="1">
        <v>4330</v>
      </c>
      <c r="F108" s="1" t="s">
        <v>706</v>
      </c>
      <c r="G108" s="1" t="s">
        <v>610</v>
      </c>
      <c r="H108" s="39" t="s">
        <v>571</v>
      </c>
    </row>
    <row r="109" spans="1:8" ht="14.1" customHeight="1" x14ac:dyDescent="0.25">
      <c r="A109" s="1" t="s">
        <v>254</v>
      </c>
      <c r="B109" s="38" t="s">
        <v>253</v>
      </c>
      <c r="C109" s="1">
        <v>3957</v>
      </c>
      <c r="D109" s="1">
        <v>10549</v>
      </c>
      <c r="E109" s="1">
        <v>8560</v>
      </c>
      <c r="F109" s="1" t="s">
        <v>706</v>
      </c>
      <c r="G109" s="1" t="s">
        <v>610</v>
      </c>
      <c r="H109" s="39" t="s">
        <v>571</v>
      </c>
    </row>
    <row r="110" spans="1:8" ht="14.1" customHeight="1" x14ac:dyDescent="0.25">
      <c r="A110" s="1" t="s">
        <v>386</v>
      </c>
      <c r="B110" s="38" t="s">
        <v>385</v>
      </c>
      <c r="C110" s="1">
        <v>3910</v>
      </c>
      <c r="D110" s="1">
        <v>10844</v>
      </c>
      <c r="E110" s="1">
        <v>4505</v>
      </c>
      <c r="F110" s="1" t="s">
        <v>387</v>
      </c>
      <c r="G110" s="1" t="s">
        <v>610</v>
      </c>
      <c r="H110" s="39" t="s">
        <v>571</v>
      </c>
    </row>
    <row r="111" spans="1:8" ht="14.1" customHeight="1" x14ac:dyDescent="0.25">
      <c r="A111" s="1" t="s">
        <v>335</v>
      </c>
      <c r="B111" s="38" t="s">
        <v>342</v>
      </c>
      <c r="C111" s="1">
        <v>4035</v>
      </c>
      <c r="D111" s="1">
        <v>10501</v>
      </c>
      <c r="E111" s="1">
        <v>4920</v>
      </c>
      <c r="F111" s="1" t="s">
        <v>706</v>
      </c>
      <c r="G111" s="1" t="s">
        <v>610</v>
      </c>
      <c r="H111" s="39" t="s">
        <v>571</v>
      </c>
    </row>
    <row r="112" spans="1:8" ht="14.1" customHeight="1" x14ac:dyDescent="0.25">
      <c r="A112" s="1" t="s">
        <v>335</v>
      </c>
      <c r="B112" s="38" t="s">
        <v>343</v>
      </c>
      <c r="C112" s="1">
        <v>4040</v>
      </c>
      <c r="D112" s="1">
        <v>10513</v>
      </c>
      <c r="E112" s="1">
        <v>5220</v>
      </c>
      <c r="F112" s="1" t="s">
        <v>706</v>
      </c>
      <c r="G112" s="1" t="s">
        <v>610</v>
      </c>
      <c r="H112" s="39" t="s">
        <v>571</v>
      </c>
    </row>
    <row r="113" spans="1:8" ht="14.1" customHeight="1" x14ac:dyDescent="0.25">
      <c r="A113" s="1" t="s">
        <v>335</v>
      </c>
      <c r="B113" s="38" t="s">
        <v>334</v>
      </c>
      <c r="C113" s="1">
        <v>4027</v>
      </c>
      <c r="D113" s="1">
        <v>10501</v>
      </c>
      <c r="E113" s="1">
        <v>5009</v>
      </c>
      <c r="F113" s="1" t="s">
        <v>706</v>
      </c>
      <c r="G113" s="1" t="s">
        <v>610</v>
      </c>
      <c r="H113" s="39" t="s">
        <v>571</v>
      </c>
    </row>
    <row r="114" spans="1:8" ht="14.1" customHeight="1" x14ac:dyDescent="0.25">
      <c r="A114" s="1" t="s">
        <v>337</v>
      </c>
      <c r="B114" s="38" t="s">
        <v>336</v>
      </c>
      <c r="C114" s="1">
        <v>4037</v>
      </c>
      <c r="D114" s="1">
        <v>10508</v>
      </c>
      <c r="E114" s="1">
        <v>5004</v>
      </c>
      <c r="F114" s="1" t="s">
        <v>585</v>
      </c>
      <c r="G114" s="1" t="s">
        <v>610</v>
      </c>
      <c r="H114" s="39" t="s">
        <v>571</v>
      </c>
    </row>
    <row r="115" spans="1:8" ht="14.1" customHeight="1" x14ac:dyDescent="0.25">
      <c r="A115" s="1" t="s">
        <v>323</v>
      </c>
      <c r="B115" s="38" t="s">
        <v>328</v>
      </c>
      <c r="C115" s="1">
        <v>3714</v>
      </c>
      <c r="D115" s="1">
        <v>10803</v>
      </c>
      <c r="E115" s="1">
        <v>7640</v>
      </c>
      <c r="F115" s="1" t="s">
        <v>329</v>
      </c>
      <c r="G115" s="1" t="s">
        <v>610</v>
      </c>
      <c r="H115" s="39" t="s">
        <v>571</v>
      </c>
    </row>
    <row r="116" spans="1:8" ht="14.1" customHeight="1" x14ac:dyDescent="0.25">
      <c r="A116" s="1" t="s">
        <v>429</v>
      </c>
      <c r="B116" s="38" t="s">
        <v>428</v>
      </c>
      <c r="C116" s="1">
        <v>4016</v>
      </c>
      <c r="D116" s="1">
        <v>10349</v>
      </c>
      <c r="E116" s="1">
        <v>4359</v>
      </c>
      <c r="F116" s="1" t="s">
        <v>430</v>
      </c>
      <c r="G116" s="1" t="s">
        <v>610</v>
      </c>
      <c r="H116" s="39" t="s">
        <v>571</v>
      </c>
    </row>
    <row r="117" spans="1:8" ht="14.1" customHeight="1" x14ac:dyDescent="0.25">
      <c r="A117" s="1" t="s">
        <v>377</v>
      </c>
      <c r="B117" s="38" t="s">
        <v>388</v>
      </c>
      <c r="C117" s="1">
        <v>3841</v>
      </c>
      <c r="D117" s="1">
        <v>10858</v>
      </c>
      <c r="E117" s="1">
        <v>4595</v>
      </c>
      <c r="F117" s="1" t="s">
        <v>706</v>
      </c>
      <c r="G117" s="1" t="s">
        <v>610</v>
      </c>
      <c r="H117" s="39" t="s">
        <v>571</v>
      </c>
    </row>
    <row r="118" spans="1:8" ht="14.1" customHeight="1" x14ac:dyDescent="0.25">
      <c r="A118" s="1" t="s">
        <v>544</v>
      </c>
      <c r="B118" s="38" t="s">
        <v>545</v>
      </c>
      <c r="C118" s="1">
        <v>3947</v>
      </c>
      <c r="D118" s="1">
        <v>10331</v>
      </c>
      <c r="E118" s="1">
        <v>4764</v>
      </c>
      <c r="F118" s="1" t="s">
        <v>706</v>
      </c>
      <c r="G118" s="1" t="s">
        <v>610</v>
      </c>
      <c r="H118" s="39" t="s">
        <v>571</v>
      </c>
    </row>
    <row r="119" spans="1:8" ht="14.1" customHeight="1" x14ac:dyDescent="0.25">
      <c r="A119" s="1" t="s">
        <v>362</v>
      </c>
      <c r="B119" s="38" t="s">
        <v>363</v>
      </c>
      <c r="C119" s="1">
        <v>3917</v>
      </c>
      <c r="D119" s="1">
        <v>10330</v>
      </c>
      <c r="E119" s="1">
        <v>5608</v>
      </c>
      <c r="F119" s="1" t="s">
        <v>706</v>
      </c>
      <c r="G119" s="1" t="s">
        <v>610</v>
      </c>
      <c r="H119" s="39" t="s">
        <v>571</v>
      </c>
    </row>
    <row r="120" spans="1:8" ht="14.1" customHeight="1" x14ac:dyDescent="0.25">
      <c r="A120" s="1" t="s">
        <v>167</v>
      </c>
      <c r="B120" s="38" t="s">
        <v>166</v>
      </c>
      <c r="C120" s="1">
        <v>3942</v>
      </c>
      <c r="D120" s="1">
        <v>10542</v>
      </c>
      <c r="E120" s="1">
        <v>8520</v>
      </c>
      <c r="F120" s="1" t="s">
        <v>706</v>
      </c>
      <c r="G120" s="1" t="s">
        <v>610</v>
      </c>
      <c r="H120" s="39" t="s">
        <v>571</v>
      </c>
    </row>
    <row r="121" spans="1:8" ht="14.1" customHeight="1" x14ac:dyDescent="0.25">
      <c r="A121" s="1" t="s">
        <v>386</v>
      </c>
      <c r="B121" s="38" t="s">
        <v>389</v>
      </c>
      <c r="C121" s="1">
        <v>3857</v>
      </c>
      <c r="D121" s="1">
        <v>10903</v>
      </c>
      <c r="E121" s="1">
        <v>6323</v>
      </c>
      <c r="F121" s="1" t="s">
        <v>706</v>
      </c>
      <c r="G121" s="1" t="s">
        <v>610</v>
      </c>
      <c r="H121" s="39" t="s">
        <v>571</v>
      </c>
    </row>
    <row r="122" spans="1:8" ht="14.1" customHeight="1" x14ac:dyDescent="0.25">
      <c r="A122" s="1" t="s">
        <v>239</v>
      </c>
      <c r="B122" s="38" t="s">
        <v>238</v>
      </c>
      <c r="C122" s="1">
        <v>3931</v>
      </c>
      <c r="D122" s="1">
        <v>10719</v>
      </c>
      <c r="E122" s="1">
        <v>5895</v>
      </c>
      <c r="F122" s="1" t="s">
        <v>706</v>
      </c>
      <c r="G122" s="1" t="s">
        <v>610</v>
      </c>
      <c r="H122" s="39" t="s">
        <v>571</v>
      </c>
    </row>
    <row r="123" spans="1:8" ht="14.1" customHeight="1" x14ac:dyDescent="0.25">
      <c r="A123" s="1" t="s">
        <v>287</v>
      </c>
      <c r="B123" s="38" t="s">
        <v>293</v>
      </c>
      <c r="C123" s="1">
        <v>3943</v>
      </c>
      <c r="D123" s="1">
        <v>10515</v>
      </c>
      <c r="E123" s="1">
        <v>7520</v>
      </c>
      <c r="F123" s="1" t="s">
        <v>706</v>
      </c>
      <c r="G123" s="1" t="s">
        <v>610</v>
      </c>
      <c r="H123" s="39" t="s">
        <v>571</v>
      </c>
    </row>
    <row r="124" spans="1:8" ht="14.1" customHeight="1" x14ac:dyDescent="0.25">
      <c r="A124" s="1" t="s">
        <v>283</v>
      </c>
      <c r="B124" s="38" t="s">
        <v>282</v>
      </c>
      <c r="C124" s="1">
        <v>4031</v>
      </c>
      <c r="D124" s="1">
        <v>10600</v>
      </c>
      <c r="E124" s="1">
        <v>9000</v>
      </c>
      <c r="F124" s="1" t="s">
        <v>706</v>
      </c>
      <c r="G124" s="1" t="s">
        <v>610</v>
      </c>
      <c r="H124" s="39" t="s">
        <v>571</v>
      </c>
    </row>
    <row r="125" spans="1:8" ht="14.1" customHeight="1" x14ac:dyDescent="0.25">
      <c r="A125" s="1">
        <v>8077</v>
      </c>
      <c r="B125" s="38" t="s">
        <v>391</v>
      </c>
      <c r="C125" s="1">
        <v>3903</v>
      </c>
      <c r="D125" s="1">
        <v>10828</v>
      </c>
      <c r="E125" s="1">
        <v>4760</v>
      </c>
      <c r="F125" s="1" t="s">
        <v>392</v>
      </c>
      <c r="G125" s="1" t="s">
        <v>610</v>
      </c>
      <c r="H125" s="39" t="s">
        <v>571</v>
      </c>
    </row>
    <row r="126" spans="1:8" ht="14.1" customHeight="1" x14ac:dyDescent="0.25">
      <c r="A126" s="1" t="s">
        <v>380</v>
      </c>
      <c r="B126" s="38" t="s">
        <v>379</v>
      </c>
      <c r="C126" s="1">
        <v>3906</v>
      </c>
      <c r="D126" s="1">
        <v>10844</v>
      </c>
      <c r="E126" s="1">
        <v>5806</v>
      </c>
      <c r="F126" s="1" t="s">
        <v>706</v>
      </c>
      <c r="G126" s="1" t="s">
        <v>610</v>
      </c>
      <c r="H126" s="39" t="s">
        <v>571</v>
      </c>
    </row>
    <row r="127" spans="1:8" ht="14.1" customHeight="1" x14ac:dyDescent="0.25">
      <c r="A127" s="1" t="s">
        <v>377</v>
      </c>
      <c r="B127" s="38" t="s">
        <v>376</v>
      </c>
      <c r="C127" s="1">
        <v>3908</v>
      </c>
      <c r="D127" s="1">
        <v>10832</v>
      </c>
      <c r="E127" s="1">
        <v>4858</v>
      </c>
      <c r="F127" s="1" t="s">
        <v>378</v>
      </c>
      <c r="G127" s="1" t="s">
        <v>610</v>
      </c>
      <c r="H127" s="39" t="s">
        <v>571</v>
      </c>
    </row>
    <row r="128" spans="1:8" ht="14.1" customHeight="1" x14ac:dyDescent="0.25">
      <c r="A128" s="1" t="s">
        <v>380</v>
      </c>
      <c r="B128" s="38" t="s">
        <v>390</v>
      </c>
      <c r="C128" s="1">
        <v>3907</v>
      </c>
      <c r="D128" s="1">
        <v>10831</v>
      </c>
      <c r="E128" s="1">
        <v>4826</v>
      </c>
      <c r="F128" s="1" t="s">
        <v>706</v>
      </c>
      <c r="G128" s="1" t="s">
        <v>610</v>
      </c>
      <c r="H128" s="39" t="s">
        <v>571</v>
      </c>
    </row>
    <row r="129" spans="1:8" ht="14.1" customHeight="1" x14ac:dyDescent="0.25">
      <c r="A129" s="1" t="s">
        <v>254</v>
      </c>
      <c r="B129" s="38" t="s">
        <v>255</v>
      </c>
      <c r="C129" s="1">
        <v>4016</v>
      </c>
      <c r="D129" s="1">
        <v>10550</v>
      </c>
      <c r="E129" s="1">
        <v>8720</v>
      </c>
      <c r="F129" s="1" t="s">
        <v>256</v>
      </c>
      <c r="G129" s="1" t="s">
        <v>610</v>
      </c>
      <c r="H129" s="39" t="s">
        <v>571</v>
      </c>
    </row>
    <row r="130" spans="1:8" ht="14.1" customHeight="1" x14ac:dyDescent="0.25">
      <c r="A130" s="1" t="s">
        <v>254</v>
      </c>
      <c r="B130" s="38" t="s">
        <v>257</v>
      </c>
      <c r="C130" s="1">
        <v>4011</v>
      </c>
      <c r="D130" s="1">
        <v>10552</v>
      </c>
      <c r="E130" s="1">
        <v>8288</v>
      </c>
      <c r="F130" s="1" t="s">
        <v>258</v>
      </c>
      <c r="G130" s="1" t="s">
        <v>610</v>
      </c>
      <c r="H130" s="39" t="s">
        <v>571</v>
      </c>
    </row>
    <row r="131" spans="1:8" ht="14.1" customHeight="1" x14ac:dyDescent="0.25">
      <c r="A131" s="1" t="s">
        <v>453</v>
      </c>
      <c r="B131" s="38" t="s">
        <v>457</v>
      </c>
      <c r="C131" s="1">
        <v>3928</v>
      </c>
      <c r="D131" s="1">
        <v>10541</v>
      </c>
      <c r="E131" s="1">
        <v>8675</v>
      </c>
      <c r="F131" s="1" t="s">
        <v>458</v>
      </c>
      <c r="G131" s="1" t="s">
        <v>610</v>
      </c>
      <c r="H131" s="39" t="s">
        <v>571</v>
      </c>
    </row>
    <row r="132" spans="1:8" ht="14.1" customHeight="1" x14ac:dyDescent="0.25">
      <c r="A132" s="1" t="s">
        <v>110</v>
      </c>
      <c r="B132" s="38" t="s">
        <v>118</v>
      </c>
      <c r="C132" s="1">
        <v>3744</v>
      </c>
      <c r="D132" s="1">
        <v>10531</v>
      </c>
      <c r="E132" s="1">
        <v>8183</v>
      </c>
      <c r="F132" s="1" t="s">
        <v>574</v>
      </c>
      <c r="G132" s="1" t="s">
        <v>610</v>
      </c>
      <c r="H132" s="39" t="s">
        <v>571</v>
      </c>
    </row>
    <row r="133" spans="1:8" ht="14.1" customHeight="1" x14ac:dyDescent="0.25">
      <c r="A133" s="1" t="s">
        <v>551</v>
      </c>
      <c r="B133" s="38" t="s">
        <v>555</v>
      </c>
      <c r="C133" s="1">
        <v>4024</v>
      </c>
      <c r="D133" s="1">
        <v>10442</v>
      </c>
      <c r="E133" s="1">
        <v>4715</v>
      </c>
      <c r="F133" s="1" t="s">
        <v>556</v>
      </c>
      <c r="G133" s="1" t="s">
        <v>610</v>
      </c>
      <c r="H133" s="39" t="s">
        <v>571</v>
      </c>
    </row>
    <row r="134" spans="1:8" ht="14.1" customHeight="1" x14ac:dyDescent="0.25">
      <c r="A134" s="1" t="s">
        <v>551</v>
      </c>
      <c r="B134" s="38" t="s">
        <v>550</v>
      </c>
      <c r="C134" s="1">
        <v>4026</v>
      </c>
      <c r="D134" s="1">
        <v>10438</v>
      </c>
      <c r="E134" s="1">
        <v>4697</v>
      </c>
      <c r="F134" s="1" t="s">
        <v>706</v>
      </c>
      <c r="G134" s="1" t="s">
        <v>610</v>
      </c>
      <c r="H134" s="39" t="s">
        <v>571</v>
      </c>
    </row>
    <row r="135" spans="1:8" ht="14.1" customHeight="1" x14ac:dyDescent="0.25">
      <c r="A135" s="1" t="s">
        <v>529</v>
      </c>
      <c r="B135" s="38" t="s">
        <v>532</v>
      </c>
      <c r="C135" s="1">
        <v>3953</v>
      </c>
      <c r="D135" s="1">
        <v>10620</v>
      </c>
      <c r="E135" s="1">
        <v>7740</v>
      </c>
      <c r="F135" s="1" t="s">
        <v>533</v>
      </c>
      <c r="G135" s="1" t="s">
        <v>610</v>
      </c>
      <c r="H135" s="39" t="s">
        <v>571</v>
      </c>
    </row>
    <row r="136" spans="1:8" ht="14.1" customHeight="1" x14ac:dyDescent="0.25">
      <c r="A136" s="1" t="s">
        <v>141</v>
      </c>
      <c r="B136" s="38" t="s">
        <v>144</v>
      </c>
      <c r="C136" s="1">
        <v>3956</v>
      </c>
      <c r="D136" s="1">
        <v>10521</v>
      </c>
      <c r="E136" s="1">
        <v>7970</v>
      </c>
      <c r="F136" s="1" t="s">
        <v>706</v>
      </c>
      <c r="G136" s="1" t="s">
        <v>610</v>
      </c>
      <c r="H136" s="39" t="s">
        <v>571</v>
      </c>
    </row>
    <row r="137" spans="1:8" ht="14.1" customHeight="1" x14ac:dyDescent="0.25">
      <c r="A137" s="1" t="s">
        <v>237</v>
      </c>
      <c r="B137" s="38" t="s">
        <v>236</v>
      </c>
      <c r="C137" s="1">
        <v>3841</v>
      </c>
      <c r="D137" s="1">
        <v>10524</v>
      </c>
      <c r="E137" s="1">
        <v>8915</v>
      </c>
      <c r="F137" s="1" t="s">
        <v>706</v>
      </c>
      <c r="G137" s="1" t="s">
        <v>610</v>
      </c>
      <c r="H137" s="39" t="s">
        <v>571</v>
      </c>
    </row>
    <row r="138" spans="1:8" ht="14.1" customHeight="1" x14ac:dyDescent="0.25">
      <c r="A138" s="1" t="s">
        <v>264</v>
      </c>
      <c r="B138" s="38" t="s">
        <v>270</v>
      </c>
      <c r="C138" s="1">
        <v>3832</v>
      </c>
      <c r="D138" s="1">
        <v>10658</v>
      </c>
      <c r="E138" s="1">
        <v>7622</v>
      </c>
      <c r="F138" s="1" t="s">
        <v>268</v>
      </c>
      <c r="G138" s="1" t="s">
        <v>610</v>
      </c>
      <c r="H138" s="39" t="s">
        <v>571</v>
      </c>
    </row>
    <row r="139" spans="1:8" ht="14.1" customHeight="1" x14ac:dyDescent="0.25">
      <c r="A139" s="1" t="s">
        <v>401</v>
      </c>
      <c r="B139" s="38" t="s">
        <v>409</v>
      </c>
      <c r="C139" s="74">
        <v>4021</v>
      </c>
      <c r="D139" s="74">
        <v>10736</v>
      </c>
      <c r="E139" s="1">
        <v>6380</v>
      </c>
      <c r="F139" s="1" t="s">
        <v>706</v>
      </c>
      <c r="G139" s="1" t="s">
        <v>610</v>
      </c>
      <c r="H139" s="39" t="s">
        <v>571</v>
      </c>
    </row>
    <row r="140" spans="1:8" ht="14.1" customHeight="1" x14ac:dyDescent="0.25">
      <c r="A140" s="1" t="s">
        <v>401</v>
      </c>
      <c r="B140" s="38" t="s">
        <v>408</v>
      </c>
      <c r="C140" s="74">
        <v>4022</v>
      </c>
      <c r="D140" s="74">
        <v>10737</v>
      </c>
      <c r="E140" s="1">
        <v>6230</v>
      </c>
      <c r="F140" s="1" t="s">
        <v>706</v>
      </c>
      <c r="G140" s="1" t="s">
        <v>610</v>
      </c>
      <c r="H140" s="39" t="s">
        <v>571</v>
      </c>
    </row>
    <row r="141" spans="1:8" ht="14.1" customHeight="1" x14ac:dyDescent="0.25">
      <c r="A141" s="1" t="s">
        <v>302</v>
      </c>
      <c r="B141" s="38" t="s">
        <v>304</v>
      </c>
      <c r="C141" s="1">
        <v>3827</v>
      </c>
      <c r="D141" s="1">
        <v>10310</v>
      </c>
      <c r="E141" s="1">
        <v>4522</v>
      </c>
      <c r="F141" s="1" t="s">
        <v>706</v>
      </c>
      <c r="G141" s="1" t="s">
        <v>610</v>
      </c>
      <c r="H141" s="39" t="s">
        <v>571</v>
      </c>
    </row>
    <row r="142" spans="1:8" ht="14.1" customHeight="1" x14ac:dyDescent="0.25">
      <c r="A142" s="1" t="s">
        <v>504</v>
      </c>
      <c r="B142" s="38" t="s">
        <v>503</v>
      </c>
      <c r="C142" s="1">
        <v>4030</v>
      </c>
      <c r="D142" s="1">
        <v>10715</v>
      </c>
      <c r="E142" s="1">
        <v>6467</v>
      </c>
      <c r="F142" s="1" t="s">
        <v>505</v>
      </c>
      <c r="G142" s="1" t="s">
        <v>610</v>
      </c>
      <c r="H142" s="39" t="s">
        <v>571</v>
      </c>
    </row>
    <row r="143" spans="1:8" ht="14.1" customHeight="1" x14ac:dyDescent="0.25">
      <c r="A143" s="1" t="s">
        <v>398</v>
      </c>
      <c r="B143" s="38" t="s">
        <v>396</v>
      </c>
      <c r="C143" s="1">
        <v>3746</v>
      </c>
      <c r="D143" s="1">
        <v>10707</v>
      </c>
      <c r="E143" s="1">
        <v>9048</v>
      </c>
      <c r="F143" s="1" t="s">
        <v>397</v>
      </c>
      <c r="G143" s="1" t="s">
        <v>610</v>
      </c>
      <c r="H143" s="39" t="s">
        <v>571</v>
      </c>
    </row>
    <row r="144" spans="1:8" ht="14.1" customHeight="1" x14ac:dyDescent="0.25">
      <c r="A144" s="1" t="s">
        <v>335</v>
      </c>
      <c r="B144" s="38" t="s">
        <v>344</v>
      </c>
      <c r="C144" s="1">
        <v>4058</v>
      </c>
      <c r="D144" s="1">
        <v>10600</v>
      </c>
      <c r="E144" s="1">
        <v>7760</v>
      </c>
      <c r="F144" s="1" t="s">
        <v>706</v>
      </c>
      <c r="G144" s="1" t="s">
        <v>610</v>
      </c>
      <c r="H144" s="39" t="s">
        <v>571</v>
      </c>
    </row>
    <row r="145" spans="1:8" ht="14.1" customHeight="1" x14ac:dyDescent="0.25">
      <c r="A145" s="1" t="s">
        <v>472</v>
      </c>
      <c r="B145" s="38" t="s">
        <v>473</v>
      </c>
      <c r="C145" s="1">
        <v>3804</v>
      </c>
      <c r="D145" s="1">
        <v>10208</v>
      </c>
      <c r="E145" s="1">
        <v>3408</v>
      </c>
      <c r="F145" s="1" t="s">
        <v>706</v>
      </c>
      <c r="G145" s="1" t="s">
        <v>610</v>
      </c>
      <c r="H145" s="39" t="s">
        <v>571</v>
      </c>
    </row>
    <row r="146" spans="1:8" ht="14.1" customHeight="1" x14ac:dyDescent="0.25">
      <c r="A146" s="1" t="s">
        <v>472</v>
      </c>
      <c r="B146" s="38" t="s">
        <v>471</v>
      </c>
      <c r="C146" s="1">
        <v>3803</v>
      </c>
      <c r="D146" s="1">
        <v>10207</v>
      </c>
      <c r="E146" s="1">
        <v>3390</v>
      </c>
      <c r="F146" s="1" t="s">
        <v>189</v>
      </c>
      <c r="G146" s="1" t="s">
        <v>610</v>
      </c>
      <c r="H146" s="39" t="s">
        <v>571</v>
      </c>
    </row>
    <row r="147" spans="1:8" ht="14.1" customHeight="1" x14ac:dyDescent="0.25">
      <c r="A147" s="1" t="s">
        <v>462</v>
      </c>
      <c r="B147" s="38" t="s">
        <v>461</v>
      </c>
      <c r="C147" s="1">
        <v>4033</v>
      </c>
      <c r="D147" s="1">
        <v>10220</v>
      </c>
      <c r="E147" s="1">
        <v>3780</v>
      </c>
      <c r="F147" s="1" t="s">
        <v>463</v>
      </c>
      <c r="G147" s="1" t="s">
        <v>610</v>
      </c>
      <c r="H147" s="39" t="s">
        <v>571</v>
      </c>
    </row>
    <row r="148" spans="1:8" ht="14.1" customHeight="1" x14ac:dyDescent="0.25">
      <c r="A148" s="1" t="s">
        <v>337</v>
      </c>
      <c r="B148" s="38" t="s">
        <v>345</v>
      </c>
      <c r="C148" s="1">
        <v>4035</v>
      </c>
      <c r="D148" s="1">
        <v>10538</v>
      </c>
      <c r="E148" s="1">
        <v>9520</v>
      </c>
      <c r="F148" s="1" t="s">
        <v>706</v>
      </c>
      <c r="G148" s="1" t="s">
        <v>610</v>
      </c>
      <c r="H148" s="39" t="s">
        <v>571</v>
      </c>
    </row>
    <row r="149" spans="1:8" ht="14.1" customHeight="1" x14ac:dyDescent="0.25">
      <c r="A149" s="1" t="s">
        <v>362</v>
      </c>
      <c r="B149" s="38" t="s">
        <v>364</v>
      </c>
      <c r="C149" s="1">
        <v>3909</v>
      </c>
      <c r="D149" s="1">
        <v>10329</v>
      </c>
      <c r="E149" s="1">
        <v>5025</v>
      </c>
      <c r="F149" s="1" t="s">
        <v>706</v>
      </c>
      <c r="G149" s="1" t="s">
        <v>610</v>
      </c>
      <c r="H149" s="39" t="s">
        <v>571</v>
      </c>
    </row>
    <row r="150" spans="1:8" ht="14.1" customHeight="1" x14ac:dyDescent="0.25">
      <c r="A150" s="1" t="s">
        <v>564</v>
      </c>
      <c r="B150" s="38" t="s">
        <v>563</v>
      </c>
      <c r="C150" s="1">
        <v>3942</v>
      </c>
      <c r="D150" s="1">
        <v>10218</v>
      </c>
      <c r="E150" s="1">
        <v>3965</v>
      </c>
      <c r="F150" s="1" t="s">
        <v>706</v>
      </c>
      <c r="G150" s="1" t="s">
        <v>610</v>
      </c>
      <c r="H150" s="39" t="s">
        <v>571</v>
      </c>
    </row>
    <row r="151" spans="1:8" ht="14.1" customHeight="1" x14ac:dyDescent="0.25">
      <c r="A151" s="1" t="s">
        <v>323</v>
      </c>
      <c r="B151" s="38" t="s">
        <v>330</v>
      </c>
      <c r="C151" s="1">
        <v>3705</v>
      </c>
      <c r="D151" s="1">
        <v>10732</v>
      </c>
      <c r="E151" s="1">
        <v>6548</v>
      </c>
      <c r="F151" s="1" t="s">
        <v>706</v>
      </c>
      <c r="G151" s="1" t="s">
        <v>610</v>
      </c>
      <c r="H151" s="39" t="s">
        <v>571</v>
      </c>
    </row>
    <row r="152" spans="1:8" ht="14.1" customHeight="1" x14ac:dyDescent="0.25">
      <c r="A152" s="1" t="s">
        <v>287</v>
      </c>
      <c r="B152" s="38" t="s">
        <v>294</v>
      </c>
      <c r="C152" s="1">
        <v>3934</v>
      </c>
      <c r="D152" s="1">
        <v>10513</v>
      </c>
      <c r="E152" s="1">
        <v>7180</v>
      </c>
      <c r="F152" s="1" t="s">
        <v>706</v>
      </c>
      <c r="G152" s="1" t="s">
        <v>610</v>
      </c>
      <c r="H152" s="39" t="s">
        <v>571</v>
      </c>
    </row>
    <row r="153" spans="1:8" ht="14.1" customHeight="1" x14ac:dyDescent="0.25">
      <c r="A153" s="1" t="s">
        <v>559</v>
      </c>
      <c r="B153" s="38" t="s">
        <v>565</v>
      </c>
      <c r="C153" s="1">
        <v>3939</v>
      </c>
      <c r="D153" s="1">
        <v>10241</v>
      </c>
      <c r="E153" s="1">
        <v>4251</v>
      </c>
      <c r="F153" s="1" t="s">
        <v>706</v>
      </c>
      <c r="G153" s="1" t="s">
        <v>610</v>
      </c>
      <c r="H153" s="39" t="s">
        <v>571</v>
      </c>
    </row>
    <row r="154" spans="1:8" ht="14.1" customHeight="1" x14ac:dyDescent="0.25">
      <c r="A154" s="1" t="s">
        <v>137</v>
      </c>
      <c r="B154" s="38" t="s">
        <v>136</v>
      </c>
      <c r="C154" s="1">
        <v>3804</v>
      </c>
      <c r="D154" s="1">
        <v>10256</v>
      </c>
      <c r="E154" s="1">
        <v>3814</v>
      </c>
      <c r="F154" s="1" t="s">
        <v>706</v>
      </c>
      <c r="G154" s="1" t="s">
        <v>610</v>
      </c>
      <c r="H154" s="39" t="s">
        <v>571</v>
      </c>
    </row>
    <row r="155" spans="1:8" ht="14.1" customHeight="1" x14ac:dyDescent="0.25">
      <c r="A155" s="1" t="s">
        <v>526</v>
      </c>
      <c r="B155" s="38" t="s">
        <v>525</v>
      </c>
      <c r="C155" s="1">
        <v>4059</v>
      </c>
      <c r="D155" s="1">
        <v>10216</v>
      </c>
      <c r="E155" s="1">
        <v>3469</v>
      </c>
      <c r="F155" s="1" t="s">
        <v>595</v>
      </c>
      <c r="G155" s="1" t="s">
        <v>610</v>
      </c>
      <c r="H155" s="39" t="s">
        <v>571</v>
      </c>
    </row>
    <row r="156" spans="1:8" ht="14.1" customHeight="1" x14ac:dyDescent="0.25">
      <c r="A156" s="1" t="s">
        <v>366</v>
      </c>
      <c r="B156" s="38" t="s">
        <v>365</v>
      </c>
      <c r="C156" s="1">
        <v>3844</v>
      </c>
      <c r="D156" s="1">
        <v>10333</v>
      </c>
      <c r="E156" s="1">
        <v>5075</v>
      </c>
      <c r="F156" s="1" t="s">
        <v>706</v>
      </c>
      <c r="G156" s="1" t="s">
        <v>610</v>
      </c>
      <c r="H156" s="39" t="s">
        <v>571</v>
      </c>
    </row>
    <row r="157" spans="1:8" ht="14.1" customHeight="1" x14ac:dyDescent="0.25">
      <c r="A157" s="1" t="s">
        <v>290</v>
      </c>
      <c r="B157" s="38" t="s">
        <v>295</v>
      </c>
      <c r="C157" s="1">
        <v>3929</v>
      </c>
      <c r="D157" s="1">
        <v>10506</v>
      </c>
      <c r="E157" s="1">
        <v>5587</v>
      </c>
      <c r="F157" s="1" t="s">
        <v>296</v>
      </c>
      <c r="G157" s="1" t="s">
        <v>610</v>
      </c>
      <c r="H157" s="39" t="s">
        <v>571</v>
      </c>
    </row>
    <row r="158" spans="1:8" ht="14.1" customHeight="1" x14ac:dyDescent="0.25">
      <c r="A158" s="1" t="s">
        <v>354</v>
      </c>
      <c r="B158" s="38" t="s">
        <v>357</v>
      </c>
      <c r="C158" s="1">
        <v>3707</v>
      </c>
      <c r="D158" s="1">
        <v>10318</v>
      </c>
      <c r="E158" s="1">
        <v>5300</v>
      </c>
      <c r="F158" s="1" t="s">
        <v>706</v>
      </c>
      <c r="G158" s="1" t="s">
        <v>610</v>
      </c>
      <c r="H158" s="39" t="s">
        <v>571</v>
      </c>
    </row>
    <row r="159" spans="1:8" ht="14.1" customHeight="1" x14ac:dyDescent="0.25">
      <c r="A159" s="1" t="s">
        <v>354</v>
      </c>
      <c r="B159" s="38" t="s">
        <v>356</v>
      </c>
      <c r="C159" s="1">
        <v>3727</v>
      </c>
      <c r="D159" s="1">
        <v>10319</v>
      </c>
      <c r="E159" s="1">
        <v>5190</v>
      </c>
      <c r="F159" s="1" t="s">
        <v>706</v>
      </c>
      <c r="G159" s="1" t="s">
        <v>610</v>
      </c>
      <c r="H159" s="39" t="s">
        <v>571</v>
      </c>
    </row>
    <row r="160" spans="1:8" ht="14.1" customHeight="1" x14ac:dyDescent="0.25">
      <c r="A160" s="1" t="s">
        <v>354</v>
      </c>
      <c r="B160" s="38" t="s">
        <v>353</v>
      </c>
      <c r="C160" s="1">
        <v>3713</v>
      </c>
      <c r="D160" s="1">
        <v>10330</v>
      </c>
      <c r="E160" s="1">
        <v>5870</v>
      </c>
      <c r="F160" s="1" t="s">
        <v>706</v>
      </c>
      <c r="G160" s="1" t="s">
        <v>610</v>
      </c>
      <c r="H160" s="39" t="s">
        <v>571</v>
      </c>
    </row>
    <row r="161" spans="1:8" ht="14.1" customHeight="1" x14ac:dyDescent="0.25">
      <c r="A161" s="1" t="s">
        <v>152</v>
      </c>
      <c r="B161" s="38" t="s">
        <v>160</v>
      </c>
      <c r="C161" s="1">
        <v>3853</v>
      </c>
      <c r="D161" s="1">
        <v>10243</v>
      </c>
      <c r="E161" s="1">
        <v>4610</v>
      </c>
      <c r="F161" s="1" t="s">
        <v>706</v>
      </c>
      <c r="G161" s="1" t="s">
        <v>610</v>
      </c>
      <c r="H161" s="39" t="s">
        <v>571</v>
      </c>
    </row>
    <row r="162" spans="1:8" ht="14.1" customHeight="1" x14ac:dyDescent="0.25">
      <c r="A162" s="1" t="s">
        <v>155</v>
      </c>
      <c r="B162" s="38" t="s">
        <v>158</v>
      </c>
      <c r="C162" s="1">
        <v>3846</v>
      </c>
      <c r="D162" s="1">
        <v>10248</v>
      </c>
      <c r="E162" s="1">
        <v>4320</v>
      </c>
      <c r="F162" s="1" t="s">
        <v>159</v>
      </c>
      <c r="G162" s="1" t="s">
        <v>610</v>
      </c>
      <c r="H162" s="39" t="s">
        <v>571</v>
      </c>
    </row>
    <row r="163" spans="1:8" ht="14.1" customHeight="1" x14ac:dyDescent="0.25">
      <c r="A163" s="1" t="s">
        <v>254</v>
      </c>
      <c r="B163" s="38" t="s">
        <v>259</v>
      </c>
      <c r="C163" s="1">
        <v>4003</v>
      </c>
      <c r="D163" s="1">
        <v>10622</v>
      </c>
      <c r="E163" s="1">
        <v>7460</v>
      </c>
      <c r="F163" s="1" t="s">
        <v>260</v>
      </c>
      <c r="G163" s="1" t="s">
        <v>610</v>
      </c>
      <c r="H163" s="39" t="s">
        <v>571</v>
      </c>
    </row>
    <row r="164" spans="1:8" ht="14.1" customHeight="1" x14ac:dyDescent="0.25">
      <c r="A164" s="1" t="s">
        <v>433</v>
      </c>
      <c r="B164" s="38" t="s">
        <v>432</v>
      </c>
      <c r="C164" s="1">
        <v>3752</v>
      </c>
      <c r="D164" s="1">
        <v>10349</v>
      </c>
      <c r="E164" s="1">
        <v>4386</v>
      </c>
      <c r="F164" s="1" t="s">
        <v>706</v>
      </c>
      <c r="G164" s="1" t="s">
        <v>610</v>
      </c>
      <c r="H164" s="39" t="s">
        <v>571</v>
      </c>
    </row>
    <row r="165" spans="1:8" ht="14.1" customHeight="1" x14ac:dyDescent="0.25">
      <c r="A165" s="1" t="s">
        <v>433</v>
      </c>
      <c r="B165" s="38" t="s">
        <v>444</v>
      </c>
      <c r="C165" s="1">
        <v>3745</v>
      </c>
      <c r="D165" s="1">
        <v>10329</v>
      </c>
      <c r="E165" s="1">
        <v>4210</v>
      </c>
      <c r="F165" s="1" t="s">
        <v>706</v>
      </c>
      <c r="G165" s="1" t="s">
        <v>610</v>
      </c>
      <c r="H165" s="39" t="s">
        <v>571</v>
      </c>
    </row>
    <row r="166" spans="1:8" ht="14.1" customHeight="1" x14ac:dyDescent="0.25">
      <c r="A166" s="1" t="s">
        <v>433</v>
      </c>
      <c r="B166" s="38" t="s">
        <v>434</v>
      </c>
      <c r="C166" s="1">
        <v>3803</v>
      </c>
      <c r="D166" s="1">
        <v>10331</v>
      </c>
      <c r="E166" s="1">
        <v>4194</v>
      </c>
      <c r="F166" s="1" t="s">
        <v>435</v>
      </c>
      <c r="G166" s="1" t="s">
        <v>610</v>
      </c>
      <c r="H166" s="39" t="s">
        <v>571</v>
      </c>
    </row>
    <row r="167" spans="1:8" ht="14.1" customHeight="1" x14ac:dyDescent="0.25">
      <c r="A167" s="1" t="s">
        <v>443</v>
      </c>
      <c r="B167" s="38" t="s">
        <v>442</v>
      </c>
      <c r="C167" s="1">
        <v>3759</v>
      </c>
      <c r="D167" s="1">
        <v>10333</v>
      </c>
      <c r="E167" s="1">
        <v>4192</v>
      </c>
      <c r="F167" s="1" t="s">
        <v>706</v>
      </c>
      <c r="G167" s="1" t="s">
        <v>610</v>
      </c>
      <c r="H167" s="39" t="s">
        <v>571</v>
      </c>
    </row>
    <row r="168" spans="1:8" ht="14.1" customHeight="1" x14ac:dyDescent="0.25">
      <c r="A168" s="1" t="s">
        <v>250</v>
      </c>
      <c r="B168" s="38" t="s">
        <v>249</v>
      </c>
      <c r="C168" s="1">
        <v>3949</v>
      </c>
      <c r="D168" s="1">
        <v>10529</v>
      </c>
      <c r="E168" s="1">
        <v>9577</v>
      </c>
      <c r="F168" s="1" t="s">
        <v>706</v>
      </c>
      <c r="G168" s="1" t="s">
        <v>610</v>
      </c>
      <c r="H168" s="39" t="s">
        <v>571</v>
      </c>
    </row>
    <row r="169" spans="1:8" ht="14.1" customHeight="1" x14ac:dyDescent="0.25">
      <c r="A169" s="1" t="s">
        <v>275</v>
      </c>
      <c r="B169" s="38" t="s">
        <v>274</v>
      </c>
      <c r="C169" s="1">
        <v>3801</v>
      </c>
      <c r="D169" s="1">
        <v>10719</v>
      </c>
      <c r="E169" s="1">
        <v>8676</v>
      </c>
      <c r="F169" s="1" t="s">
        <v>706</v>
      </c>
      <c r="G169" s="1" t="s">
        <v>610</v>
      </c>
      <c r="H169" s="39" t="s">
        <v>571</v>
      </c>
    </row>
    <row r="170" spans="1:8" ht="14.1" customHeight="1" x14ac:dyDescent="0.25">
      <c r="A170" s="1" t="s">
        <v>272</v>
      </c>
      <c r="B170" s="38" t="s">
        <v>271</v>
      </c>
      <c r="C170" s="1">
        <v>3801</v>
      </c>
      <c r="D170" s="1">
        <v>10719</v>
      </c>
      <c r="E170" s="1">
        <v>8667</v>
      </c>
      <c r="F170" s="1" t="s">
        <v>273</v>
      </c>
      <c r="G170" s="1" t="s">
        <v>610</v>
      </c>
      <c r="H170" s="39" t="s">
        <v>571</v>
      </c>
    </row>
    <row r="171" spans="1:8" ht="14.1" customHeight="1" x14ac:dyDescent="0.25">
      <c r="A171" s="1" t="s">
        <v>451</v>
      </c>
      <c r="B171" s="38" t="s">
        <v>459</v>
      </c>
      <c r="C171" s="1">
        <v>3854</v>
      </c>
      <c r="D171" s="1">
        <v>10528</v>
      </c>
      <c r="E171" s="1">
        <v>8550</v>
      </c>
      <c r="F171" s="1" t="s">
        <v>460</v>
      </c>
      <c r="G171" s="1" t="s">
        <v>610</v>
      </c>
      <c r="H171" s="39" t="s">
        <v>571</v>
      </c>
    </row>
    <row r="172" spans="1:8" ht="14.1" customHeight="1" x14ac:dyDescent="0.25">
      <c r="A172" s="1" t="s">
        <v>290</v>
      </c>
      <c r="B172" s="38" t="s">
        <v>297</v>
      </c>
      <c r="C172" s="1">
        <v>3945</v>
      </c>
      <c r="D172" s="1">
        <v>10507</v>
      </c>
      <c r="E172" s="1">
        <v>5640</v>
      </c>
      <c r="F172" s="1" t="s">
        <v>298</v>
      </c>
      <c r="G172" s="1" t="s">
        <v>610</v>
      </c>
      <c r="H172" s="39" t="s">
        <v>571</v>
      </c>
    </row>
    <row r="173" spans="1:8" ht="14.1" customHeight="1" x14ac:dyDescent="0.25">
      <c r="A173" s="1" t="s">
        <v>470</v>
      </c>
      <c r="B173" s="38" t="s">
        <v>469</v>
      </c>
      <c r="C173" s="1">
        <v>3804</v>
      </c>
      <c r="D173" s="1">
        <v>10241</v>
      </c>
      <c r="E173" s="1">
        <v>3671</v>
      </c>
      <c r="F173" s="1" t="s">
        <v>706</v>
      </c>
      <c r="G173" s="1" t="s">
        <v>610</v>
      </c>
      <c r="H173" s="39" t="s">
        <v>571</v>
      </c>
    </row>
    <row r="174" spans="1:8" ht="14.1" customHeight="1" x14ac:dyDescent="0.25">
      <c r="A174" s="1" t="s">
        <v>470</v>
      </c>
      <c r="B174" s="38" t="s">
        <v>474</v>
      </c>
      <c r="C174" s="1">
        <v>3806</v>
      </c>
      <c r="D174" s="1">
        <v>10238</v>
      </c>
      <c r="E174" s="1">
        <v>3627</v>
      </c>
      <c r="F174" s="1" t="s">
        <v>475</v>
      </c>
      <c r="G174" s="1" t="s">
        <v>610</v>
      </c>
      <c r="H174" s="39" t="s">
        <v>571</v>
      </c>
    </row>
    <row r="175" spans="1:8" ht="14.1" customHeight="1" x14ac:dyDescent="0.25">
      <c r="A175" s="1" t="s">
        <v>200</v>
      </c>
      <c r="B175" s="38" t="s">
        <v>202</v>
      </c>
      <c r="C175" s="1">
        <v>3917</v>
      </c>
      <c r="D175" s="1">
        <v>10455</v>
      </c>
      <c r="E175" s="1">
        <v>6850</v>
      </c>
      <c r="F175" s="1" t="s">
        <v>706</v>
      </c>
      <c r="G175" s="1" t="s">
        <v>610</v>
      </c>
      <c r="H175" s="39" t="s">
        <v>571</v>
      </c>
    </row>
    <row r="176" spans="1:8" ht="14.1" customHeight="1" x14ac:dyDescent="0.25">
      <c r="A176" s="1" t="s">
        <v>137</v>
      </c>
      <c r="B176" s="38" t="s">
        <v>138</v>
      </c>
      <c r="C176" s="1">
        <v>3804</v>
      </c>
      <c r="D176" s="1">
        <v>10313</v>
      </c>
      <c r="E176" s="1">
        <v>3890</v>
      </c>
      <c r="F176" s="1" t="s">
        <v>139</v>
      </c>
      <c r="G176" s="1" t="s">
        <v>610</v>
      </c>
      <c r="H176" s="39" t="s">
        <v>571</v>
      </c>
    </row>
    <row r="177" spans="1:8" ht="14.1" customHeight="1" x14ac:dyDescent="0.25">
      <c r="A177" s="1" t="s">
        <v>167</v>
      </c>
      <c r="B177" s="38" t="s">
        <v>168</v>
      </c>
      <c r="C177" s="1">
        <v>3946</v>
      </c>
      <c r="D177" s="1">
        <v>10538</v>
      </c>
      <c r="E177" s="1">
        <v>8100</v>
      </c>
      <c r="F177" s="1" t="s">
        <v>706</v>
      </c>
      <c r="G177" s="1" t="s">
        <v>610</v>
      </c>
      <c r="H177" s="39" t="s">
        <v>571</v>
      </c>
    </row>
    <row r="178" spans="1:8" ht="14.1" customHeight="1" x14ac:dyDescent="0.25">
      <c r="A178" s="1" t="s">
        <v>316</v>
      </c>
      <c r="B178" s="38" t="s">
        <v>315</v>
      </c>
      <c r="C178" s="1">
        <v>3914</v>
      </c>
      <c r="D178" s="1">
        <v>10619</v>
      </c>
      <c r="E178" s="1">
        <v>9938</v>
      </c>
      <c r="F178" s="1" t="s">
        <v>582</v>
      </c>
      <c r="G178" s="1" t="s">
        <v>610</v>
      </c>
      <c r="H178" s="39" t="s">
        <v>571</v>
      </c>
    </row>
    <row r="179" spans="1:8" ht="14.1" customHeight="1" x14ac:dyDescent="0.25">
      <c r="A179" s="1" t="s">
        <v>323</v>
      </c>
      <c r="B179" s="38" t="s">
        <v>331</v>
      </c>
      <c r="C179" s="1">
        <v>3723</v>
      </c>
      <c r="D179" s="1">
        <v>10739</v>
      </c>
      <c r="E179" s="1">
        <v>8365</v>
      </c>
      <c r="F179" s="1" t="s">
        <v>706</v>
      </c>
      <c r="G179" s="1" t="s">
        <v>610</v>
      </c>
      <c r="H179" s="39" t="s">
        <v>571</v>
      </c>
    </row>
    <row r="180" spans="1:8" ht="14.1" customHeight="1" x14ac:dyDescent="0.25">
      <c r="A180" s="1" t="s">
        <v>374</v>
      </c>
      <c r="B180" s="38" t="s">
        <v>373</v>
      </c>
      <c r="C180" s="1">
        <v>4029</v>
      </c>
      <c r="D180" s="1">
        <v>10305</v>
      </c>
      <c r="E180" s="1">
        <v>4550</v>
      </c>
      <c r="F180" s="1" t="s">
        <v>588</v>
      </c>
      <c r="G180" s="1" t="s">
        <v>610</v>
      </c>
      <c r="H180" s="39" t="s">
        <v>571</v>
      </c>
    </row>
    <row r="181" spans="1:8" ht="14.1" customHeight="1" x14ac:dyDescent="0.25">
      <c r="A181" s="1" t="s">
        <v>219</v>
      </c>
      <c r="B181" s="38" t="s">
        <v>218</v>
      </c>
      <c r="C181" s="1">
        <v>3900</v>
      </c>
      <c r="D181" s="1">
        <v>10344</v>
      </c>
      <c r="E181" s="1">
        <v>5504</v>
      </c>
      <c r="F181" s="1" t="s">
        <v>706</v>
      </c>
      <c r="G181" s="1" t="s">
        <v>610</v>
      </c>
      <c r="H181" s="39" t="s">
        <v>571</v>
      </c>
    </row>
    <row r="182" spans="1:8" ht="14.1" customHeight="1" x14ac:dyDescent="0.25">
      <c r="A182" s="1" t="s">
        <v>362</v>
      </c>
      <c r="B182" s="38" t="s">
        <v>361</v>
      </c>
      <c r="C182" s="1">
        <v>3911</v>
      </c>
      <c r="D182" s="1">
        <v>10343</v>
      </c>
      <c r="E182" s="1">
        <v>5364</v>
      </c>
      <c r="F182" s="1" t="s">
        <v>587</v>
      </c>
      <c r="G182" s="1" t="s">
        <v>610</v>
      </c>
      <c r="H182" s="39" t="s">
        <v>571</v>
      </c>
    </row>
    <row r="183" spans="1:8" ht="14.1" customHeight="1" x14ac:dyDescent="0.25">
      <c r="A183" s="1" t="s">
        <v>544</v>
      </c>
      <c r="B183" s="38" t="s">
        <v>547</v>
      </c>
      <c r="C183" s="1">
        <v>3945</v>
      </c>
      <c r="D183" s="1">
        <v>10330</v>
      </c>
      <c r="E183" s="1">
        <v>4851</v>
      </c>
      <c r="F183" s="1" t="s">
        <v>706</v>
      </c>
      <c r="G183" s="1" t="s">
        <v>610</v>
      </c>
      <c r="H183" s="39" t="s">
        <v>571</v>
      </c>
    </row>
    <row r="184" spans="1:8" ht="14.1" customHeight="1" x14ac:dyDescent="0.25">
      <c r="A184" s="1" t="s">
        <v>337</v>
      </c>
      <c r="B184" s="38" t="s">
        <v>346</v>
      </c>
      <c r="C184" s="1">
        <v>4026</v>
      </c>
      <c r="D184" s="1">
        <v>10505</v>
      </c>
      <c r="E184" s="1">
        <v>5080</v>
      </c>
      <c r="F184" s="1" t="s">
        <v>706</v>
      </c>
      <c r="G184" s="1" t="s">
        <v>610</v>
      </c>
      <c r="H184" s="39" t="s">
        <v>571</v>
      </c>
    </row>
    <row r="185" spans="1:8" ht="14.1" customHeight="1" x14ac:dyDescent="0.25">
      <c r="A185" s="1" t="s">
        <v>170</v>
      </c>
      <c r="B185" s="38" t="s">
        <v>169</v>
      </c>
      <c r="C185" s="1">
        <v>3710</v>
      </c>
      <c r="D185" s="1">
        <v>10556</v>
      </c>
      <c r="E185" s="1">
        <v>7690</v>
      </c>
      <c r="F185" s="1" t="s">
        <v>171</v>
      </c>
      <c r="G185" s="1" t="s">
        <v>610</v>
      </c>
      <c r="H185" s="39" t="s">
        <v>571</v>
      </c>
    </row>
    <row r="186" spans="1:8" ht="14.1" customHeight="1" x14ac:dyDescent="0.25">
      <c r="A186" s="1" t="s">
        <v>414</v>
      </c>
      <c r="B186" s="38" t="s">
        <v>416</v>
      </c>
      <c r="C186" s="1">
        <v>3720</v>
      </c>
      <c r="D186" s="1">
        <v>10819</v>
      </c>
      <c r="E186" s="1">
        <v>6897</v>
      </c>
      <c r="F186" s="1" t="s">
        <v>706</v>
      </c>
      <c r="G186" s="1" t="s">
        <v>610</v>
      </c>
      <c r="H186" s="39" t="s">
        <v>571</v>
      </c>
    </row>
    <row r="187" spans="1:8" ht="14.1" customHeight="1" x14ac:dyDescent="0.25">
      <c r="A187" s="1" t="s">
        <v>196</v>
      </c>
      <c r="B187" s="38" t="s">
        <v>195</v>
      </c>
      <c r="C187" s="1">
        <v>3937</v>
      </c>
      <c r="D187" s="1">
        <v>10504</v>
      </c>
      <c r="E187" s="1">
        <v>5610</v>
      </c>
      <c r="F187" s="1" t="s">
        <v>706</v>
      </c>
      <c r="G187" s="1" t="s">
        <v>610</v>
      </c>
      <c r="H187" s="39" t="s">
        <v>571</v>
      </c>
    </row>
    <row r="188" spans="1:8" ht="14.1" customHeight="1" x14ac:dyDescent="0.25">
      <c r="A188" s="1" t="s">
        <v>401</v>
      </c>
      <c r="B188" s="38" t="s">
        <v>411</v>
      </c>
      <c r="C188" s="74">
        <v>4017</v>
      </c>
      <c r="D188" s="74">
        <v>10836</v>
      </c>
      <c r="E188" s="1">
        <v>6140</v>
      </c>
      <c r="F188" s="1" t="s">
        <v>706</v>
      </c>
      <c r="G188" s="1" t="s">
        <v>610</v>
      </c>
      <c r="H188" s="39" t="s">
        <v>571</v>
      </c>
    </row>
    <row r="189" spans="1:8" ht="14.1" customHeight="1" x14ac:dyDescent="0.25">
      <c r="A189" s="1" t="s">
        <v>401</v>
      </c>
      <c r="B189" s="38" t="s">
        <v>410</v>
      </c>
      <c r="C189" s="74">
        <v>4015</v>
      </c>
      <c r="D189" s="74">
        <v>10838</v>
      </c>
      <c r="E189" s="1">
        <v>5798</v>
      </c>
      <c r="F189" s="1" t="s">
        <v>706</v>
      </c>
      <c r="G189" s="1" t="s">
        <v>610</v>
      </c>
      <c r="H189" s="39" t="s">
        <v>571</v>
      </c>
    </row>
    <row r="190" spans="1:8" ht="14.1" customHeight="1" x14ac:dyDescent="0.25">
      <c r="A190" s="1" t="s">
        <v>216</v>
      </c>
      <c r="B190" s="38" t="s">
        <v>217</v>
      </c>
      <c r="C190" s="74">
        <v>3908</v>
      </c>
      <c r="D190" s="74">
        <v>10351</v>
      </c>
      <c r="E190" s="1">
        <v>5830</v>
      </c>
      <c r="F190" s="1" t="s">
        <v>706</v>
      </c>
      <c r="G190" s="1" t="s">
        <v>610</v>
      </c>
      <c r="H190" s="39" t="s">
        <v>571</v>
      </c>
    </row>
    <row r="191" spans="1:8" ht="14.1" customHeight="1" x14ac:dyDescent="0.25">
      <c r="A191" s="1" t="s">
        <v>403</v>
      </c>
      <c r="B191" s="38" t="s">
        <v>412</v>
      </c>
      <c r="C191" s="74">
        <v>4031</v>
      </c>
      <c r="D191" s="74">
        <v>10806</v>
      </c>
      <c r="E191" s="1">
        <v>5944</v>
      </c>
      <c r="F191" s="1" t="s">
        <v>706</v>
      </c>
      <c r="G191" s="1" t="s">
        <v>610</v>
      </c>
      <c r="H191" s="39" t="s">
        <v>571</v>
      </c>
    </row>
    <row r="192" spans="1:8" ht="14.1" customHeight="1" x14ac:dyDescent="0.25">
      <c r="A192" s="1" t="s">
        <v>491</v>
      </c>
      <c r="B192" s="38" t="s">
        <v>490</v>
      </c>
      <c r="C192" s="74">
        <v>4005</v>
      </c>
      <c r="D192" s="74">
        <v>10812</v>
      </c>
      <c r="E192" s="1">
        <v>5761</v>
      </c>
      <c r="F192" s="1" t="s">
        <v>706</v>
      </c>
      <c r="G192" s="1" t="s">
        <v>610</v>
      </c>
      <c r="H192" s="39" t="s">
        <v>571</v>
      </c>
    </row>
    <row r="193" spans="1:8" ht="14.1" customHeight="1" x14ac:dyDescent="0.25">
      <c r="A193" s="1" t="s">
        <v>489</v>
      </c>
      <c r="B193" s="38" t="s">
        <v>488</v>
      </c>
      <c r="C193" s="1">
        <v>4003</v>
      </c>
      <c r="D193" s="1">
        <v>10753</v>
      </c>
      <c r="E193" s="1">
        <v>6366</v>
      </c>
      <c r="F193" s="1" t="s">
        <v>706</v>
      </c>
      <c r="G193" s="1" t="s">
        <v>610</v>
      </c>
      <c r="H193" s="39" t="s">
        <v>571</v>
      </c>
    </row>
    <row r="194" spans="1:8" ht="14.1" customHeight="1" x14ac:dyDescent="0.25">
      <c r="A194" s="1" t="s">
        <v>489</v>
      </c>
      <c r="B194" s="38" t="s">
        <v>493</v>
      </c>
      <c r="C194" s="1">
        <v>4002</v>
      </c>
      <c r="D194" s="1">
        <v>10754</v>
      </c>
      <c r="E194" s="1">
        <v>6229</v>
      </c>
      <c r="F194" s="1" t="s">
        <v>706</v>
      </c>
      <c r="G194" s="1" t="s">
        <v>610</v>
      </c>
      <c r="H194" s="39" t="s">
        <v>571</v>
      </c>
    </row>
    <row r="195" spans="1:8" ht="14.1" customHeight="1" x14ac:dyDescent="0.25">
      <c r="A195" s="1" t="s">
        <v>465</v>
      </c>
      <c r="B195" s="38" t="s">
        <v>468</v>
      </c>
      <c r="C195" s="1">
        <v>3922</v>
      </c>
      <c r="D195" s="1">
        <v>10645</v>
      </c>
      <c r="E195" s="1">
        <v>7825</v>
      </c>
      <c r="F195" s="1" t="s">
        <v>593</v>
      </c>
      <c r="G195" s="1" t="s">
        <v>610</v>
      </c>
      <c r="H195" s="39" t="s">
        <v>571</v>
      </c>
    </row>
    <row r="196" spans="1:8" ht="14.1" customHeight="1" x14ac:dyDescent="0.25">
      <c r="A196" s="1" t="s">
        <v>414</v>
      </c>
      <c r="B196" s="38" t="s">
        <v>417</v>
      </c>
      <c r="C196" s="1">
        <v>3712</v>
      </c>
      <c r="D196" s="1">
        <v>10829</v>
      </c>
      <c r="E196" s="1">
        <v>7087</v>
      </c>
      <c r="F196" s="1" t="s">
        <v>418</v>
      </c>
      <c r="G196" s="1" t="s">
        <v>610</v>
      </c>
      <c r="H196" s="39" t="s">
        <v>571</v>
      </c>
    </row>
    <row r="197" spans="1:8" ht="14.1" customHeight="1" x14ac:dyDescent="0.25">
      <c r="A197" s="1" t="s">
        <v>502</v>
      </c>
      <c r="B197" s="38" t="s">
        <v>501</v>
      </c>
      <c r="C197" s="1">
        <v>3735</v>
      </c>
      <c r="D197" s="1">
        <v>10611</v>
      </c>
      <c r="E197" s="1">
        <v>7692</v>
      </c>
      <c r="F197" s="1" t="s">
        <v>706</v>
      </c>
      <c r="G197" s="1" t="s">
        <v>610</v>
      </c>
      <c r="H197" s="39" t="s">
        <v>571</v>
      </c>
    </row>
    <row r="198" spans="1:8" ht="14.1" customHeight="1" x14ac:dyDescent="0.25">
      <c r="A198" s="1" t="s">
        <v>421</v>
      </c>
      <c r="B198" s="38" t="s">
        <v>426</v>
      </c>
      <c r="C198" s="1">
        <v>3829</v>
      </c>
      <c r="D198" s="1">
        <v>10753</v>
      </c>
      <c r="E198" s="1">
        <v>5789</v>
      </c>
      <c r="F198" s="1" t="s">
        <v>427</v>
      </c>
      <c r="G198" s="1" t="s">
        <v>610</v>
      </c>
      <c r="H198" s="39" t="s">
        <v>571</v>
      </c>
    </row>
    <row r="199" spans="1:8" ht="14.1" customHeight="1" x14ac:dyDescent="0.25">
      <c r="A199" s="1" t="s">
        <v>421</v>
      </c>
      <c r="B199" s="38" t="s">
        <v>422</v>
      </c>
      <c r="C199" s="1">
        <v>3833</v>
      </c>
      <c r="D199" s="1">
        <v>10742</v>
      </c>
      <c r="E199" s="1">
        <v>8402</v>
      </c>
      <c r="F199" s="1" t="s">
        <v>706</v>
      </c>
      <c r="G199" s="1" t="s">
        <v>610</v>
      </c>
      <c r="H199" s="39" t="s">
        <v>571</v>
      </c>
    </row>
    <row r="200" spans="1:8" ht="14.1" customHeight="1" x14ac:dyDescent="0.25">
      <c r="A200" s="1" t="s">
        <v>421</v>
      </c>
      <c r="B200" s="38" t="s">
        <v>420</v>
      </c>
      <c r="C200" s="1">
        <v>3830</v>
      </c>
      <c r="D200" s="1">
        <v>10754</v>
      </c>
      <c r="E200" s="1">
        <v>5720</v>
      </c>
      <c r="F200" s="1" t="s">
        <v>706</v>
      </c>
      <c r="G200" s="1" t="s">
        <v>610</v>
      </c>
      <c r="H200" s="39" t="s">
        <v>571</v>
      </c>
    </row>
    <row r="201" spans="1:8" ht="14.1" customHeight="1" x14ac:dyDescent="0.25">
      <c r="A201" s="1" t="s">
        <v>223</v>
      </c>
      <c r="B201" s="38" t="s">
        <v>232</v>
      </c>
      <c r="C201" s="1">
        <v>3905</v>
      </c>
      <c r="D201" s="1">
        <v>10452</v>
      </c>
      <c r="E201" s="1">
        <v>6935</v>
      </c>
      <c r="F201" s="1" t="s">
        <v>706</v>
      </c>
      <c r="G201" s="1" t="s">
        <v>610</v>
      </c>
      <c r="H201" s="39" t="s">
        <v>571</v>
      </c>
    </row>
    <row r="202" spans="1:8" ht="14.1" customHeight="1" x14ac:dyDescent="0.25">
      <c r="A202" s="1" t="s">
        <v>480</v>
      </c>
      <c r="B202" s="38" t="s">
        <v>482</v>
      </c>
      <c r="C202" s="1">
        <v>3803</v>
      </c>
      <c r="D202" s="1">
        <v>10460</v>
      </c>
      <c r="E202" s="1">
        <v>6627</v>
      </c>
      <c r="F202" s="1" t="s">
        <v>706</v>
      </c>
      <c r="G202" s="1" t="s">
        <v>610</v>
      </c>
      <c r="H202" s="39" t="s">
        <v>571</v>
      </c>
    </row>
    <row r="203" spans="1:8" ht="14.1" customHeight="1" x14ac:dyDescent="0.25">
      <c r="A203" s="1" t="s">
        <v>551</v>
      </c>
      <c r="B203" s="38" t="s">
        <v>557</v>
      </c>
      <c r="C203" s="1">
        <v>4056</v>
      </c>
      <c r="D203" s="1">
        <v>10352</v>
      </c>
      <c r="E203" s="1">
        <v>5180</v>
      </c>
      <c r="F203" s="1" t="s">
        <v>706</v>
      </c>
      <c r="G203" s="1" t="s">
        <v>610</v>
      </c>
      <c r="H203" s="39" t="s">
        <v>571</v>
      </c>
    </row>
    <row r="204" spans="1:8" ht="14.1" customHeight="1" x14ac:dyDescent="0.25">
      <c r="A204" s="1" t="s">
        <v>109</v>
      </c>
      <c r="B204" s="38" t="s">
        <v>114</v>
      </c>
      <c r="C204" s="1">
        <v>3954</v>
      </c>
      <c r="D204" s="1">
        <v>10501</v>
      </c>
      <c r="E204" s="1">
        <v>5407</v>
      </c>
      <c r="F204" s="1" t="s">
        <v>706</v>
      </c>
      <c r="G204" s="1" t="s">
        <v>610</v>
      </c>
      <c r="H204" s="39" t="s">
        <v>571</v>
      </c>
    </row>
    <row r="205" spans="1:8" ht="14.1" customHeight="1" x14ac:dyDescent="0.25">
      <c r="A205" s="1" t="s">
        <v>520</v>
      </c>
      <c r="B205" s="38" t="s">
        <v>519</v>
      </c>
      <c r="C205" s="1">
        <v>3808</v>
      </c>
      <c r="D205" s="1">
        <v>10817</v>
      </c>
      <c r="E205" s="1">
        <v>7011</v>
      </c>
      <c r="F205" s="1" t="s">
        <v>706</v>
      </c>
      <c r="G205" s="1" t="s">
        <v>610</v>
      </c>
      <c r="H205" s="39" t="s">
        <v>571</v>
      </c>
    </row>
    <row r="206" spans="1:8" ht="14.1" customHeight="1" x14ac:dyDescent="0.25">
      <c r="A206" s="1" t="s">
        <v>517</v>
      </c>
      <c r="B206" s="38" t="s">
        <v>516</v>
      </c>
      <c r="C206" s="1">
        <v>3808</v>
      </c>
      <c r="D206" s="1">
        <v>10817</v>
      </c>
      <c r="E206" s="1">
        <v>7020</v>
      </c>
      <c r="F206" s="1" t="s">
        <v>518</v>
      </c>
      <c r="G206" s="1" t="s">
        <v>610</v>
      </c>
      <c r="H206" s="39" t="s">
        <v>571</v>
      </c>
    </row>
    <row r="207" spans="1:8" ht="14.1" customHeight="1" x14ac:dyDescent="0.25">
      <c r="A207" s="1" t="s">
        <v>553</v>
      </c>
      <c r="B207" s="38" t="s">
        <v>552</v>
      </c>
      <c r="C207" s="1">
        <v>4048</v>
      </c>
      <c r="D207" s="1">
        <v>10445</v>
      </c>
      <c r="E207" s="1">
        <v>5390</v>
      </c>
      <c r="F207" s="1" t="s">
        <v>706</v>
      </c>
      <c r="G207" s="1" t="s">
        <v>610</v>
      </c>
      <c r="H207" s="39" t="s">
        <v>571</v>
      </c>
    </row>
    <row r="208" spans="1:8" ht="14.1" customHeight="1" x14ac:dyDescent="0.25">
      <c r="A208" s="1" t="s">
        <v>504</v>
      </c>
      <c r="B208" s="38" t="s">
        <v>506</v>
      </c>
      <c r="C208" s="1">
        <v>4014</v>
      </c>
      <c r="D208" s="1">
        <v>10706</v>
      </c>
      <c r="E208" s="1">
        <v>8205</v>
      </c>
      <c r="F208" s="1" t="s">
        <v>706</v>
      </c>
      <c r="G208" s="1" t="s">
        <v>610</v>
      </c>
      <c r="H208" s="39" t="s">
        <v>571</v>
      </c>
    </row>
    <row r="209" spans="1:8" ht="14.1" customHeight="1" x14ac:dyDescent="0.25">
      <c r="A209" s="1" t="s">
        <v>177</v>
      </c>
      <c r="B209" s="38" t="s">
        <v>176</v>
      </c>
      <c r="C209" s="1">
        <v>3813</v>
      </c>
      <c r="D209" s="1">
        <v>10343</v>
      </c>
      <c r="E209" s="1">
        <v>4315</v>
      </c>
      <c r="F209" s="1" t="s">
        <v>706</v>
      </c>
      <c r="G209" s="1" t="s">
        <v>610</v>
      </c>
      <c r="H209" s="39" t="s">
        <v>571</v>
      </c>
    </row>
    <row r="210" spans="1:8" ht="14.1" customHeight="1" x14ac:dyDescent="0.25">
      <c r="A210" s="1" t="s">
        <v>368</v>
      </c>
      <c r="B210" s="38" t="s">
        <v>367</v>
      </c>
      <c r="C210" s="1">
        <v>3832</v>
      </c>
      <c r="D210" s="1">
        <v>10342</v>
      </c>
      <c r="E210" s="1">
        <v>4767</v>
      </c>
      <c r="F210" s="1" t="s">
        <v>706</v>
      </c>
      <c r="G210" s="1" t="s">
        <v>610</v>
      </c>
      <c r="H210" s="39" t="s">
        <v>571</v>
      </c>
    </row>
    <row r="211" spans="1:8" ht="14.1" customHeight="1" x14ac:dyDescent="0.25">
      <c r="A211" s="1">
        <v>8091</v>
      </c>
      <c r="B211" s="38" t="s">
        <v>447</v>
      </c>
      <c r="C211" s="1">
        <v>3802</v>
      </c>
      <c r="D211" s="1">
        <v>10740</v>
      </c>
      <c r="E211" s="1">
        <v>7718</v>
      </c>
      <c r="F211" s="1" t="s">
        <v>706</v>
      </c>
      <c r="G211" s="1" t="s">
        <v>610</v>
      </c>
      <c r="H211" s="39" t="s">
        <v>571</v>
      </c>
    </row>
    <row r="212" spans="1:8" ht="14.1" customHeight="1" x14ac:dyDescent="0.25">
      <c r="A212" s="1" t="s">
        <v>125</v>
      </c>
      <c r="B212" s="38" t="s">
        <v>126</v>
      </c>
      <c r="C212" s="1">
        <v>3716</v>
      </c>
      <c r="D212" s="1">
        <v>10703</v>
      </c>
      <c r="E212" s="1">
        <v>7610</v>
      </c>
      <c r="F212" s="1" t="s">
        <v>706</v>
      </c>
      <c r="G212" s="1" t="s">
        <v>610</v>
      </c>
      <c r="H212" s="39" t="s">
        <v>571</v>
      </c>
    </row>
    <row r="213" spans="1:8" ht="14.1" customHeight="1" x14ac:dyDescent="0.25">
      <c r="A213" s="1" t="s">
        <v>125</v>
      </c>
      <c r="B213" s="38" t="s">
        <v>127</v>
      </c>
      <c r="C213" s="1">
        <v>3719</v>
      </c>
      <c r="D213" s="1">
        <v>10707</v>
      </c>
      <c r="E213" s="1">
        <v>7776</v>
      </c>
      <c r="F213" s="1" t="s">
        <v>706</v>
      </c>
      <c r="G213" s="1" t="s">
        <v>610</v>
      </c>
      <c r="H213" s="39" t="s">
        <v>571</v>
      </c>
    </row>
    <row r="214" spans="1:8" ht="14.1" customHeight="1" x14ac:dyDescent="0.25">
      <c r="A214" s="1" t="s">
        <v>377</v>
      </c>
      <c r="B214" s="38" t="s">
        <v>393</v>
      </c>
      <c r="C214" s="1">
        <v>3907</v>
      </c>
      <c r="D214" s="1">
        <v>10821</v>
      </c>
      <c r="E214" s="1">
        <v>4751</v>
      </c>
      <c r="F214" s="1" t="s">
        <v>590</v>
      </c>
      <c r="G214" s="1" t="s">
        <v>610</v>
      </c>
      <c r="H214" s="39" t="s">
        <v>571</v>
      </c>
    </row>
    <row r="215" spans="1:8" ht="14.1" customHeight="1" x14ac:dyDescent="0.25">
      <c r="A215" s="1" t="s">
        <v>182</v>
      </c>
      <c r="B215" s="38" t="s">
        <v>184</v>
      </c>
      <c r="C215" s="1">
        <v>3851</v>
      </c>
      <c r="D215" s="1">
        <v>10737</v>
      </c>
      <c r="E215" s="1">
        <v>5576</v>
      </c>
      <c r="F215" s="1" t="s">
        <v>185</v>
      </c>
      <c r="G215" s="1" t="s">
        <v>610</v>
      </c>
      <c r="H215" s="39" t="s">
        <v>571</v>
      </c>
    </row>
    <row r="216" spans="1:8" ht="14.1" customHeight="1" x14ac:dyDescent="0.25">
      <c r="A216" s="1" t="s">
        <v>200</v>
      </c>
      <c r="B216" s="38" t="s">
        <v>203</v>
      </c>
      <c r="C216" s="1">
        <v>3931</v>
      </c>
      <c r="D216" s="1">
        <v>10445</v>
      </c>
      <c r="E216" s="1">
        <v>5904</v>
      </c>
      <c r="F216" s="1" t="s">
        <v>706</v>
      </c>
      <c r="G216" s="1" t="s">
        <v>610</v>
      </c>
      <c r="H216" s="39" t="s">
        <v>571</v>
      </c>
    </row>
    <row r="217" spans="1:8" ht="14.1" customHeight="1" x14ac:dyDescent="0.25">
      <c r="A217" s="1" t="s">
        <v>272</v>
      </c>
      <c r="B217" s="38" t="s">
        <v>276</v>
      </c>
      <c r="C217" s="1">
        <v>3726</v>
      </c>
      <c r="D217" s="1">
        <v>10711</v>
      </c>
      <c r="E217" s="1">
        <v>7670</v>
      </c>
      <c r="F217" s="1" t="s">
        <v>706</v>
      </c>
      <c r="G217" s="1" t="s">
        <v>610</v>
      </c>
      <c r="H217" s="39" t="s">
        <v>571</v>
      </c>
    </row>
    <row r="218" spans="1:8" ht="14.1" customHeight="1" x14ac:dyDescent="0.25">
      <c r="A218" s="1" t="s">
        <v>517</v>
      </c>
      <c r="B218" s="38" t="s">
        <v>521</v>
      </c>
      <c r="C218" s="1">
        <v>3801</v>
      </c>
      <c r="D218" s="1">
        <v>10803</v>
      </c>
      <c r="E218" s="1">
        <v>7383</v>
      </c>
      <c r="F218" s="1" t="s">
        <v>706</v>
      </c>
      <c r="G218" s="1" t="s">
        <v>610</v>
      </c>
      <c r="H218" s="39" t="s">
        <v>571</v>
      </c>
    </row>
    <row r="219" spans="1:8" ht="14.1" customHeight="1" x14ac:dyDescent="0.25">
      <c r="A219" s="1" t="s">
        <v>520</v>
      </c>
      <c r="B219" s="38" t="s">
        <v>522</v>
      </c>
      <c r="C219" s="1">
        <v>3760</v>
      </c>
      <c r="D219" s="1">
        <v>10801</v>
      </c>
      <c r="E219" s="1">
        <v>7550</v>
      </c>
      <c r="F219" s="1" t="s">
        <v>706</v>
      </c>
      <c r="G219" s="1" t="s">
        <v>610</v>
      </c>
      <c r="H219" s="39" t="s">
        <v>571</v>
      </c>
    </row>
    <row r="220" spans="1:8" ht="14.1" customHeight="1" x14ac:dyDescent="0.25">
      <c r="A220" s="1" t="s">
        <v>477</v>
      </c>
      <c r="B220" s="38" t="s">
        <v>476</v>
      </c>
      <c r="C220" s="1">
        <v>3817</v>
      </c>
      <c r="D220" s="1">
        <v>10430</v>
      </c>
      <c r="E220" s="1">
        <v>4720</v>
      </c>
      <c r="F220" s="1" t="s">
        <v>478</v>
      </c>
      <c r="G220" s="1" t="s">
        <v>610</v>
      </c>
      <c r="H220" s="39" t="s">
        <v>571</v>
      </c>
    </row>
    <row r="221" spans="1:8" ht="14.1" customHeight="1" x14ac:dyDescent="0.25">
      <c r="A221" s="1" t="s">
        <v>480</v>
      </c>
      <c r="B221" s="38" t="s">
        <v>483</v>
      </c>
      <c r="C221" s="1">
        <v>3816</v>
      </c>
      <c r="D221" s="1">
        <v>10443</v>
      </c>
      <c r="E221" s="1">
        <v>4855</v>
      </c>
      <c r="F221" s="1" t="s">
        <v>484</v>
      </c>
      <c r="G221" s="1" t="s">
        <v>610</v>
      </c>
      <c r="H221" s="39" t="s">
        <v>571</v>
      </c>
    </row>
    <row r="222" spans="1:8" ht="14.1" customHeight="1" x14ac:dyDescent="0.25">
      <c r="A222" s="1" t="s">
        <v>287</v>
      </c>
      <c r="B222" s="38" t="s">
        <v>299</v>
      </c>
      <c r="C222" s="1">
        <v>3950</v>
      </c>
      <c r="D222" s="1">
        <v>10514</v>
      </c>
      <c r="E222" s="1">
        <v>5900</v>
      </c>
      <c r="F222" s="1" t="s">
        <v>706</v>
      </c>
      <c r="G222" s="1" t="s">
        <v>610</v>
      </c>
      <c r="H222" s="39" t="s">
        <v>571</v>
      </c>
    </row>
    <row r="223" spans="1:8" ht="14.1" customHeight="1" x14ac:dyDescent="0.25">
      <c r="A223" s="1" t="s">
        <v>489</v>
      </c>
      <c r="B223" s="38" t="s">
        <v>494</v>
      </c>
      <c r="C223" s="1">
        <v>4005</v>
      </c>
      <c r="D223" s="1">
        <v>10846</v>
      </c>
      <c r="E223" s="1">
        <v>5285</v>
      </c>
      <c r="F223" s="1" t="s">
        <v>706</v>
      </c>
      <c r="G223" s="1" t="s">
        <v>610</v>
      </c>
      <c r="H223" s="39" t="s">
        <v>571</v>
      </c>
    </row>
    <row r="224" spans="1:8" ht="14.1" customHeight="1" x14ac:dyDescent="0.25">
      <c r="A224" s="1" t="s">
        <v>209</v>
      </c>
      <c r="B224" s="38" t="s">
        <v>208</v>
      </c>
      <c r="C224" s="1">
        <v>3928</v>
      </c>
      <c r="D224" s="1">
        <v>10609</v>
      </c>
      <c r="E224" s="1">
        <v>12074</v>
      </c>
      <c r="F224" s="1" t="s">
        <v>706</v>
      </c>
      <c r="G224" s="1" t="s">
        <v>610</v>
      </c>
      <c r="H224" s="39" t="s">
        <v>571</v>
      </c>
    </row>
    <row r="225" spans="1:8" ht="14.1" customHeight="1" x14ac:dyDescent="0.25">
      <c r="A225" s="1" t="s">
        <v>449</v>
      </c>
      <c r="B225" s="38" t="s">
        <v>448</v>
      </c>
      <c r="C225" s="1">
        <v>3809</v>
      </c>
      <c r="D225" s="1">
        <v>10745</v>
      </c>
      <c r="E225" s="1">
        <v>7049</v>
      </c>
      <c r="F225" s="1" t="s">
        <v>706</v>
      </c>
      <c r="G225" s="1" t="s">
        <v>610</v>
      </c>
      <c r="H225" s="39" t="s">
        <v>571</v>
      </c>
    </row>
    <row r="226" spans="1:8" ht="14.1" customHeight="1" x14ac:dyDescent="0.25">
      <c r="A226" s="1" t="s">
        <v>491</v>
      </c>
      <c r="B226" s="38" t="s">
        <v>492</v>
      </c>
      <c r="C226" s="1">
        <v>3946</v>
      </c>
      <c r="D226" s="1">
        <v>10808</v>
      </c>
      <c r="E226" s="1">
        <v>7550</v>
      </c>
      <c r="F226" s="1" t="s">
        <v>706</v>
      </c>
      <c r="G226" s="1" t="s">
        <v>610</v>
      </c>
      <c r="H226" s="39" t="s">
        <v>571</v>
      </c>
    </row>
    <row r="227" spans="1:8" ht="14.1" customHeight="1" x14ac:dyDescent="0.25">
      <c r="A227" s="1" t="s">
        <v>245</v>
      </c>
      <c r="B227" s="38" t="s">
        <v>244</v>
      </c>
      <c r="C227" s="1">
        <v>3933</v>
      </c>
      <c r="D227" s="1">
        <v>10744</v>
      </c>
      <c r="E227" s="1">
        <v>5469</v>
      </c>
      <c r="F227" s="1" t="s">
        <v>706</v>
      </c>
      <c r="G227" s="1" t="s">
        <v>610</v>
      </c>
      <c r="H227" s="39" t="s">
        <v>571</v>
      </c>
    </row>
    <row r="228" spans="1:8" ht="14.1" customHeight="1" x14ac:dyDescent="0.25">
      <c r="A228" s="1" t="s">
        <v>239</v>
      </c>
      <c r="B228" s="38" t="s">
        <v>240</v>
      </c>
      <c r="C228" s="1">
        <v>3932</v>
      </c>
      <c r="D228" s="1">
        <v>10743</v>
      </c>
      <c r="E228" s="1">
        <v>5522</v>
      </c>
      <c r="F228" s="1" t="s">
        <v>706</v>
      </c>
      <c r="G228" s="1" t="s">
        <v>610</v>
      </c>
      <c r="H228" s="39" t="s">
        <v>571</v>
      </c>
    </row>
    <row r="229" spans="1:8" ht="14.1" customHeight="1" x14ac:dyDescent="0.25">
      <c r="A229" s="1" t="s">
        <v>239</v>
      </c>
      <c r="B229" s="38" t="s">
        <v>241</v>
      </c>
      <c r="C229" s="1">
        <v>3933</v>
      </c>
      <c r="D229" s="1">
        <v>10747</v>
      </c>
      <c r="E229" s="1">
        <v>5435</v>
      </c>
      <c r="F229" s="1" t="s">
        <v>577</v>
      </c>
      <c r="G229" s="1" t="s">
        <v>610</v>
      </c>
      <c r="H229" s="39" t="s">
        <v>571</v>
      </c>
    </row>
    <row r="230" spans="1:8" ht="14.1" customHeight="1" x14ac:dyDescent="0.25">
      <c r="A230" s="1" t="s">
        <v>272</v>
      </c>
      <c r="B230" s="38" t="s">
        <v>277</v>
      </c>
      <c r="C230" s="1">
        <v>3744</v>
      </c>
      <c r="D230" s="1">
        <v>10716</v>
      </c>
      <c r="E230" s="1">
        <v>9688</v>
      </c>
      <c r="F230" s="1" t="s">
        <v>579</v>
      </c>
      <c r="G230" s="1" t="s">
        <v>610</v>
      </c>
      <c r="H230" s="39" t="s">
        <v>571</v>
      </c>
    </row>
    <row r="231" spans="1:8" ht="14.1" customHeight="1" x14ac:dyDescent="0.25">
      <c r="A231" s="1" t="s">
        <v>433</v>
      </c>
      <c r="B231" s="38" t="s">
        <v>436</v>
      </c>
      <c r="C231" s="1">
        <v>3802</v>
      </c>
      <c r="D231" s="1">
        <v>10342</v>
      </c>
      <c r="E231" s="1">
        <v>4170</v>
      </c>
      <c r="F231" s="1" t="s">
        <v>706</v>
      </c>
      <c r="G231" s="1" t="s">
        <v>610</v>
      </c>
      <c r="H231" s="39" t="s">
        <v>571</v>
      </c>
    </row>
    <row r="232" spans="1:8" ht="14.1" customHeight="1" x14ac:dyDescent="0.25">
      <c r="A232" s="1" t="s">
        <v>441</v>
      </c>
      <c r="B232" s="38" t="s">
        <v>445</v>
      </c>
      <c r="C232" s="1">
        <v>3802</v>
      </c>
      <c r="D232" s="1">
        <v>10342</v>
      </c>
      <c r="E232" s="1">
        <v>4170</v>
      </c>
      <c r="F232" s="1" t="s">
        <v>446</v>
      </c>
      <c r="G232" s="1" t="s">
        <v>610</v>
      </c>
      <c r="H232" s="39" t="s">
        <v>571</v>
      </c>
    </row>
    <row r="233" spans="1:8" ht="14.1" customHeight="1" x14ac:dyDescent="0.25">
      <c r="A233" s="1" t="s">
        <v>248</v>
      </c>
      <c r="B233" s="38" t="s">
        <v>247</v>
      </c>
      <c r="C233" s="1">
        <v>3955</v>
      </c>
      <c r="D233" s="1">
        <v>10530</v>
      </c>
      <c r="E233" s="1">
        <v>8648</v>
      </c>
      <c r="F233" s="1" t="s">
        <v>706</v>
      </c>
      <c r="G233" s="1" t="s">
        <v>610</v>
      </c>
      <c r="H233" s="39" t="s">
        <v>571</v>
      </c>
    </row>
    <row r="234" spans="1:8" ht="14.1" customHeight="1" x14ac:dyDescent="0.25">
      <c r="A234" s="1" t="s">
        <v>200</v>
      </c>
      <c r="B234" s="38" t="s">
        <v>204</v>
      </c>
      <c r="C234" s="1">
        <v>3926</v>
      </c>
      <c r="D234" s="1">
        <v>10504</v>
      </c>
      <c r="E234" s="1">
        <v>6117</v>
      </c>
      <c r="F234" s="1" t="s">
        <v>706</v>
      </c>
      <c r="G234" s="1" t="s">
        <v>610</v>
      </c>
      <c r="H234" s="39" t="s">
        <v>571</v>
      </c>
    </row>
    <row r="235" spans="1:8" ht="14.1" customHeight="1" x14ac:dyDescent="0.25">
      <c r="A235" s="1" t="s">
        <v>337</v>
      </c>
      <c r="B235" s="38" t="s">
        <v>347</v>
      </c>
      <c r="C235" s="1">
        <v>4042</v>
      </c>
      <c r="D235" s="1">
        <v>10543</v>
      </c>
      <c r="E235" s="1">
        <v>7700</v>
      </c>
      <c r="F235" s="1" t="s">
        <v>706</v>
      </c>
      <c r="G235" s="1" t="s">
        <v>610</v>
      </c>
      <c r="H235" s="39" t="s">
        <v>571</v>
      </c>
    </row>
    <row r="236" spans="1:8" ht="14.1" customHeight="1" x14ac:dyDescent="0.25">
      <c r="A236" s="1" t="s">
        <v>477</v>
      </c>
      <c r="B236" s="38" t="s">
        <v>485</v>
      </c>
      <c r="C236" s="1">
        <v>3755</v>
      </c>
      <c r="D236" s="1">
        <v>10457</v>
      </c>
      <c r="E236" s="1">
        <v>7141</v>
      </c>
      <c r="F236" s="1" t="s">
        <v>706</v>
      </c>
      <c r="G236" s="1" t="s">
        <v>610</v>
      </c>
      <c r="H236" s="39" t="s">
        <v>571</v>
      </c>
    </row>
    <row r="237" spans="1:8" ht="14.1" customHeight="1" x14ac:dyDescent="0.25">
      <c r="A237" s="1" t="s">
        <v>512</v>
      </c>
      <c r="B237" s="38" t="s">
        <v>511</v>
      </c>
      <c r="C237" s="1">
        <v>3806</v>
      </c>
      <c r="D237" s="1">
        <v>10610</v>
      </c>
      <c r="E237" s="1">
        <v>7823</v>
      </c>
      <c r="F237" s="1" t="s">
        <v>706</v>
      </c>
      <c r="G237" s="1" t="s">
        <v>610</v>
      </c>
      <c r="H237" s="39" t="s">
        <v>571</v>
      </c>
    </row>
    <row r="238" spans="1:8" ht="14.1" customHeight="1" x14ac:dyDescent="0.25">
      <c r="A238" s="1" t="s">
        <v>150</v>
      </c>
      <c r="B238" s="38" t="s">
        <v>149</v>
      </c>
      <c r="C238" s="1">
        <v>3832</v>
      </c>
      <c r="D238" s="1">
        <v>10601</v>
      </c>
      <c r="E238" s="1">
        <v>7160</v>
      </c>
      <c r="F238" s="1" t="s">
        <v>706</v>
      </c>
      <c r="G238" s="1" t="s">
        <v>610</v>
      </c>
      <c r="H238" s="39" t="s">
        <v>571</v>
      </c>
    </row>
    <row r="239" spans="1:8" ht="14.1" customHeight="1" x14ac:dyDescent="0.25">
      <c r="A239" s="1" t="s">
        <v>398</v>
      </c>
      <c r="B239" s="38" t="s">
        <v>399</v>
      </c>
      <c r="C239" s="1">
        <v>3749</v>
      </c>
      <c r="D239" s="1">
        <v>10707</v>
      </c>
      <c r="E239" s="1">
        <v>9687</v>
      </c>
      <c r="F239" s="1" t="s">
        <v>706</v>
      </c>
      <c r="G239" s="1" t="s">
        <v>610</v>
      </c>
      <c r="H239" s="39" t="s">
        <v>571</v>
      </c>
    </row>
    <row r="240" spans="1:8" ht="14.1" customHeight="1" x14ac:dyDescent="0.25">
      <c r="A240" s="1" t="s">
        <v>206</v>
      </c>
      <c r="B240" s="38" t="s">
        <v>205</v>
      </c>
      <c r="C240" s="1">
        <v>3924</v>
      </c>
      <c r="D240" s="1">
        <v>10457</v>
      </c>
      <c r="E240" s="1">
        <v>5975</v>
      </c>
      <c r="F240" s="1" t="s">
        <v>706</v>
      </c>
      <c r="G240" s="1" t="s">
        <v>610</v>
      </c>
      <c r="H240" s="39" t="s">
        <v>571</v>
      </c>
    </row>
    <row r="241" spans="1:8" ht="14.1" customHeight="1" x14ac:dyDescent="0.25">
      <c r="A241" s="1" t="s">
        <v>526</v>
      </c>
      <c r="B241" s="38" t="s">
        <v>527</v>
      </c>
      <c r="C241" s="1">
        <v>4052</v>
      </c>
      <c r="D241" s="1">
        <v>10231</v>
      </c>
      <c r="E241" s="1">
        <v>3990</v>
      </c>
      <c r="F241" s="1" t="s">
        <v>487</v>
      </c>
      <c r="G241" s="1" t="s">
        <v>610</v>
      </c>
      <c r="H241" s="39" t="s">
        <v>571</v>
      </c>
    </row>
    <row r="242" spans="1:8" ht="14.1" customHeight="1" x14ac:dyDescent="0.25">
      <c r="A242" s="1" t="s">
        <v>308</v>
      </c>
      <c r="B242" s="38" t="s">
        <v>314</v>
      </c>
      <c r="C242" s="1">
        <v>3918</v>
      </c>
      <c r="D242" s="1">
        <v>10252</v>
      </c>
      <c r="E242" s="1">
        <v>4740</v>
      </c>
      <c r="F242" s="1" t="s">
        <v>706</v>
      </c>
      <c r="G242" s="1" t="s">
        <v>610</v>
      </c>
      <c r="H242" s="39" t="s">
        <v>571</v>
      </c>
    </row>
    <row r="243" spans="1:8" ht="14.1" customHeight="1" x14ac:dyDescent="0.25">
      <c r="A243" s="1" t="s">
        <v>544</v>
      </c>
      <c r="B243" s="38" t="s">
        <v>548</v>
      </c>
      <c r="C243" s="1">
        <v>3934</v>
      </c>
      <c r="D243" s="1">
        <v>10318</v>
      </c>
      <c r="E243" s="1">
        <v>5000</v>
      </c>
      <c r="F243" s="1" t="s">
        <v>706</v>
      </c>
      <c r="G243" s="1" t="s">
        <v>610</v>
      </c>
      <c r="H243" s="39" t="s">
        <v>571</v>
      </c>
    </row>
    <row r="244" spans="1:8" ht="14.1" customHeight="1" x14ac:dyDescent="0.25">
      <c r="A244" s="1" t="s">
        <v>279</v>
      </c>
      <c r="B244" s="38" t="s">
        <v>278</v>
      </c>
      <c r="C244" s="1">
        <v>3743</v>
      </c>
      <c r="D244" s="1">
        <v>10514</v>
      </c>
      <c r="E244" s="1">
        <v>7754</v>
      </c>
      <c r="F244" s="1" t="s">
        <v>706</v>
      </c>
      <c r="G244" s="1" t="s">
        <v>610</v>
      </c>
      <c r="H244" s="39" t="s">
        <v>571</v>
      </c>
    </row>
    <row r="245" spans="1:8" ht="14.1" customHeight="1" x14ac:dyDescent="0.25">
      <c r="A245" s="1" t="s">
        <v>302</v>
      </c>
      <c r="B245" s="38" t="s">
        <v>306</v>
      </c>
      <c r="C245" s="1">
        <v>3828</v>
      </c>
      <c r="D245" s="1">
        <v>10213</v>
      </c>
      <c r="E245" s="1">
        <v>4039</v>
      </c>
      <c r="F245" s="1" t="s">
        <v>706</v>
      </c>
      <c r="G245" s="1" t="s">
        <v>610</v>
      </c>
      <c r="H245" s="39" t="s">
        <v>571</v>
      </c>
    </row>
    <row r="246" spans="1:8" ht="14.1" customHeight="1" x14ac:dyDescent="0.25">
      <c r="A246" s="1" t="s">
        <v>302</v>
      </c>
      <c r="B246" s="38" t="s">
        <v>305</v>
      </c>
      <c r="C246" s="1">
        <v>3828</v>
      </c>
      <c r="D246" s="1">
        <v>10218</v>
      </c>
      <c r="E246" s="1">
        <v>4072</v>
      </c>
      <c r="F246" s="1" t="s">
        <v>706</v>
      </c>
      <c r="G246" s="1" t="s">
        <v>610</v>
      </c>
      <c r="H246" s="39" t="s">
        <v>571</v>
      </c>
    </row>
    <row r="247" spans="1:8" ht="14.1" customHeight="1" x14ac:dyDescent="0.25">
      <c r="A247" s="1" t="s">
        <v>239</v>
      </c>
      <c r="B247" s="38" t="s">
        <v>246</v>
      </c>
      <c r="C247" s="1">
        <v>3934</v>
      </c>
      <c r="D247" s="1">
        <v>10714</v>
      </c>
      <c r="E247" s="1">
        <v>5992</v>
      </c>
      <c r="F247" s="1" t="s">
        <v>706</v>
      </c>
      <c r="G247" s="1" t="s">
        <v>610</v>
      </c>
      <c r="H247" s="39" t="s">
        <v>571</v>
      </c>
    </row>
    <row r="248" spans="1:8" ht="14.1" customHeight="1" x14ac:dyDescent="0.25">
      <c r="A248" s="1" t="s">
        <v>514</v>
      </c>
      <c r="B248" s="38" t="s">
        <v>513</v>
      </c>
      <c r="C248" s="1">
        <v>3749</v>
      </c>
      <c r="D248" s="1">
        <v>10740</v>
      </c>
      <c r="E248" s="1">
        <v>9285</v>
      </c>
      <c r="F248" s="1" t="s">
        <v>515</v>
      </c>
      <c r="G248" s="1" t="s">
        <v>610</v>
      </c>
      <c r="H248" s="39" t="s">
        <v>571</v>
      </c>
    </row>
    <row r="249" spans="1:8" ht="14.1" customHeight="1" x14ac:dyDescent="0.25">
      <c r="A249" s="1" t="s">
        <v>131</v>
      </c>
      <c r="B249" s="38" t="s">
        <v>130</v>
      </c>
      <c r="C249" s="1">
        <v>723</v>
      </c>
      <c r="D249" s="1">
        <v>10243</v>
      </c>
      <c r="E249" s="1">
        <v>4557</v>
      </c>
      <c r="F249" s="1" t="s">
        <v>706</v>
      </c>
      <c r="G249" s="1" t="s">
        <v>610</v>
      </c>
      <c r="H249" s="39" t="s">
        <v>571</v>
      </c>
    </row>
    <row r="250" spans="1:8" ht="14.1" customHeight="1" x14ac:dyDescent="0.25">
      <c r="A250" s="1" t="s">
        <v>129</v>
      </c>
      <c r="B250" s="38" t="s">
        <v>128</v>
      </c>
      <c r="C250" s="1">
        <v>3717</v>
      </c>
      <c r="D250" s="1">
        <v>10237</v>
      </c>
      <c r="E250" s="1">
        <v>4383</v>
      </c>
      <c r="F250" s="1" t="s">
        <v>706</v>
      </c>
      <c r="G250" s="1" t="s">
        <v>610</v>
      </c>
      <c r="H250" s="39" t="s">
        <v>571</v>
      </c>
    </row>
    <row r="251" spans="1:8" ht="14.1" customHeight="1" x14ac:dyDescent="0.25">
      <c r="A251" s="1" t="s">
        <v>504</v>
      </c>
      <c r="B251" s="38" t="s">
        <v>507</v>
      </c>
      <c r="C251" s="1">
        <v>4029</v>
      </c>
      <c r="D251" s="1">
        <v>10649</v>
      </c>
      <c r="E251" s="1">
        <v>6866</v>
      </c>
      <c r="F251" s="1" t="s">
        <v>508</v>
      </c>
      <c r="G251" s="1" t="s">
        <v>610</v>
      </c>
      <c r="H251" s="39" t="s">
        <v>571</v>
      </c>
    </row>
    <row r="252" spans="1:8" ht="14.1" customHeight="1" x14ac:dyDescent="0.25">
      <c r="A252" s="1" t="s">
        <v>372</v>
      </c>
      <c r="B252" s="38" t="s">
        <v>375</v>
      </c>
      <c r="C252" s="1">
        <v>4038</v>
      </c>
      <c r="D252" s="1">
        <v>10312</v>
      </c>
      <c r="E252" s="1">
        <v>3974</v>
      </c>
      <c r="F252" s="1" t="s">
        <v>589</v>
      </c>
      <c r="G252" s="1" t="s">
        <v>610</v>
      </c>
      <c r="H252" s="39" t="s">
        <v>571</v>
      </c>
    </row>
    <row r="253" spans="1:8" ht="14.1" customHeight="1" x14ac:dyDescent="0.25">
      <c r="A253" s="1" t="s">
        <v>559</v>
      </c>
      <c r="B253" s="38" t="s">
        <v>558</v>
      </c>
      <c r="C253" s="1">
        <v>3939</v>
      </c>
      <c r="D253" s="1">
        <v>10237</v>
      </c>
      <c r="E253" s="1">
        <v>4212</v>
      </c>
      <c r="F253" s="1" t="s">
        <v>706</v>
      </c>
      <c r="G253" s="1" t="s">
        <v>610</v>
      </c>
      <c r="H253" s="39" t="s">
        <v>571</v>
      </c>
    </row>
    <row r="254" spans="1:8" ht="14.1" customHeight="1" x14ac:dyDescent="0.25">
      <c r="A254" s="1" t="s">
        <v>308</v>
      </c>
      <c r="B254" s="38" t="s">
        <v>309</v>
      </c>
      <c r="C254" s="1">
        <v>3918</v>
      </c>
      <c r="D254" s="1">
        <v>10236</v>
      </c>
      <c r="E254" s="1">
        <v>4399</v>
      </c>
      <c r="F254" s="1" t="s">
        <v>706</v>
      </c>
      <c r="G254" s="1" t="s">
        <v>610</v>
      </c>
      <c r="H254" s="39" t="s">
        <v>571</v>
      </c>
    </row>
    <row r="255" spans="1:8" ht="14.1" customHeight="1" x14ac:dyDescent="0.25">
      <c r="A255" s="1" t="s">
        <v>308</v>
      </c>
      <c r="B255" s="38" t="s">
        <v>313</v>
      </c>
      <c r="C255" s="1">
        <v>3918</v>
      </c>
      <c r="D255" s="1">
        <v>10231</v>
      </c>
      <c r="E255" s="1">
        <v>4559</v>
      </c>
      <c r="F255" s="1" t="s">
        <v>706</v>
      </c>
      <c r="G255" s="1" t="s">
        <v>610</v>
      </c>
      <c r="H255" s="39" t="s">
        <v>571</v>
      </c>
    </row>
    <row r="256" spans="1:8" ht="14.1" customHeight="1" x14ac:dyDescent="0.25">
      <c r="A256" s="1" t="s">
        <v>200</v>
      </c>
      <c r="B256" s="38" t="s">
        <v>207</v>
      </c>
      <c r="C256" s="1">
        <v>3926</v>
      </c>
      <c r="D256" s="1">
        <v>10507</v>
      </c>
      <c r="E256" s="1">
        <v>5840</v>
      </c>
      <c r="F256" s="1" t="s">
        <v>706</v>
      </c>
      <c r="G256" s="1" t="s">
        <v>610</v>
      </c>
      <c r="H256" s="39" t="s">
        <v>571</v>
      </c>
    </row>
    <row r="257" spans="1:8" ht="14.1" customHeight="1" x14ac:dyDescent="0.25">
      <c r="A257" s="1" t="s">
        <v>318</v>
      </c>
      <c r="B257" s="38" t="s">
        <v>319</v>
      </c>
      <c r="C257" s="1">
        <v>3915</v>
      </c>
      <c r="D257" s="1">
        <v>10622</v>
      </c>
      <c r="E257" s="1">
        <v>9738</v>
      </c>
      <c r="F257" s="1" t="s">
        <v>584</v>
      </c>
      <c r="G257" s="1" t="s">
        <v>610</v>
      </c>
      <c r="H257" s="39" t="s">
        <v>571</v>
      </c>
    </row>
    <row r="258" spans="1:8" ht="14.1" customHeight="1" x14ac:dyDescent="0.25">
      <c r="A258" s="1" t="s">
        <v>477</v>
      </c>
      <c r="B258" s="38" t="s">
        <v>486</v>
      </c>
      <c r="C258" s="1">
        <v>3821</v>
      </c>
      <c r="D258" s="1">
        <v>10403</v>
      </c>
      <c r="E258" s="1">
        <v>4882</v>
      </c>
      <c r="F258" s="1" t="s">
        <v>487</v>
      </c>
      <c r="G258" s="1" t="s">
        <v>610</v>
      </c>
      <c r="H258" s="39" t="s">
        <v>571</v>
      </c>
    </row>
    <row r="259" spans="1:8" ht="14.1" customHeight="1" x14ac:dyDescent="0.25">
      <c r="A259" s="1" t="s">
        <v>264</v>
      </c>
      <c r="B259" s="38" t="s">
        <v>263</v>
      </c>
      <c r="C259" s="1">
        <v>3849</v>
      </c>
      <c r="D259" s="1">
        <v>10637</v>
      </c>
      <c r="E259" s="1">
        <v>9179</v>
      </c>
      <c r="F259" s="1" t="s">
        <v>265</v>
      </c>
      <c r="G259" s="1" t="s">
        <v>610</v>
      </c>
      <c r="H259" s="39" t="s">
        <v>571</v>
      </c>
    </row>
    <row r="260" spans="1:8" ht="14.1" customHeight="1" x14ac:dyDescent="0.25">
      <c r="A260" s="1" t="s">
        <v>520</v>
      </c>
      <c r="B260" s="38" t="s">
        <v>523</v>
      </c>
      <c r="C260" s="1">
        <v>3757</v>
      </c>
      <c r="D260" s="1">
        <v>10752</v>
      </c>
      <c r="E260" s="1">
        <v>8646</v>
      </c>
      <c r="F260" s="1" t="s">
        <v>524</v>
      </c>
      <c r="G260" s="1" t="s">
        <v>610</v>
      </c>
      <c r="H260" s="39" t="s">
        <v>571</v>
      </c>
    </row>
    <row r="261" spans="1:8" ht="14.1" customHeight="1" x14ac:dyDescent="0.25">
      <c r="A261" s="1" t="s">
        <v>351</v>
      </c>
      <c r="B261" s="38" t="s">
        <v>360</v>
      </c>
      <c r="C261" s="1">
        <v>3709</v>
      </c>
      <c r="D261" s="1">
        <v>10433</v>
      </c>
      <c r="E261" s="1">
        <v>6310</v>
      </c>
      <c r="F261" s="1" t="s">
        <v>706</v>
      </c>
      <c r="G261" s="1" t="s">
        <v>610</v>
      </c>
      <c r="H261" s="39" t="s">
        <v>571</v>
      </c>
    </row>
    <row r="262" spans="1:8" ht="14.1" customHeight="1" x14ac:dyDescent="0.25">
      <c r="A262" s="1" t="s">
        <v>351</v>
      </c>
      <c r="B262" s="38" t="s">
        <v>350</v>
      </c>
      <c r="C262" s="1">
        <v>3716</v>
      </c>
      <c r="D262" s="1">
        <v>10420</v>
      </c>
      <c r="E262" s="1">
        <v>5741</v>
      </c>
      <c r="F262" s="1" t="s">
        <v>352</v>
      </c>
      <c r="G262" s="1" t="s">
        <v>610</v>
      </c>
      <c r="H262" s="39" t="s">
        <v>571</v>
      </c>
    </row>
    <row r="263" spans="1:8" ht="14.1" customHeight="1" x14ac:dyDescent="0.25">
      <c r="A263" s="1" t="s">
        <v>354</v>
      </c>
      <c r="B263" s="38" t="s">
        <v>358</v>
      </c>
      <c r="C263" s="1">
        <v>3711</v>
      </c>
      <c r="D263" s="1">
        <v>10429</v>
      </c>
      <c r="E263" s="1">
        <v>6030</v>
      </c>
      <c r="F263" s="1" t="s">
        <v>359</v>
      </c>
      <c r="G263" s="1" t="s">
        <v>610</v>
      </c>
      <c r="H263" s="39" t="s">
        <v>571</v>
      </c>
    </row>
    <row r="264" spans="1:8" ht="14.1" customHeight="1" x14ac:dyDescent="0.25">
      <c r="A264" s="1" t="s">
        <v>316</v>
      </c>
      <c r="B264" s="38" t="s">
        <v>320</v>
      </c>
      <c r="C264" s="1">
        <v>3906</v>
      </c>
      <c r="D264" s="1">
        <v>10621</v>
      </c>
      <c r="E264" s="1">
        <v>9205</v>
      </c>
      <c r="F264" s="1" t="s">
        <v>321</v>
      </c>
      <c r="G264" s="1" t="s">
        <v>610</v>
      </c>
      <c r="H264" s="39" t="s">
        <v>571</v>
      </c>
    </row>
    <row r="265" spans="1:8" ht="14.1" customHeight="1" x14ac:dyDescent="0.25">
      <c r="A265" s="1" t="s">
        <v>211</v>
      </c>
      <c r="B265" s="38" t="s">
        <v>214</v>
      </c>
      <c r="C265" s="1">
        <v>3938</v>
      </c>
      <c r="D265" s="1">
        <v>10621</v>
      </c>
      <c r="E265" s="1">
        <v>8304</v>
      </c>
      <c r="F265" s="1" t="s">
        <v>706</v>
      </c>
      <c r="G265" s="1" t="s">
        <v>610</v>
      </c>
      <c r="H265" s="39" t="s">
        <v>571</v>
      </c>
    </row>
    <row r="266" spans="1:8" ht="14.1" customHeight="1" x14ac:dyDescent="0.25">
      <c r="A266" s="1" t="s">
        <v>325</v>
      </c>
      <c r="B266" s="38" t="s">
        <v>324</v>
      </c>
      <c r="C266" s="1">
        <v>3723</v>
      </c>
      <c r="D266" s="1">
        <v>10735</v>
      </c>
      <c r="E266" s="1">
        <v>7759</v>
      </c>
      <c r="F266" s="1" t="s">
        <v>326</v>
      </c>
      <c r="G266" s="1" t="s">
        <v>610</v>
      </c>
      <c r="H266" s="39" t="s">
        <v>571</v>
      </c>
    </row>
    <row r="267" spans="1:8" ht="14.1" customHeight="1" x14ac:dyDescent="0.25">
      <c r="A267" s="1" t="s">
        <v>333</v>
      </c>
      <c r="B267" s="38" t="s">
        <v>332</v>
      </c>
      <c r="C267" s="1">
        <v>3723</v>
      </c>
      <c r="D267" s="1">
        <v>10735</v>
      </c>
      <c r="E267" s="1">
        <v>7673</v>
      </c>
      <c r="F267" s="1" t="s">
        <v>706</v>
      </c>
      <c r="G267" s="1" t="s">
        <v>610</v>
      </c>
      <c r="H267" s="39" t="s">
        <v>571</v>
      </c>
    </row>
    <row r="268" spans="1:8" ht="14.1" customHeight="1" x14ac:dyDescent="0.25">
      <c r="A268" s="1" t="s">
        <v>564</v>
      </c>
      <c r="B268" s="38" t="s">
        <v>566</v>
      </c>
      <c r="C268" s="1">
        <v>3957</v>
      </c>
      <c r="D268" s="1">
        <v>10215</v>
      </c>
      <c r="E268" s="1">
        <v>3900</v>
      </c>
      <c r="F268" s="1" t="s">
        <v>706</v>
      </c>
      <c r="G268" s="1" t="s">
        <v>610</v>
      </c>
      <c r="H268" s="39" t="s">
        <v>571</v>
      </c>
    </row>
    <row r="269" spans="1:8" ht="14.1" customHeight="1" x14ac:dyDescent="0.25">
      <c r="A269" s="1" t="s">
        <v>335</v>
      </c>
      <c r="B269" s="38" t="s">
        <v>348</v>
      </c>
      <c r="C269" s="1">
        <v>4058</v>
      </c>
      <c r="D269" s="1">
        <v>10513</v>
      </c>
      <c r="E269" s="1">
        <v>7015</v>
      </c>
      <c r="F269" s="1" t="s">
        <v>706</v>
      </c>
      <c r="G269" s="1" t="s">
        <v>610</v>
      </c>
      <c r="H269" s="39" t="s">
        <v>571</v>
      </c>
    </row>
    <row r="270" spans="1:8" ht="14.1" customHeight="1" x14ac:dyDescent="0.25">
      <c r="A270" s="1" t="s">
        <v>283</v>
      </c>
      <c r="B270" s="38" t="s">
        <v>284</v>
      </c>
      <c r="C270" s="1">
        <v>4045</v>
      </c>
      <c r="D270" s="1">
        <v>10617</v>
      </c>
      <c r="E270" s="1">
        <v>8056</v>
      </c>
      <c r="F270" s="1" t="s">
        <v>285</v>
      </c>
      <c r="G270" s="1" t="s">
        <v>610</v>
      </c>
      <c r="H270" s="39" t="s">
        <v>571</v>
      </c>
    </row>
    <row r="271" spans="1:8" ht="14.1" customHeight="1" x14ac:dyDescent="0.25">
      <c r="A271" s="1" t="s">
        <v>281</v>
      </c>
      <c r="B271" s="38" t="s">
        <v>280</v>
      </c>
      <c r="C271" s="1">
        <v>3738</v>
      </c>
      <c r="D271" s="1">
        <v>10448</v>
      </c>
      <c r="E271" s="1">
        <v>6300</v>
      </c>
      <c r="F271" s="1" t="s">
        <v>580</v>
      </c>
      <c r="G271" s="1" t="s">
        <v>610</v>
      </c>
      <c r="H271" s="39" t="s">
        <v>571</v>
      </c>
    </row>
    <row r="272" spans="1:8" ht="14.1" customHeight="1" x14ac:dyDescent="0.25">
      <c r="A272" s="1" t="s">
        <v>134</v>
      </c>
      <c r="B272" s="38" t="s">
        <v>133</v>
      </c>
      <c r="C272" s="1">
        <v>3723</v>
      </c>
      <c r="D272" s="1">
        <v>10218</v>
      </c>
      <c r="E272" s="1">
        <v>3978</v>
      </c>
      <c r="F272" s="1" t="s">
        <v>135</v>
      </c>
      <c r="G272" s="1" t="s">
        <v>610</v>
      </c>
      <c r="H272" s="39" t="s">
        <v>571</v>
      </c>
    </row>
    <row r="273" spans="1:8" ht="14.1" customHeight="1" x14ac:dyDescent="0.25">
      <c r="A273" s="1" t="s">
        <v>335</v>
      </c>
      <c r="B273" s="38" t="s">
        <v>349</v>
      </c>
      <c r="C273" s="1">
        <v>4026</v>
      </c>
      <c r="D273" s="1">
        <v>10513</v>
      </c>
      <c r="E273" s="1">
        <v>5230</v>
      </c>
      <c r="F273" s="1" t="s">
        <v>586</v>
      </c>
      <c r="G273" s="1" t="s">
        <v>610</v>
      </c>
      <c r="H273" s="39" t="s">
        <v>571</v>
      </c>
    </row>
    <row r="274" spans="1:8" ht="14.1" customHeight="1" x14ac:dyDescent="0.25">
      <c r="A274" s="1" t="s">
        <v>110</v>
      </c>
      <c r="B274" s="38" t="s">
        <v>119</v>
      </c>
      <c r="C274" s="1">
        <v>3726</v>
      </c>
      <c r="D274" s="1">
        <v>10602</v>
      </c>
      <c r="E274" s="1">
        <v>7603</v>
      </c>
      <c r="F274" s="1" t="s">
        <v>706</v>
      </c>
      <c r="G274" s="1" t="s">
        <v>610</v>
      </c>
      <c r="H274" s="39" t="s">
        <v>571</v>
      </c>
    </row>
    <row r="275" spans="1:8" ht="14.1" customHeight="1" x14ac:dyDescent="0.25">
      <c r="A275" s="1" t="s">
        <v>179</v>
      </c>
      <c r="B275" s="38" t="s">
        <v>178</v>
      </c>
      <c r="C275" s="1">
        <v>3808</v>
      </c>
      <c r="D275" s="1">
        <v>10528</v>
      </c>
      <c r="E275" s="1">
        <v>7860</v>
      </c>
      <c r="F275" s="1" t="s">
        <v>180</v>
      </c>
      <c r="G275" s="1" t="s">
        <v>610</v>
      </c>
      <c r="H275" s="39" t="s">
        <v>571</v>
      </c>
    </row>
    <row r="276" spans="1:8" ht="14.1" customHeight="1" x14ac:dyDescent="0.25">
      <c r="A276" s="1" t="s">
        <v>290</v>
      </c>
      <c r="B276" s="38" t="s">
        <v>300</v>
      </c>
      <c r="C276" s="1">
        <v>3946</v>
      </c>
      <c r="D276" s="1">
        <v>10507</v>
      </c>
      <c r="E276" s="1">
        <v>5398</v>
      </c>
      <c r="F276" s="1" t="s">
        <v>706</v>
      </c>
      <c r="G276" s="1" t="s">
        <v>610</v>
      </c>
      <c r="H276" s="39" t="s">
        <v>571</v>
      </c>
    </row>
    <row r="277" spans="1:8" ht="14.1" customHeight="1" x14ac:dyDescent="0.25">
      <c r="A277" s="1" t="s">
        <v>155</v>
      </c>
      <c r="B277" s="38" t="s">
        <v>162</v>
      </c>
      <c r="C277" s="1">
        <v>3840</v>
      </c>
      <c r="D277" s="1">
        <v>10260</v>
      </c>
      <c r="E277" s="1">
        <v>4385</v>
      </c>
      <c r="F277" s="1" t="s">
        <v>706</v>
      </c>
      <c r="G277" s="1" t="s">
        <v>610</v>
      </c>
      <c r="H277" s="39" t="s">
        <v>571</v>
      </c>
    </row>
    <row r="278" spans="1:8" ht="14.1" customHeight="1" x14ac:dyDescent="0.25">
      <c r="A278" s="1" t="s">
        <v>155</v>
      </c>
      <c r="B278" s="38" t="s">
        <v>161</v>
      </c>
      <c r="C278" s="1">
        <v>3854</v>
      </c>
      <c r="D278" s="1">
        <v>10301</v>
      </c>
      <c r="E278" s="1">
        <v>4720</v>
      </c>
      <c r="F278" s="1" t="s">
        <v>706</v>
      </c>
      <c r="G278" s="1" t="s">
        <v>610</v>
      </c>
      <c r="H278" s="39" t="s">
        <v>571</v>
      </c>
    </row>
    <row r="279" spans="1:8" ht="14.1" customHeight="1" x14ac:dyDescent="0.25">
      <c r="A279" s="1" t="s">
        <v>254</v>
      </c>
      <c r="B279" s="38" t="s">
        <v>261</v>
      </c>
      <c r="C279" s="1">
        <v>4002</v>
      </c>
      <c r="D279" s="1">
        <v>10612</v>
      </c>
      <c r="E279" s="1">
        <v>7618</v>
      </c>
      <c r="F279" s="1" t="s">
        <v>706</v>
      </c>
      <c r="G279" s="1" t="s">
        <v>610</v>
      </c>
      <c r="H279" s="39" t="s">
        <v>571</v>
      </c>
    </row>
    <row r="280" spans="1:8" ht="14.1" customHeight="1" x14ac:dyDescent="0.25">
      <c r="A280" s="1" t="s">
        <v>254</v>
      </c>
      <c r="B280" s="38" t="s">
        <v>262</v>
      </c>
      <c r="C280" s="1">
        <v>3952</v>
      </c>
      <c r="D280" s="1">
        <v>10546</v>
      </c>
      <c r="E280" s="1">
        <v>9108</v>
      </c>
      <c r="F280" s="1" t="s">
        <v>706</v>
      </c>
      <c r="G280" s="1" t="s">
        <v>610</v>
      </c>
      <c r="H280" s="39" t="s">
        <v>571</v>
      </c>
    </row>
    <row r="281" spans="1:8" ht="14.1" customHeight="1" x14ac:dyDescent="0.25">
      <c r="A281" s="1" t="s">
        <v>535</v>
      </c>
      <c r="B281" s="38" t="s">
        <v>536</v>
      </c>
      <c r="C281" s="1">
        <v>3855</v>
      </c>
      <c r="D281" s="1">
        <v>10516</v>
      </c>
      <c r="E281" s="1">
        <v>8535</v>
      </c>
      <c r="F281" s="1" t="s">
        <v>706</v>
      </c>
      <c r="G281" s="1" t="s">
        <v>610</v>
      </c>
      <c r="H281" s="39" t="s">
        <v>571</v>
      </c>
    </row>
    <row r="282" spans="1:8" ht="14.1" customHeight="1" x14ac:dyDescent="0.25">
      <c r="A282" s="1" t="s">
        <v>429</v>
      </c>
      <c r="B282" s="38" t="s">
        <v>431</v>
      </c>
      <c r="C282" s="1">
        <v>4005</v>
      </c>
      <c r="D282" s="1">
        <v>10334</v>
      </c>
      <c r="E282" s="1">
        <v>4374</v>
      </c>
      <c r="F282" s="1" t="s">
        <v>706</v>
      </c>
      <c r="G282" s="1" t="s">
        <v>610</v>
      </c>
      <c r="H282" s="39" t="s">
        <v>571</v>
      </c>
    </row>
    <row r="283" spans="1:8" ht="14.1" customHeight="1" x14ac:dyDescent="0.25">
      <c r="A283" s="1" t="s">
        <v>559</v>
      </c>
      <c r="B283" s="38" t="s">
        <v>568</v>
      </c>
      <c r="C283" s="1">
        <v>4020</v>
      </c>
      <c r="D283" s="1">
        <v>10216</v>
      </c>
      <c r="E283" s="1">
        <v>3776</v>
      </c>
      <c r="F283" s="1" t="s">
        <v>706</v>
      </c>
      <c r="G283" s="1" t="s">
        <v>610</v>
      </c>
      <c r="H283" s="39" t="s">
        <v>571</v>
      </c>
    </row>
    <row r="284" spans="1:8" ht="14.1" customHeight="1" x14ac:dyDescent="0.25">
      <c r="A284" s="1" t="s">
        <v>559</v>
      </c>
      <c r="B284" s="38" t="s">
        <v>567</v>
      </c>
      <c r="C284" s="1">
        <v>4004</v>
      </c>
      <c r="D284" s="1">
        <v>10214</v>
      </c>
      <c r="E284" s="1">
        <v>3541</v>
      </c>
      <c r="F284" s="1" t="s">
        <v>595</v>
      </c>
      <c r="G284" s="1" t="s">
        <v>610</v>
      </c>
      <c r="H284" s="39" t="s">
        <v>571</v>
      </c>
    </row>
    <row r="285" spans="1:8" ht="14.1" customHeight="1" x14ac:dyDescent="0.25">
      <c r="A285" s="1" t="s">
        <v>504</v>
      </c>
      <c r="B285" s="38" t="s">
        <v>509</v>
      </c>
      <c r="C285" s="1">
        <v>4009</v>
      </c>
      <c r="D285" s="1">
        <v>10655</v>
      </c>
      <c r="E285" s="1">
        <v>7857</v>
      </c>
      <c r="F285" s="1" t="s">
        <v>510</v>
      </c>
      <c r="G285" s="1" t="s">
        <v>610</v>
      </c>
      <c r="H285" s="39" t="s">
        <v>571</v>
      </c>
    </row>
    <row r="286" spans="1:8" ht="14.1" customHeight="1" x14ac:dyDescent="0.25">
      <c r="A286" s="1" t="s">
        <v>414</v>
      </c>
      <c r="B286" s="38" t="s">
        <v>419</v>
      </c>
      <c r="C286" s="1">
        <v>3734</v>
      </c>
      <c r="D286" s="1">
        <v>10840</v>
      </c>
      <c r="E286" s="1">
        <v>7090</v>
      </c>
      <c r="F286" s="1" t="s">
        <v>706</v>
      </c>
      <c r="G286" s="1" t="s">
        <v>610</v>
      </c>
      <c r="H286" s="39" t="s">
        <v>571</v>
      </c>
    </row>
    <row r="287" spans="1:8" ht="14.1" customHeight="1" x14ac:dyDescent="0.25">
      <c r="A287" s="1" t="s">
        <v>544</v>
      </c>
      <c r="B287" s="38" t="s">
        <v>549</v>
      </c>
      <c r="C287" s="1">
        <v>4013</v>
      </c>
      <c r="D287" s="1">
        <v>10249</v>
      </c>
      <c r="E287" s="1">
        <v>4110</v>
      </c>
      <c r="F287" s="1" t="s">
        <v>706</v>
      </c>
      <c r="G287" s="1" t="s">
        <v>610</v>
      </c>
      <c r="H287" s="39" t="s">
        <v>571</v>
      </c>
    </row>
    <row r="288" spans="1:8" ht="14.1" customHeight="1" x14ac:dyDescent="0.25">
      <c r="A288" s="1" t="s">
        <v>564</v>
      </c>
      <c r="B288" s="38" t="s">
        <v>569</v>
      </c>
      <c r="C288" s="1">
        <v>4007</v>
      </c>
      <c r="D288" s="1">
        <v>10243</v>
      </c>
      <c r="E288" s="1">
        <v>4140</v>
      </c>
      <c r="F288" s="1" t="s">
        <v>706</v>
      </c>
      <c r="G288" s="1" t="s">
        <v>610</v>
      </c>
      <c r="H288" s="39" t="s">
        <v>571</v>
      </c>
    </row>
    <row r="289" ht="14.1" customHeight="1" x14ac:dyDescent="0.25"/>
    <row r="290" ht="14.1" customHeight="1" x14ac:dyDescent="0.25"/>
    <row r="291" ht="14.1" customHeight="1" x14ac:dyDescent="0.25"/>
    <row r="292" ht="14.1" customHeight="1" x14ac:dyDescent="0.25"/>
    <row r="293" ht="14.1" customHeight="1" x14ac:dyDescent="0.25"/>
    <row r="294" ht="14.1" customHeight="1" x14ac:dyDescent="0.25"/>
    <row r="295" ht="14.1" customHeight="1" x14ac:dyDescent="0.25"/>
    <row r="296" ht="14.1" customHeight="1" x14ac:dyDescent="0.25"/>
    <row r="297" ht="14.1" customHeight="1" x14ac:dyDescent="0.25"/>
    <row r="298" ht="14.1" customHeight="1" x14ac:dyDescent="0.25"/>
    <row r="299" ht="14.1" customHeight="1" x14ac:dyDescent="0.25"/>
    <row r="300" ht="14.1" customHeight="1" x14ac:dyDescent="0.25"/>
    <row r="301" ht="14.1" customHeight="1" x14ac:dyDescent="0.25"/>
    <row r="302" ht="14.1" customHeight="1" x14ac:dyDescent="0.25"/>
    <row r="303" ht="14.1" customHeight="1" x14ac:dyDescent="0.25"/>
    <row r="304" ht="14.1" customHeight="1" x14ac:dyDescent="0.25"/>
    <row r="305" ht="14.1" customHeight="1" x14ac:dyDescent="0.25"/>
    <row r="306" ht="14.1" customHeight="1" x14ac:dyDescent="0.25"/>
    <row r="307" ht="14.1" customHeight="1" x14ac:dyDescent="0.25"/>
    <row r="308" ht="14.1" customHeight="1" x14ac:dyDescent="0.25"/>
    <row r="309" ht="14.1" customHeight="1" x14ac:dyDescent="0.25"/>
    <row r="310" ht="14.1" customHeight="1" x14ac:dyDescent="0.25"/>
    <row r="311" ht="14.1" customHeight="1" x14ac:dyDescent="0.25"/>
    <row r="312" ht="14.1" customHeight="1" x14ac:dyDescent="0.25"/>
    <row r="313" ht="14.1" customHeight="1" x14ac:dyDescent="0.25"/>
    <row r="314" ht="14.1" customHeight="1" x14ac:dyDescent="0.25"/>
    <row r="315" ht="14.1" customHeight="1" x14ac:dyDescent="0.25"/>
    <row r="316" ht="14.1" customHeight="1" x14ac:dyDescent="0.25"/>
    <row r="317" ht="14.1" customHeight="1" x14ac:dyDescent="0.25"/>
    <row r="318" ht="14.1" customHeight="1" x14ac:dyDescent="0.25"/>
    <row r="319" ht="14.1" customHeight="1" x14ac:dyDescent="0.25"/>
    <row r="320" ht="14.1" customHeight="1" x14ac:dyDescent="0.25"/>
    <row r="321" ht="14.1" customHeight="1" x14ac:dyDescent="0.25"/>
    <row r="322" ht="14.1" customHeight="1" x14ac:dyDescent="0.25"/>
    <row r="323" ht="14.1" customHeight="1" x14ac:dyDescent="0.25"/>
    <row r="324" ht="14.1" customHeight="1" x14ac:dyDescent="0.25"/>
    <row r="325" ht="14.1" customHeight="1" x14ac:dyDescent="0.25"/>
    <row r="326" ht="14.1" customHeight="1" x14ac:dyDescent="0.25"/>
    <row r="327" ht="14.1" customHeight="1" x14ac:dyDescent="0.25"/>
    <row r="328" ht="14.1" customHeight="1" x14ac:dyDescent="0.25"/>
    <row r="329" ht="14.1" customHeight="1" x14ac:dyDescent="0.25"/>
    <row r="330" ht="14.1" customHeight="1" x14ac:dyDescent="0.25"/>
    <row r="331" ht="14.1" customHeight="1" x14ac:dyDescent="0.25"/>
    <row r="332" ht="14.1" customHeight="1" x14ac:dyDescent="0.25"/>
    <row r="333" ht="14.1" customHeight="1" x14ac:dyDescent="0.25"/>
    <row r="334" ht="14.1" customHeight="1" x14ac:dyDescent="0.25"/>
    <row r="335" ht="14.1" customHeight="1" x14ac:dyDescent="0.25"/>
    <row r="336" ht="14.1" customHeight="1" x14ac:dyDescent="0.25"/>
    <row r="337" ht="14.1" customHeight="1" x14ac:dyDescent="0.25"/>
    <row r="338" ht="14.1" customHeight="1" x14ac:dyDescent="0.25"/>
    <row r="339" ht="14.1" customHeight="1" x14ac:dyDescent="0.25"/>
    <row r="340" ht="14.1" customHeight="1" x14ac:dyDescent="0.25"/>
    <row r="341" ht="14.1" customHeight="1" x14ac:dyDescent="0.25"/>
    <row r="342" ht="14.1" customHeight="1" x14ac:dyDescent="0.25"/>
    <row r="343" ht="14.1" customHeight="1" x14ac:dyDescent="0.25"/>
    <row r="344" ht="14.1" customHeight="1" x14ac:dyDescent="0.25"/>
    <row r="345" ht="14.1" customHeight="1" x14ac:dyDescent="0.25"/>
    <row r="346" ht="14.1" customHeight="1" x14ac:dyDescent="0.25"/>
    <row r="347" ht="14.1" customHeight="1" x14ac:dyDescent="0.25"/>
    <row r="348" ht="14.1" customHeight="1" x14ac:dyDescent="0.25"/>
    <row r="349" ht="14.1" customHeight="1" x14ac:dyDescent="0.25"/>
    <row r="350" ht="14.1" customHeight="1" x14ac:dyDescent="0.25"/>
    <row r="351" ht="14.1" customHeight="1" x14ac:dyDescent="0.25"/>
    <row r="352" ht="14.1" customHeight="1" x14ac:dyDescent="0.25"/>
    <row r="353" ht="14.1" customHeight="1" x14ac:dyDescent="0.25"/>
    <row r="354" ht="14.1" customHeight="1" x14ac:dyDescent="0.25"/>
    <row r="355" ht="14.1" customHeight="1" x14ac:dyDescent="0.25"/>
    <row r="356" ht="14.1" customHeight="1" x14ac:dyDescent="0.25"/>
    <row r="357" ht="14.1" customHeight="1" x14ac:dyDescent="0.25"/>
    <row r="358" ht="14.1" customHeight="1" x14ac:dyDescent="0.25"/>
    <row r="359" ht="14.1" customHeight="1" x14ac:dyDescent="0.25"/>
    <row r="360" ht="14.1" customHeight="1" x14ac:dyDescent="0.25"/>
    <row r="361" ht="14.1" customHeight="1" x14ac:dyDescent="0.25"/>
    <row r="362" ht="14.1" customHeight="1" x14ac:dyDescent="0.25"/>
    <row r="363" ht="14.1" customHeight="1" x14ac:dyDescent="0.25"/>
    <row r="364" ht="14.1" customHeight="1" x14ac:dyDescent="0.25"/>
    <row r="365" ht="14.1" customHeight="1" x14ac:dyDescent="0.25"/>
    <row r="366" ht="14.1" customHeight="1" x14ac:dyDescent="0.25"/>
    <row r="367" ht="14.1" customHeight="1" x14ac:dyDescent="0.25"/>
    <row r="368" ht="14.1" customHeight="1" x14ac:dyDescent="0.25"/>
    <row r="369" ht="14.1" customHeight="1" x14ac:dyDescent="0.25"/>
    <row r="370" ht="14.1" customHeight="1" x14ac:dyDescent="0.25"/>
    <row r="371" ht="14.1" customHeight="1" x14ac:dyDescent="0.25"/>
    <row r="372" ht="14.1" customHeight="1" x14ac:dyDescent="0.25"/>
    <row r="373" ht="14.1" customHeight="1" x14ac:dyDescent="0.25"/>
    <row r="374" ht="14.1" customHeight="1" x14ac:dyDescent="0.25"/>
    <row r="375" ht="14.1" customHeight="1" x14ac:dyDescent="0.25"/>
    <row r="376" ht="14.1" customHeight="1" x14ac:dyDescent="0.25"/>
    <row r="377" ht="14.1" customHeight="1" x14ac:dyDescent="0.25"/>
    <row r="378" ht="14.1" customHeight="1" x14ac:dyDescent="0.25"/>
    <row r="379" ht="14.1" customHeight="1" x14ac:dyDescent="0.25"/>
    <row r="380" ht="14.1" customHeight="1" x14ac:dyDescent="0.25"/>
    <row r="381" ht="14.1" customHeight="1" x14ac:dyDescent="0.25"/>
    <row r="382" ht="14.1" customHeight="1" x14ac:dyDescent="0.25"/>
    <row r="383" ht="14.1" customHeight="1" x14ac:dyDescent="0.25"/>
    <row r="384" ht="14.1" customHeight="1" x14ac:dyDescent="0.25"/>
    <row r="385" ht="14.1" customHeight="1" x14ac:dyDescent="0.25"/>
    <row r="386" ht="14.1" customHeight="1" x14ac:dyDescent="0.25"/>
    <row r="387" ht="14.1" customHeight="1" x14ac:dyDescent="0.25"/>
    <row r="388" ht="14.1" customHeight="1" x14ac:dyDescent="0.25"/>
    <row r="389" ht="14.1" customHeight="1" x14ac:dyDescent="0.25"/>
    <row r="390" ht="14.1" customHeight="1" x14ac:dyDescent="0.25"/>
    <row r="391" ht="14.1" customHeight="1" x14ac:dyDescent="0.25"/>
    <row r="392" ht="14.1" customHeight="1" x14ac:dyDescent="0.25"/>
    <row r="393" ht="14.1" customHeight="1" x14ac:dyDescent="0.25"/>
    <row r="394" ht="14.1" customHeight="1" x14ac:dyDescent="0.25"/>
    <row r="395" ht="14.1" customHeight="1" x14ac:dyDescent="0.25"/>
    <row r="396" ht="14.1" customHeight="1" x14ac:dyDescent="0.25"/>
    <row r="397" ht="14.1" customHeight="1" x14ac:dyDescent="0.25"/>
    <row r="398" ht="14.1" customHeight="1" x14ac:dyDescent="0.25"/>
    <row r="399" ht="14.1" customHeight="1" x14ac:dyDescent="0.25"/>
    <row r="400" ht="14.1" customHeight="1" x14ac:dyDescent="0.25"/>
    <row r="401" ht="14.1" customHeight="1" x14ac:dyDescent="0.25"/>
    <row r="402" ht="14.1" customHeight="1" x14ac:dyDescent="0.25"/>
    <row r="403" ht="14.1" customHeight="1" x14ac:dyDescent="0.25"/>
    <row r="404" ht="14.1" customHeight="1" x14ac:dyDescent="0.25"/>
    <row r="405" ht="14.1" customHeight="1" x14ac:dyDescent="0.25"/>
    <row r="406" ht="14.1" customHeight="1" x14ac:dyDescent="0.25"/>
    <row r="407" ht="14.1" customHeight="1" x14ac:dyDescent="0.25"/>
    <row r="408" ht="14.1" customHeight="1" x14ac:dyDescent="0.25"/>
    <row r="409" ht="14.1" customHeight="1" x14ac:dyDescent="0.25"/>
    <row r="410" ht="14.1" customHeight="1" x14ac:dyDescent="0.25"/>
    <row r="411" ht="14.1" customHeight="1" x14ac:dyDescent="0.25"/>
    <row r="412" ht="14.1" customHeight="1" x14ac:dyDescent="0.25"/>
    <row r="413" ht="14.1" customHeight="1" x14ac:dyDescent="0.25"/>
    <row r="414" ht="14.1" customHeight="1" x14ac:dyDescent="0.25"/>
    <row r="415" ht="14.1" customHeight="1" x14ac:dyDescent="0.25"/>
    <row r="416" ht="14.1" customHeight="1" x14ac:dyDescent="0.25"/>
    <row r="417" ht="14.1" customHeight="1" x14ac:dyDescent="0.25"/>
    <row r="418" ht="14.1" customHeight="1" x14ac:dyDescent="0.25"/>
    <row r="419" ht="14.1" customHeight="1" x14ac:dyDescent="0.25"/>
    <row r="420" ht="14.1" customHeight="1" x14ac:dyDescent="0.25"/>
    <row r="421" ht="14.1" customHeight="1" x14ac:dyDescent="0.25"/>
    <row r="422" ht="14.1" customHeight="1" x14ac:dyDescent="0.25"/>
    <row r="423" ht="14.1" customHeight="1" x14ac:dyDescent="0.25"/>
    <row r="424" ht="14.1" customHeight="1" x14ac:dyDescent="0.25"/>
    <row r="425" ht="14.1" customHeight="1" x14ac:dyDescent="0.25"/>
    <row r="426" ht="14.1" customHeight="1" x14ac:dyDescent="0.25"/>
    <row r="427" ht="14.1" customHeight="1" x14ac:dyDescent="0.25"/>
    <row r="428" ht="14.1" customHeight="1" x14ac:dyDescent="0.25"/>
    <row r="429" ht="14.1" customHeight="1" x14ac:dyDescent="0.25"/>
    <row r="430" ht="14.1" customHeight="1" x14ac:dyDescent="0.25"/>
    <row r="431" ht="14.1" customHeight="1" x14ac:dyDescent="0.25"/>
    <row r="432" ht="14.1" customHeight="1" x14ac:dyDescent="0.25"/>
    <row r="433" ht="14.1" customHeight="1" x14ac:dyDescent="0.25"/>
    <row r="434" ht="14.1" customHeight="1" x14ac:dyDescent="0.25"/>
    <row r="435" ht="14.1" customHeight="1" x14ac:dyDescent="0.25"/>
    <row r="436" ht="14.1" customHeight="1" x14ac:dyDescent="0.25"/>
    <row r="437" ht="14.1" customHeight="1" x14ac:dyDescent="0.25"/>
    <row r="438" ht="14.1" customHeight="1" x14ac:dyDescent="0.25"/>
    <row r="439" ht="14.1" customHeight="1" x14ac:dyDescent="0.25"/>
    <row r="440" ht="14.1" customHeight="1" x14ac:dyDescent="0.25"/>
    <row r="441" ht="14.1" customHeight="1" x14ac:dyDescent="0.25"/>
    <row r="442" ht="14.1" customHeight="1" x14ac:dyDescent="0.25"/>
    <row r="443" ht="14.1" customHeight="1" x14ac:dyDescent="0.25"/>
    <row r="444" ht="14.1" customHeight="1" x14ac:dyDescent="0.25"/>
    <row r="445" ht="14.1" customHeight="1" x14ac:dyDescent="0.25"/>
    <row r="446" ht="14.1" customHeight="1" x14ac:dyDescent="0.25"/>
    <row r="447" ht="14.1" customHeight="1" x14ac:dyDescent="0.25"/>
    <row r="448" ht="14.1" customHeight="1" x14ac:dyDescent="0.25"/>
    <row r="449" ht="14.1" customHeight="1" x14ac:dyDescent="0.25"/>
    <row r="450" ht="14.1" customHeight="1" x14ac:dyDescent="0.25"/>
    <row r="451" ht="14.1" customHeight="1" x14ac:dyDescent="0.25"/>
    <row r="452" ht="14.1" customHeight="1" x14ac:dyDescent="0.25"/>
    <row r="453" ht="14.1" customHeight="1" x14ac:dyDescent="0.25"/>
    <row r="454" ht="14.1" customHeight="1" x14ac:dyDescent="0.25"/>
    <row r="455" ht="14.1" customHeight="1" x14ac:dyDescent="0.25"/>
    <row r="456" ht="14.1" customHeight="1" x14ac:dyDescent="0.25"/>
    <row r="457" ht="14.1" customHeight="1" x14ac:dyDescent="0.25"/>
  </sheetData>
  <autoFilter ref="A1:J288"/>
  <sortState ref="A2:I288">
    <sortCondition ref="B2:B288"/>
  </sortState>
  <hyperlinks>
    <hyperlink ref="H31" r:id="rId1"/>
    <hyperlink ref="H3:H288" r:id="rId2" display="http://agacis.rcc-acis.org/"/>
  </hyperlinks>
  <pageMargins left="0.7" right="0.7" top="0.75" bottom="0.75" header="0.3" footer="0.3"/>
  <pageSetup scale="61" orientation="landscape"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5"/>
  <sheetViews>
    <sheetView topLeftCell="A4" workbookViewId="0">
      <selection activeCell="O31" sqref="O31"/>
    </sheetView>
  </sheetViews>
  <sheetFormatPr defaultColWidth="10.85546875" defaultRowHeight="15" x14ac:dyDescent="0.25"/>
  <cols>
    <col min="1" max="1" width="34.7109375" style="136" customWidth="1"/>
    <col min="2" max="2" width="7.7109375" style="136" customWidth="1"/>
    <col min="3" max="3" width="19.28515625" style="136" customWidth="1"/>
    <col min="4" max="4" width="10.42578125" style="136" customWidth="1"/>
    <col min="5" max="5" width="10.85546875" style="136" customWidth="1"/>
    <col min="6" max="6" width="3.42578125" style="136" customWidth="1"/>
    <col min="7" max="7" width="3" style="136" customWidth="1"/>
    <col min="8" max="8" width="4.28515625" style="136" customWidth="1"/>
    <col min="9" max="9" width="4.85546875" style="136" customWidth="1"/>
    <col min="10" max="10" width="3.7109375" style="136" customWidth="1"/>
    <col min="11" max="11" width="4" style="136" customWidth="1"/>
    <col min="12" max="12" width="7.85546875" style="136" customWidth="1"/>
    <col min="13" max="13" width="5" style="136" customWidth="1"/>
    <col min="14" max="14" width="13.7109375" style="136" customWidth="1"/>
    <col min="15" max="15" width="38" style="136" customWidth="1"/>
    <col min="16" max="16384" width="10.85546875" style="136"/>
  </cols>
  <sheetData>
    <row r="1" spans="1:15" x14ac:dyDescent="0.25">
      <c r="A1" s="136" t="s">
        <v>9738</v>
      </c>
      <c r="B1" s="136" t="s">
        <v>9114</v>
      </c>
      <c r="C1" s="136" t="s">
        <v>9774</v>
      </c>
      <c r="D1" s="136" t="s">
        <v>9739</v>
      </c>
      <c r="E1" s="136" t="s">
        <v>9740</v>
      </c>
      <c r="F1" s="136" t="s">
        <v>9111</v>
      </c>
      <c r="G1" s="136" t="s">
        <v>9112</v>
      </c>
      <c r="H1" s="136" t="s">
        <v>9113</v>
      </c>
      <c r="I1" s="136" t="s">
        <v>9741</v>
      </c>
      <c r="J1" s="136" t="s">
        <v>9742</v>
      </c>
      <c r="K1" s="136" t="s">
        <v>9743</v>
      </c>
      <c r="L1" s="136" t="s">
        <v>9116</v>
      </c>
      <c r="M1" s="136" t="s">
        <v>9117</v>
      </c>
      <c r="N1" s="136" t="s">
        <v>9118</v>
      </c>
      <c r="O1" s="136" t="s">
        <v>9413</v>
      </c>
    </row>
    <row r="2" spans="1:15" x14ac:dyDescent="0.25">
      <c r="A2" s="136" t="s">
        <v>9162</v>
      </c>
      <c r="B2" s="136">
        <v>6360</v>
      </c>
      <c r="C2" s="136" t="s">
        <v>9775</v>
      </c>
      <c r="D2" s="136">
        <v>19800108</v>
      </c>
      <c r="E2" s="136">
        <v>19880914</v>
      </c>
      <c r="F2" s="136">
        <v>37</v>
      </c>
      <c r="G2" s="136">
        <v>23</v>
      </c>
      <c r="H2" s="136">
        <v>0</v>
      </c>
      <c r="I2" s="136">
        <v>-104</v>
      </c>
      <c r="J2" s="136">
        <v>39</v>
      </c>
      <c r="K2" s="136">
        <v>0</v>
      </c>
      <c r="L2" s="136">
        <v>55795</v>
      </c>
      <c r="M2" s="136" t="s">
        <v>9115</v>
      </c>
      <c r="N2" s="136" t="s">
        <v>690</v>
      </c>
      <c r="O2" s="136" t="s">
        <v>9414</v>
      </c>
    </row>
    <row r="3" spans="1:15" x14ac:dyDescent="0.25">
      <c r="A3" s="136" t="s">
        <v>9744</v>
      </c>
      <c r="B3" s="136">
        <v>4587</v>
      </c>
      <c r="C3" s="136" t="s">
        <v>9776</v>
      </c>
      <c r="D3" s="136">
        <v>19471201</v>
      </c>
      <c r="E3" s="136">
        <v>19471231</v>
      </c>
      <c r="F3" s="136">
        <v>40</v>
      </c>
      <c r="G3" s="136">
        <v>7</v>
      </c>
      <c r="H3" s="136">
        <v>0</v>
      </c>
      <c r="I3" s="136">
        <v>-103</v>
      </c>
      <c r="J3" s="136">
        <v>10</v>
      </c>
      <c r="K3" s="136">
        <v>0</v>
      </c>
      <c r="L3" s="136">
        <v>50193</v>
      </c>
      <c r="M3" s="136" t="s">
        <v>9115</v>
      </c>
      <c r="N3" s="136" t="s">
        <v>665</v>
      </c>
      <c r="O3" s="136" t="s">
        <v>9415</v>
      </c>
    </row>
    <row r="4" spans="1:15" x14ac:dyDescent="0.25">
      <c r="A4" s="136" t="s">
        <v>9163</v>
      </c>
      <c r="B4" s="136">
        <v>4544</v>
      </c>
      <c r="C4" s="136" t="s">
        <v>9777</v>
      </c>
      <c r="D4" s="136">
        <v>19480801</v>
      </c>
      <c r="E4" s="136">
        <v>19820101</v>
      </c>
      <c r="F4" s="136">
        <v>40</v>
      </c>
      <c r="G4" s="136">
        <v>9</v>
      </c>
      <c r="H4" s="136">
        <v>0</v>
      </c>
      <c r="I4" s="136">
        <v>-103</v>
      </c>
      <c r="J4" s="136">
        <v>9</v>
      </c>
      <c r="K4" s="136">
        <v>0</v>
      </c>
      <c r="L4" s="136">
        <v>51133</v>
      </c>
      <c r="M4" s="136" t="s">
        <v>9115</v>
      </c>
      <c r="N4" s="136" t="s">
        <v>671</v>
      </c>
      <c r="O4" s="136" t="s">
        <v>9416</v>
      </c>
    </row>
    <row r="5" spans="1:15" x14ac:dyDescent="0.25">
      <c r="A5" s="136" t="s">
        <v>9164</v>
      </c>
      <c r="B5" s="136">
        <v>7539</v>
      </c>
      <c r="C5" s="136" t="s">
        <v>9778</v>
      </c>
      <c r="D5" s="136">
        <v>19471101</v>
      </c>
      <c r="E5" s="136">
        <v>19471130</v>
      </c>
      <c r="F5" s="136">
        <v>37</v>
      </c>
      <c r="G5" s="136">
        <v>26</v>
      </c>
      <c r="H5" s="136">
        <v>0</v>
      </c>
      <c r="I5" s="136">
        <v>-105</v>
      </c>
      <c r="J5" s="136">
        <v>51</v>
      </c>
      <c r="K5" s="136">
        <v>0</v>
      </c>
      <c r="L5" s="136">
        <v>56260</v>
      </c>
      <c r="M5" s="136" t="s">
        <v>9115</v>
      </c>
      <c r="N5" s="136" t="s">
        <v>643</v>
      </c>
      <c r="O5" s="136" t="s">
        <v>9417</v>
      </c>
    </row>
    <row r="6" spans="1:15" x14ac:dyDescent="0.25">
      <c r="A6" s="136" t="s">
        <v>9153</v>
      </c>
      <c r="B6" s="136">
        <v>8620</v>
      </c>
      <c r="C6" s="136" t="s">
        <v>9779</v>
      </c>
      <c r="D6" s="136">
        <v>19940101</v>
      </c>
      <c r="E6" s="136">
        <v>19960524</v>
      </c>
      <c r="F6" s="136">
        <v>40</v>
      </c>
      <c r="G6" s="136">
        <v>12</v>
      </c>
      <c r="H6" s="136">
        <v>0</v>
      </c>
      <c r="I6" s="136">
        <v>-105</v>
      </c>
      <c r="J6" s="136">
        <v>33</v>
      </c>
      <c r="K6" s="136">
        <v>0</v>
      </c>
      <c r="L6" s="136">
        <v>55180</v>
      </c>
      <c r="M6" s="136" t="s">
        <v>9115</v>
      </c>
      <c r="N6" s="136" t="s">
        <v>694</v>
      </c>
      <c r="O6" s="136" t="s">
        <v>9418</v>
      </c>
    </row>
    <row r="7" spans="1:15" x14ac:dyDescent="0.25">
      <c r="A7" s="136" t="s">
        <v>9745</v>
      </c>
      <c r="B7" s="136">
        <v>8499</v>
      </c>
      <c r="C7" s="136" t="s">
        <v>9780</v>
      </c>
      <c r="D7" s="136">
        <v>19480801</v>
      </c>
      <c r="E7" s="136">
        <v>19821209</v>
      </c>
      <c r="F7" s="136">
        <v>40</v>
      </c>
      <c r="G7" s="136">
        <v>12</v>
      </c>
      <c r="H7" s="136">
        <v>0</v>
      </c>
      <c r="I7" s="136">
        <v>-105</v>
      </c>
      <c r="J7" s="136">
        <v>32</v>
      </c>
      <c r="K7" s="136">
        <v>0</v>
      </c>
      <c r="L7" s="136">
        <v>53539</v>
      </c>
      <c r="M7" s="136" t="s">
        <v>9115</v>
      </c>
      <c r="N7" s="136" t="s">
        <v>680</v>
      </c>
      <c r="O7" s="136" t="s">
        <v>9419</v>
      </c>
    </row>
    <row r="8" spans="1:15" x14ac:dyDescent="0.25">
      <c r="A8" s="136" t="s">
        <v>9165</v>
      </c>
      <c r="B8" s="136">
        <v>6800</v>
      </c>
      <c r="C8" s="136" t="s">
        <v>9781</v>
      </c>
      <c r="D8" s="136">
        <v>19421105</v>
      </c>
      <c r="E8" s="136">
        <v>19500125</v>
      </c>
      <c r="F8" s="136">
        <v>39</v>
      </c>
      <c r="G8" s="136">
        <v>35</v>
      </c>
      <c r="H8" s="136">
        <v>0</v>
      </c>
      <c r="I8" s="136">
        <v>-108</v>
      </c>
      <c r="J8" s="136">
        <v>32</v>
      </c>
      <c r="K8" s="136">
        <v>0</v>
      </c>
      <c r="L8" s="136">
        <v>59278</v>
      </c>
      <c r="M8" s="136" t="s">
        <v>9115</v>
      </c>
      <c r="N8" s="136" t="s">
        <v>681</v>
      </c>
      <c r="O8" s="136" t="s">
        <v>9420</v>
      </c>
    </row>
    <row r="9" spans="1:15" x14ac:dyDescent="0.25">
      <c r="A9" s="136" t="s">
        <v>9166</v>
      </c>
      <c r="B9" s="136">
        <v>8700</v>
      </c>
      <c r="C9" s="136" t="s">
        <v>9782</v>
      </c>
      <c r="D9" s="136">
        <v>19480801</v>
      </c>
      <c r="E9" s="136">
        <v>19871101</v>
      </c>
      <c r="F9" s="136">
        <v>37</v>
      </c>
      <c r="G9" s="136">
        <v>52</v>
      </c>
      <c r="H9" s="136">
        <v>0</v>
      </c>
      <c r="I9" s="136">
        <v>-107</v>
      </c>
      <c r="J9" s="136">
        <v>53</v>
      </c>
      <c r="K9" s="136">
        <v>0</v>
      </c>
      <c r="L9" s="136">
        <v>57586</v>
      </c>
      <c r="M9" s="136" t="s">
        <v>9115</v>
      </c>
      <c r="N9" s="136" t="s">
        <v>670</v>
      </c>
      <c r="O9" s="136" t="s">
        <v>9421</v>
      </c>
    </row>
    <row r="10" spans="1:15" x14ac:dyDescent="0.25">
      <c r="A10" s="136" t="s">
        <v>9167</v>
      </c>
      <c r="B10" s="136">
        <v>5243</v>
      </c>
      <c r="C10" s="136" t="s">
        <v>9783</v>
      </c>
      <c r="D10" s="136">
        <v>19480801</v>
      </c>
      <c r="E10" s="136">
        <v>19780430</v>
      </c>
      <c r="F10" s="136">
        <v>38</v>
      </c>
      <c r="G10" s="136">
        <v>53</v>
      </c>
      <c r="H10" s="136">
        <v>0</v>
      </c>
      <c r="I10" s="136">
        <v>-103</v>
      </c>
      <c r="J10" s="136">
        <v>39</v>
      </c>
      <c r="K10" s="136">
        <v>0</v>
      </c>
      <c r="L10" s="136">
        <v>56595</v>
      </c>
      <c r="M10" s="136" t="s">
        <v>9115</v>
      </c>
      <c r="N10" s="136" t="s">
        <v>681</v>
      </c>
      <c r="O10" s="136" t="s">
        <v>9422</v>
      </c>
    </row>
    <row r="11" spans="1:15" x14ac:dyDescent="0.25">
      <c r="A11" s="136" t="s">
        <v>9168</v>
      </c>
      <c r="B11" s="136">
        <v>8920</v>
      </c>
      <c r="C11" s="136" t="s">
        <v>9784</v>
      </c>
      <c r="D11" s="136">
        <v>20040317</v>
      </c>
      <c r="E11" s="136">
        <v>20041116</v>
      </c>
      <c r="F11" s="136">
        <v>38</v>
      </c>
      <c r="G11" s="136">
        <v>59</v>
      </c>
      <c r="H11" s="136">
        <v>36</v>
      </c>
      <c r="I11" s="136">
        <v>-105</v>
      </c>
      <c r="J11" s="136">
        <v>53</v>
      </c>
      <c r="K11" s="136">
        <v>31</v>
      </c>
      <c r="L11" s="136">
        <v>51020</v>
      </c>
      <c r="M11" s="136" t="s">
        <v>9115</v>
      </c>
      <c r="N11" s="136" t="s">
        <v>680</v>
      </c>
      <c r="O11" s="136" t="s">
        <v>9423</v>
      </c>
    </row>
    <row r="12" spans="1:15" x14ac:dyDescent="0.25">
      <c r="A12" s="136" t="s">
        <v>9169</v>
      </c>
      <c r="B12" s="136">
        <v>4012</v>
      </c>
      <c r="C12" s="136" t="s">
        <v>9785</v>
      </c>
      <c r="D12" s="136">
        <v>19480801</v>
      </c>
      <c r="E12" s="136">
        <v>19710901</v>
      </c>
      <c r="F12" s="136">
        <v>38</v>
      </c>
      <c r="G12" s="136">
        <v>51</v>
      </c>
      <c r="H12" s="136">
        <v>0</v>
      </c>
      <c r="I12" s="136">
        <v>-102</v>
      </c>
      <c r="J12" s="136">
        <v>11</v>
      </c>
      <c r="K12" s="136">
        <v>0</v>
      </c>
      <c r="L12" s="136">
        <v>51547</v>
      </c>
      <c r="M12" s="136" t="s">
        <v>9115</v>
      </c>
      <c r="N12" s="136" t="s">
        <v>642</v>
      </c>
      <c r="O12" s="136" t="s">
        <v>9424</v>
      </c>
    </row>
    <row r="13" spans="1:15" x14ac:dyDescent="0.25">
      <c r="A13" s="136" t="s">
        <v>9170</v>
      </c>
      <c r="B13" s="136">
        <v>4142</v>
      </c>
      <c r="C13" s="136" t="s">
        <v>9786</v>
      </c>
      <c r="D13" s="136">
        <v>19920301</v>
      </c>
      <c r="E13" s="136">
        <v>19980403</v>
      </c>
      <c r="F13" s="136">
        <v>39</v>
      </c>
      <c r="G13" s="136">
        <v>2</v>
      </c>
      <c r="H13" s="136">
        <v>0</v>
      </c>
      <c r="I13" s="136">
        <v>-102</v>
      </c>
      <c r="J13" s="136">
        <v>10</v>
      </c>
      <c r="K13" s="136">
        <v>0</v>
      </c>
      <c r="L13" s="136">
        <v>55976</v>
      </c>
      <c r="M13" s="136" t="s">
        <v>9115</v>
      </c>
      <c r="N13" s="136" t="s">
        <v>647</v>
      </c>
      <c r="O13" s="136" t="s">
        <v>9425</v>
      </c>
    </row>
    <row r="14" spans="1:15" x14ac:dyDescent="0.25">
      <c r="A14" s="136" t="s">
        <v>9171</v>
      </c>
      <c r="B14" s="136">
        <v>6184</v>
      </c>
      <c r="C14" s="136" t="s">
        <v>9787</v>
      </c>
      <c r="D14" s="136">
        <v>19571001</v>
      </c>
      <c r="E14" s="136">
        <v>19631031</v>
      </c>
      <c r="F14" s="136">
        <v>37</v>
      </c>
      <c r="G14" s="136">
        <v>1</v>
      </c>
      <c r="H14" s="136">
        <v>0</v>
      </c>
      <c r="I14" s="136">
        <v>-107</v>
      </c>
      <c r="J14" s="136">
        <v>25</v>
      </c>
      <c r="K14" s="136">
        <v>0</v>
      </c>
      <c r="L14" s="136">
        <v>54270</v>
      </c>
      <c r="M14" s="136" t="s">
        <v>9115</v>
      </c>
      <c r="N14" s="136" t="s">
        <v>688</v>
      </c>
      <c r="O14" s="136" t="s">
        <v>9426</v>
      </c>
    </row>
    <row r="15" spans="1:15" x14ac:dyDescent="0.25">
      <c r="A15" s="136" t="s">
        <v>9746</v>
      </c>
      <c r="B15" s="136">
        <v>4900</v>
      </c>
      <c r="C15" s="136" t="s">
        <v>9788</v>
      </c>
      <c r="D15" s="136">
        <v>19401201</v>
      </c>
      <c r="E15" s="136">
        <v>19590730</v>
      </c>
      <c r="F15" s="136">
        <v>38</v>
      </c>
      <c r="G15" s="136">
        <v>59</v>
      </c>
      <c r="H15" s="136">
        <v>0</v>
      </c>
      <c r="I15" s="136">
        <v>-103</v>
      </c>
      <c r="J15" s="136">
        <v>6</v>
      </c>
      <c r="K15" s="136">
        <v>0</v>
      </c>
      <c r="L15" s="136">
        <v>51131</v>
      </c>
      <c r="M15" s="136" t="s">
        <v>9115</v>
      </c>
      <c r="N15" s="136" t="s">
        <v>671</v>
      </c>
      <c r="O15" s="136" t="s">
        <v>9427</v>
      </c>
    </row>
    <row r="16" spans="1:15" x14ac:dyDescent="0.25">
      <c r="A16" s="136" t="s">
        <v>9172</v>
      </c>
      <c r="B16" s="136">
        <v>5241</v>
      </c>
      <c r="C16" s="136" t="s">
        <v>9789</v>
      </c>
      <c r="D16" s="136">
        <v>19060401</v>
      </c>
      <c r="E16" s="136">
        <v>19180531</v>
      </c>
      <c r="F16" s="136">
        <v>39</v>
      </c>
      <c r="G16" s="136">
        <v>17</v>
      </c>
      <c r="H16" s="136">
        <v>0</v>
      </c>
      <c r="I16" s="136">
        <v>-103</v>
      </c>
      <c r="J16" s="136">
        <v>16</v>
      </c>
      <c r="K16" s="136">
        <v>0</v>
      </c>
      <c r="L16" s="136">
        <v>52631</v>
      </c>
      <c r="M16" s="136" t="s">
        <v>9115</v>
      </c>
      <c r="N16" s="136" t="s">
        <v>660</v>
      </c>
      <c r="O16" s="136" t="s">
        <v>9428</v>
      </c>
    </row>
    <row r="17" spans="1:15" x14ac:dyDescent="0.25">
      <c r="A17" s="136" t="s">
        <v>9173</v>
      </c>
      <c r="B17" s="136">
        <v>7907</v>
      </c>
      <c r="C17" s="136" t="s">
        <v>9790</v>
      </c>
      <c r="D17" s="136">
        <v>18990801</v>
      </c>
      <c r="E17" s="136">
        <v>19000331</v>
      </c>
      <c r="F17" s="136">
        <v>39</v>
      </c>
      <c r="G17" s="136">
        <v>12</v>
      </c>
      <c r="H17" s="136">
        <v>0</v>
      </c>
      <c r="I17" s="136">
        <v>-106</v>
      </c>
      <c r="J17" s="136">
        <v>49</v>
      </c>
      <c r="K17" s="136">
        <v>0</v>
      </c>
      <c r="L17" s="136">
        <v>55819</v>
      </c>
      <c r="M17" s="136" t="s">
        <v>9115</v>
      </c>
      <c r="N17" s="136" t="s">
        <v>667</v>
      </c>
      <c r="O17" s="136" t="s">
        <v>9429</v>
      </c>
    </row>
    <row r="18" spans="1:15" x14ac:dyDescent="0.25">
      <c r="A18" s="136" t="s">
        <v>9174</v>
      </c>
      <c r="B18" s="136">
        <v>8163</v>
      </c>
      <c r="C18" s="136" t="s">
        <v>9791</v>
      </c>
      <c r="D18" s="136">
        <v>19800625</v>
      </c>
      <c r="E18" s="136">
        <v>19880519</v>
      </c>
      <c r="F18" s="136">
        <v>39</v>
      </c>
      <c r="G18" s="136">
        <v>11</v>
      </c>
      <c r="H18" s="136">
        <v>0</v>
      </c>
      <c r="I18" s="136">
        <v>-106</v>
      </c>
      <c r="J18" s="136">
        <v>50</v>
      </c>
      <c r="K18" s="136">
        <v>0</v>
      </c>
      <c r="L18" s="136">
        <v>56705</v>
      </c>
      <c r="M18" s="136" t="s">
        <v>9115</v>
      </c>
      <c r="N18" s="136" t="s">
        <v>644</v>
      </c>
      <c r="O18" s="136" t="s">
        <v>9430</v>
      </c>
    </row>
    <row r="19" spans="1:15" x14ac:dyDescent="0.25">
      <c r="A19" s="136" t="s">
        <v>9175</v>
      </c>
      <c r="B19" s="136">
        <v>7491</v>
      </c>
      <c r="C19" s="136" t="s">
        <v>9792</v>
      </c>
      <c r="D19" s="136">
        <v>19810601</v>
      </c>
      <c r="E19" s="136">
        <v>19871101</v>
      </c>
      <c r="F19" s="136">
        <v>39</v>
      </c>
      <c r="G19" s="136">
        <v>38</v>
      </c>
      <c r="H19" s="136">
        <v>0</v>
      </c>
      <c r="I19" s="136">
        <v>-106</v>
      </c>
      <c r="J19" s="136">
        <v>31</v>
      </c>
      <c r="K19" s="136">
        <v>0</v>
      </c>
      <c r="L19" s="136">
        <v>57682</v>
      </c>
      <c r="M19" s="136" t="s">
        <v>9115</v>
      </c>
      <c r="N19" s="136" t="s">
        <v>674</v>
      </c>
      <c r="O19" s="136" t="s">
        <v>9431</v>
      </c>
    </row>
    <row r="20" spans="1:15" x14ac:dyDescent="0.25">
      <c r="A20" s="136" t="s">
        <v>9176</v>
      </c>
      <c r="B20" s="136">
        <v>7234</v>
      </c>
      <c r="C20" s="136" t="s">
        <v>9793</v>
      </c>
      <c r="D20" s="136">
        <v>19440101</v>
      </c>
      <c r="E20" s="136">
        <v>19700501</v>
      </c>
      <c r="F20" s="136">
        <v>39</v>
      </c>
      <c r="G20" s="136">
        <v>1</v>
      </c>
      <c r="H20" s="136">
        <v>0</v>
      </c>
      <c r="I20" s="136">
        <v>-104</v>
      </c>
      <c r="J20" s="136">
        <v>36</v>
      </c>
      <c r="K20" s="136">
        <v>0</v>
      </c>
      <c r="L20" s="136">
        <v>55550</v>
      </c>
      <c r="M20" s="136" t="s">
        <v>9115</v>
      </c>
      <c r="N20" s="136" t="s">
        <v>674</v>
      </c>
      <c r="O20" s="136" t="s">
        <v>9432</v>
      </c>
    </row>
    <row r="21" spans="1:15" x14ac:dyDescent="0.25">
      <c r="A21" s="136" t="s">
        <v>9177</v>
      </c>
      <c r="B21" s="136">
        <v>7736</v>
      </c>
      <c r="C21" s="136" t="s">
        <v>9794</v>
      </c>
      <c r="D21" s="136">
        <v>19010401</v>
      </c>
      <c r="E21" s="136">
        <v>19820101</v>
      </c>
      <c r="F21" s="136">
        <v>39</v>
      </c>
      <c r="G21" s="136">
        <v>24</v>
      </c>
      <c r="H21" s="136">
        <v>0</v>
      </c>
      <c r="I21" s="136">
        <v>-105</v>
      </c>
      <c r="J21" s="136">
        <v>29</v>
      </c>
      <c r="K21" s="136">
        <v>0</v>
      </c>
      <c r="L21" s="136">
        <v>53541</v>
      </c>
      <c r="M21" s="136" t="s">
        <v>9115</v>
      </c>
      <c r="N21" s="136" t="s">
        <v>641</v>
      </c>
      <c r="O21" s="136" t="s">
        <v>9433</v>
      </c>
    </row>
    <row r="22" spans="1:15" x14ac:dyDescent="0.25">
      <c r="A22" s="136" t="s">
        <v>9178</v>
      </c>
      <c r="B22" s="136">
        <v>6624</v>
      </c>
      <c r="C22" s="136" t="s">
        <v>9795</v>
      </c>
      <c r="D22" s="136">
        <v>19650701</v>
      </c>
      <c r="E22" s="136">
        <v>19750407</v>
      </c>
      <c r="F22" s="136">
        <v>39</v>
      </c>
      <c r="G22" s="136">
        <v>22</v>
      </c>
      <c r="H22" s="136">
        <v>0</v>
      </c>
      <c r="I22" s="136">
        <v>-107</v>
      </c>
      <c r="J22" s="136">
        <v>2</v>
      </c>
      <c r="K22" s="136">
        <v>0</v>
      </c>
      <c r="L22" s="136">
        <v>52213</v>
      </c>
      <c r="M22" s="136" t="s">
        <v>9115</v>
      </c>
      <c r="N22" s="136" t="s">
        <v>655</v>
      </c>
      <c r="O22" s="136" t="s">
        <v>9434</v>
      </c>
    </row>
    <row r="23" spans="1:15" x14ac:dyDescent="0.25">
      <c r="A23" s="136" t="s">
        <v>9179</v>
      </c>
      <c r="B23" s="136">
        <v>11313</v>
      </c>
      <c r="C23" s="136" t="s">
        <v>9796</v>
      </c>
      <c r="D23" s="136">
        <v>19500101</v>
      </c>
      <c r="E23" s="136">
        <v>19871101</v>
      </c>
      <c r="F23" s="136">
        <v>39</v>
      </c>
      <c r="G23" s="136">
        <v>48</v>
      </c>
      <c r="H23" s="136">
        <v>0</v>
      </c>
      <c r="I23" s="136">
        <v>-105</v>
      </c>
      <c r="J23" s="136">
        <v>47</v>
      </c>
      <c r="K23" s="136">
        <v>0</v>
      </c>
      <c r="L23" s="136">
        <v>53359</v>
      </c>
      <c r="M23" s="136" t="s">
        <v>9115</v>
      </c>
      <c r="N23" s="136" t="s">
        <v>662</v>
      </c>
      <c r="O23" s="136" t="s">
        <v>9435</v>
      </c>
    </row>
    <row r="24" spans="1:15" x14ac:dyDescent="0.25">
      <c r="A24" s="136" t="s">
        <v>9180</v>
      </c>
      <c r="B24" s="136">
        <v>7865</v>
      </c>
      <c r="C24" s="136" t="s">
        <v>9797</v>
      </c>
      <c r="D24" s="136">
        <v>19090101</v>
      </c>
      <c r="E24" s="136">
        <v>19250401</v>
      </c>
      <c r="F24" s="136">
        <v>37</v>
      </c>
      <c r="G24" s="136">
        <v>22</v>
      </c>
      <c r="H24" s="136">
        <v>0</v>
      </c>
      <c r="I24" s="136">
        <v>-105</v>
      </c>
      <c r="J24" s="136">
        <v>33</v>
      </c>
      <c r="K24" s="136">
        <v>0</v>
      </c>
      <c r="L24" s="136">
        <v>52780</v>
      </c>
      <c r="M24" s="136" t="s">
        <v>9115</v>
      </c>
      <c r="N24" s="136" t="s">
        <v>701</v>
      </c>
      <c r="O24" s="136" t="s">
        <v>9436</v>
      </c>
    </row>
    <row r="25" spans="1:15" x14ac:dyDescent="0.25">
      <c r="A25" s="136" t="s">
        <v>9181</v>
      </c>
      <c r="B25" s="136">
        <v>7600</v>
      </c>
      <c r="C25" s="136" t="s">
        <v>9798</v>
      </c>
      <c r="D25" s="136">
        <v>20040319</v>
      </c>
      <c r="E25" s="136">
        <v>20050824</v>
      </c>
      <c r="F25" s="136">
        <v>38</v>
      </c>
      <c r="G25" s="136">
        <v>28</v>
      </c>
      <c r="H25" s="136">
        <v>0</v>
      </c>
      <c r="I25" s="136">
        <v>-107</v>
      </c>
      <c r="J25" s="136">
        <v>10</v>
      </c>
      <c r="K25" s="136">
        <v>4</v>
      </c>
      <c r="L25" s="136">
        <v>56925</v>
      </c>
      <c r="M25" s="136" t="s">
        <v>9115</v>
      </c>
      <c r="N25" s="136" t="s">
        <v>674</v>
      </c>
      <c r="O25" s="136" t="s">
        <v>9437</v>
      </c>
    </row>
    <row r="26" spans="1:15" x14ac:dyDescent="0.25">
      <c r="A26" s="136" t="s">
        <v>9182</v>
      </c>
      <c r="B26" s="136">
        <v>6706</v>
      </c>
      <c r="C26" s="136" t="s">
        <v>9799</v>
      </c>
      <c r="D26" s="136">
        <v>19581101</v>
      </c>
      <c r="E26" s="136">
        <v>19760224</v>
      </c>
      <c r="F26" s="136">
        <v>39</v>
      </c>
      <c r="G26" s="136">
        <v>53</v>
      </c>
      <c r="H26" s="136">
        <v>0</v>
      </c>
      <c r="I26" s="136">
        <v>-106</v>
      </c>
      <c r="J26" s="136">
        <v>41</v>
      </c>
      <c r="K26" s="136">
        <v>0</v>
      </c>
      <c r="L26" s="136">
        <v>53008</v>
      </c>
      <c r="M26" s="136" t="s">
        <v>9115</v>
      </c>
      <c r="N26" s="136" t="s">
        <v>674</v>
      </c>
      <c r="O26" s="136" t="s">
        <v>9438</v>
      </c>
    </row>
    <row r="27" spans="1:15" x14ac:dyDescent="0.25">
      <c r="A27" s="136" t="s">
        <v>9183</v>
      </c>
      <c r="B27" s="136">
        <v>9826</v>
      </c>
      <c r="C27" s="136" t="s">
        <v>9800</v>
      </c>
      <c r="D27" s="136">
        <v>19630401</v>
      </c>
      <c r="E27" s="136">
        <v>19641001</v>
      </c>
      <c r="F27" s="136">
        <v>39</v>
      </c>
      <c r="G27" s="136">
        <v>6</v>
      </c>
      <c r="H27" s="136">
        <v>0</v>
      </c>
      <c r="I27" s="136">
        <v>-107</v>
      </c>
      <c r="J27" s="136">
        <v>54</v>
      </c>
      <c r="K27" s="136">
        <v>0</v>
      </c>
      <c r="L27" s="136">
        <v>54388</v>
      </c>
      <c r="M27" s="136" t="s">
        <v>9115</v>
      </c>
      <c r="N27" s="136" t="s">
        <v>645</v>
      </c>
      <c r="O27" s="136" t="s">
        <v>9439</v>
      </c>
    </row>
    <row r="28" spans="1:15" x14ac:dyDescent="0.25">
      <c r="A28" s="136" t="s">
        <v>9184</v>
      </c>
      <c r="B28" s="136">
        <v>3652</v>
      </c>
      <c r="C28" s="136" t="s">
        <v>9801</v>
      </c>
      <c r="D28" s="136">
        <v>19490501</v>
      </c>
      <c r="E28" s="136">
        <v>19510501</v>
      </c>
      <c r="F28" s="136">
        <v>39</v>
      </c>
      <c r="G28" s="136">
        <v>37</v>
      </c>
      <c r="H28" s="136">
        <v>0</v>
      </c>
      <c r="I28" s="136">
        <v>-102</v>
      </c>
      <c r="J28" s="136">
        <v>11</v>
      </c>
      <c r="K28" s="136">
        <v>0</v>
      </c>
      <c r="L28" s="136">
        <v>58545</v>
      </c>
      <c r="M28" s="136" t="s">
        <v>9115</v>
      </c>
      <c r="N28" s="136" t="s">
        <v>678</v>
      </c>
      <c r="O28" s="136" t="s">
        <v>9440</v>
      </c>
    </row>
    <row r="29" spans="1:15" x14ac:dyDescent="0.25">
      <c r="A29" s="136" t="s">
        <v>9185</v>
      </c>
      <c r="B29" s="136">
        <v>5404</v>
      </c>
      <c r="C29" s="136" t="s">
        <v>9802</v>
      </c>
      <c r="D29" s="136">
        <v>19480801</v>
      </c>
      <c r="E29" s="136">
        <v>19581001</v>
      </c>
      <c r="F29" s="136">
        <v>40</v>
      </c>
      <c r="G29" s="136">
        <v>1</v>
      </c>
      <c r="H29" s="136">
        <v>0</v>
      </c>
      <c r="I29" s="136">
        <v>-105</v>
      </c>
      <c r="J29" s="136">
        <v>16</v>
      </c>
      <c r="K29" s="136">
        <v>0</v>
      </c>
      <c r="L29" s="136">
        <v>55934</v>
      </c>
      <c r="M29" s="136" t="s">
        <v>9115</v>
      </c>
      <c r="N29" s="136" t="s">
        <v>701</v>
      </c>
      <c r="O29" s="136" t="s">
        <v>9441</v>
      </c>
    </row>
    <row r="30" spans="1:15" x14ac:dyDescent="0.25">
      <c r="A30" s="136" t="s">
        <v>9186</v>
      </c>
      <c r="C30" s="136" t="s">
        <v>9803</v>
      </c>
      <c r="D30" s="136">
        <v>19401201</v>
      </c>
      <c r="E30" s="136">
        <v>19450501</v>
      </c>
      <c r="F30" s="136">
        <v>39</v>
      </c>
      <c r="G30" s="136">
        <v>14</v>
      </c>
      <c r="H30" s="136">
        <v>0</v>
      </c>
      <c r="I30" s="136">
        <v>-103</v>
      </c>
      <c r="J30" s="136">
        <v>20</v>
      </c>
      <c r="K30" s="136">
        <v>0</v>
      </c>
      <c r="L30" s="136">
        <v>51077</v>
      </c>
      <c r="M30" s="136" t="s">
        <v>9115</v>
      </c>
      <c r="N30" s="136" t="s">
        <v>647</v>
      </c>
      <c r="O30" s="136" t="s">
        <v>9442</v>
      </c>
    </row>
    <row r="31" spans="1:15" x14ac:dyDescent="0.25">
      <c r="A31" s="136" t="s">
        <v>9187</v>
      </c>
      <c r="B31" s="136">
        <v>3934</v>
      </c>
      <c r="C31" s="136" t="s">
        <v>9804</v>
      </c>
      <c r="D31" s="136">
        <v>19550201</v>
      </c>
      <c r="E31" s="136">
        <v>19820101</v>
      </c>
      <c r="F31" s="136">
        <v>38</v>
      </c>
      <c r="G31" s="136">
        <v>27</v>
      </c>
      <c r="H31" s="136">
        <v>0</v>
      </c>
      <c r="I31" s="136">
        <v>-102</v>
      </c>
      <c r="J31" s="136">
        <v>27</v>
      </c>
      <c r="K31" s="136">
        <v>0</v>
      </c>
      <c r="L31" s="136">
        <v>57942</v>
      </c>
      <c r="M31" s="136" t="s">
        <v>9115</v>
      </c>
      <c r="N31" s="136" t="s">
        <v>693</v>
      </c>
      <c r="O31" s="136" t="s">
        <v>9443</v>
      </c>
    </row>
    <row r="32" spans="1:15" x14ac:dyDescent="0.25">
      <c r="A32" s="136" t="s">
        <v>9188</v>
      </c>
      <c r="B32" s="136">
        <v>6265</v>
      </c>
      <c r="C32" s="136" t="s">
        <v>9805</v>
      </c>
      <c r="D32" s="136">
        <v>19180801</v>
      </c>
      <c r="E32" s="136">
        <v>19190831</v>
      </c>
      <c r="F32" s="136">
        <v>37</v>
      </c>
      <c r="G32" s="136">
        <v>2</v>
      </c>
      <c r="H32" s="136">
        <v>0</v>
      </c>
      <c r="I32" s="136">
        <v>-103</v>
      </c>
      <c r="J32" s="136">
        <v>52</v>
      </c>
      <c r="K32" s="136">
        <v>0</v>
      </c>
      <c r="L32" s="136">
        <v>57940</v>
      </c>
      <c r="M32" s="136" t="s">
        <v>9115</v>
      </c>
      <c r="N32" s="136" t="s">
        <v>693</v>
      </c>
      <c r="O32" s="136" t="s">
        <v>9444</v>
      </c>
    </row>
    <row r="33" spans="1:15" x14ac:dyDescent="0.25">
      <c r="A33" s="136" t="s">
        <v>9189</v>
      </c>
      <c r="B33" s="136">
        <v>9524</v>
      </c>
      <c r="C33" s="136" t="s">
        <v>9806</v>
      </c>
      <c r="D33" s="136">
        <v>18881001</v>
      </c>
      <c r="E33" s="136">
        <v>19031101</v>
      </c>
      <c r="F33" s="136">
        <v>39</v>
      </c>
      <c r="G33" s="136">
        <v>29</v>
      </c>
      <c r="H33" s="136">
        <v>0</v>
      </c>
      <c r="I33" s="136">
        <v>-106</v>
      </c>
      <c r="J33" s="136">
        <v>3</v>
      </c>
      <c r="K33" s="136">
        <v>0</v>
      </c>
      <c r="L33" s="136">
        <v>51126</v>
      </c>
      <c r="M33" s="136" t="s">
        <v>9115</v>
      </c>
      <c r="N33" s="136" t="s">
        <v>671</v>
      </c>
      <c r="O33" s="136" t="s">
        <v>9445</v>
      </c>
    </row>
    <row r="34" spans="1:15" x14ac:dyDescent="0.25">
      <c r="A34" s="136" t="s">
        <v>9154</v>
      </c>
      <c r="B34" s="136">
        <v>4875</v>
      </c>
      <c r="C34" s="136" t="s">
        <v>9807</v>
      </c>
      <c r="D34" s="136">
        <v>19480607</v>
      </c>
      <c r="E34" s="136">
        <v>19660112</v>
      </c>
      <c r="F34" s="136">
        <v>40</v>
      </c>
      <c r="G34" s="136">
        <v>39</v>
      </c>
      <c r="H34" s="136">
        <v>0</v>
      </c>
      <c r="I34" s="136">
        <v>-104</v>
      </c>
      <c r="J34" s="136">
        <v>20</v>
      </c>
      <c r="K34" s="136">
        <v>0</v>
      </c>
      <c r="L34" s="136">
        <v>52494</v>
      </c>
      <c r="M34" s="136" t="s">
        <v>9115</v>
      </c>
      <c r="N34" s="136" t="s">
        <v>659</v>
      </c>
      <c r="O34" s="136" t="s">
        <v>9446</v>
      </c>
    </row>
    <row r="35" spans="1:15" x14ac:dyDescent="0.25">
      <c r="A35" s="136" t="s">
        <v>9190</v>
      </c>
      <c r="B35" s="136">
        <v>4975</v>
      </c>
      <c r="C35" s="136" t="s">
        <v>9808</v>
      </c>
      <c r="D35" s="136">
        <v>19850319</v>
      </c>
      <c r="E35" s="136">
        <v>19881223</v>
      </c>
      <c r="F35" s="136">
        <v>40</v>
      </c>
      <c r="G35" s="136">
        <v>0</v>
      </c>
      <c r="H35" s="136">
        <v>0</v>
      </c>
      <c r="I35" s="136">
        <v>-104</v>
      </c>
      <c r="J35" s="136">
        <v>48</v>
      </c>
      <c r="K35" s="136">
        <v>0</v>
      </c>
      <c r="L35" s="136">
        <v>50183</v>
      </c>
      <c r="M35" s="136" t="s">
        <v>9115</v>
      </c>
      <c r="N35" s="136" t="s">
        <v>646</v>
      </c>
      <c r="O35" s="136" t="s">
        <v>9447</v>
      </c>
    </row>
    <row r="36" spans="1:15" x14ac:dyDescent="0.25">
      <c r="A36" s="136" t="s">
        <v>9128</v>
      </c>
      <c r="B36" s="136">
        <v>5354</v>
      </c>
      <c r="C36" s="136" t="s">
        <v>9809</v>
      </c>
      <c r="D36" s="136">
        <v>19660401</v>
      </c>
      <c r="E36" s="136">
        <v>19850625</v>
      </c>
      <c r="F36" s="136">
        <v>40</v>
      </c>
      <c r="G36" s="136">
        <v>48</v>
      </c>
      <c r="H36" s="136">
        <v>0</v>
      </c>
      <c r="I36" s="136">
        <v>-108</v>
      </c>
      <c r="J36" s="136">
        <v>55</v>
      </c>
      <c r="K36" s="136">
        <v>0</v>
      </c>
      <c r="L36" s="136">
        <v>52042</v>
      </c>
      <c r="M36" s="136" t="s">
        <v>9115</v>
      </c>
      <c r="N36" s="136" t="s">
        <v>667</v>
      </c>
      <c r="O36" s="136" t="s">
        <v>9448</v>
      </c>
    </row>
    <row r="37" spans="1:15" x14ac:dyDescent="0.25">
      <c r="A37" s="136" t="s">
        <v>9124</v>
      </c>
      <c r="B37" s="136">
        <v>7400</v>
      </c>
      <c r="C37" s="136" t="s">
        <v>9810</v>
      </c>
      <c r="D37" s="136">
        <v>19880622</v>
      </c>
      <c r="E37" s="136">
        <v>19880818</v>
      </c>
      <c r="F37" s="136">
        <v>40</v>
      </c>
      <c r="G37" s="136">
        <v>37</v>
      </c>
      <c r="H37" s="136">
        <v>0</v>
      </c>
      <c r="I37" s="136">
        <v>-105</v>
      </c>
      <c r="J37" s="136">
        <v>17</v>
      </c>
      <c r="K37" s="136">
        <v>0</v>
      </c>
      <c r="L37" s="136">
        <v>56120</v>
      </c>
      <c r="M37" s="136" t="s">
        <v>9115</v>
      </c>
      <c r="N37" s="136" t="s">
        <v>652</v>
      </c>
      <c r="O37" s="136" t="s">
        <v>9449</v>
      </c>
    </row>
    <row r="38" spans="1:15" x14ac:dyDescent="0.25">
      <c r="A38" s="136" t="s">
        <v>9191</v>
      </c>
      <c r="B38" s="136">
        <v>7996</v>
      </c>
      <c r="C38" s="136" t="s">
        <v>9811</v>
      </c>
      <c r="D38" s="136">
        <v>18990801</v>
      </c>
      <c r="E38" s="136">
        <v>19060331</v>
      </c>
      <c r="F38" s="136">
        <v>38</v>
      </c>
      <c r="G38" s="136">
        <v>51</v>
      </c>
      <c r="H38" s="136">
        <v>0</v>
      </c>
      <c r="I38" s="136">
        <v>-106</v>
      </c>
      <c r="J38" s="136">
        <v>8</v>
      </c>
      <c r="K38" s="136">
        <v>0</v>
      </c>
      <c r="L38" s="136">
        <v>51826</v>
      </c>
      <c r="M38" s="136" t="s">
        <v>9115</v>
      </c>
      <c r="N38" s="136" t="s">
        <v>669</v>
      </c>
      <c r="O38" s="136" t="s">
        <v>9450</v>
      </c>
    </row>
    <row r="39" spans="1:15" x14ac:dyDescent="0.25">
      <c r="A39" s="136" t="s">
        <v>9192</v>
      </c>
      <c r="B39" s="136">
        <v>4170</v>
      </c>
      <c r="C39" s="136" t="s">
        <v>9812</v>
      </c>
      <c r="D39" s="136">
        <v>19031101</v>
      </c>
      <c r="E39" s="136">
        <v>19100413</v>
      </c>
      <c r="F39" s="136">
        <v>39</v>
      </c>
      <c r="G39" s="136">
        <v>11</v>
      </c>
      <c r="H39" s="136">
        <v>0</v>
      </c>
      <c r="I39" s="136">
        <v>-102</v>
      </c>
      <c r="J39" s="136">
        <v>22</v>
      </c>
      <c r="K39" s="136">
        <v>0</v>
      </c>
      <c r="L39" s="136">
        <v>54720</v>
      </c>
      <c r="M39" s="136" t="s">
        <v>9115</v>
      </c>
      <c r="N39" s="136" t="s">
        <v>684</v>
      </c>
      <c r="O39" s="136" t="s">
        <v>9451</v>
      </c>
    </row>
    <row r="40" spans="1:15" x14ac:dyDescent="0.25">
      <c r="A40" s="136" t="s">
        <v>9193</v>
      </c>
      <c r="B40" s="136">
        <v>4852</v>
      </c>
      <c r="C40" s="136" t="s">
        <v>9813</v>
      </c>
      <c r="D40" s="136">
        <v>19511001</v>
      </c>
      <c r="E40" s="136">
        <v>19511231</v>
      </c>
      <c r="F40" s="136">
        <v>38</v>
      </c>
      <c r="G40" s="136">
        <v>2</v>
      </c>
      <c r="H40" s="136">
        <v>0</v>
      </c>
      <c r="I40" s="136">
        <v>-104</v>
      </c>
      <c r="J40" s="136">
        <v>27</v>
      </c>
      <c r="K40" s="136">
        <v>0</v>
      </c>
      <c r="L40" s="136">
        <v>51140</v>
      </c>
      <c r="M40" s="136" t="s">
        <v>9115</v>
      </c>
      <c r="N40" s="136" t="s">
        <v>690</v>
      </c>
      <c r="O40" s="136" t="s">
        <v>9452</v>
      </c>
    </row>
    <row r="41" spans="1:15" x14ac:dyDescent="0.25">
      <c r="A41" s="136" t="s">
        <v>9194</v>
      </c>
      <c r="B41" s="136">
        <v>5200</v>
      </c>
      <c r="C41" s="136" t="s">
        <v>9814</v>
      </c>
      <c r="D41" s="136">
        <v>19300922</v>
      </c>
      <c r="E41" s="136">
        <v>19610519</v>
      </c>
      <c r="F41" s="136">
        <v>39</v>
      </c>
      <c r="G41" s="136">
        <v>42</v>
      </c>
      <c r="H41" s="136">
        <v>0</v>
      </c>
      <c r="I41" s="136">
        <v>-104</v>
      </c>
      <c r="J41" s="136">
        <v>13</v>
      </c>
      <c r="K41" s="136">
        <v>0</v>
      </c>
      <c r="L41" s="136">
        <v>57050</v>
      </c>
      <c r="M41" s="136" t="s">
        <v>9115</v>
      </c>
      <c r="N41" s="136" t="s">
        <v>666</v>
      </c>
      <c r="O41" s="136" t="s">
        <v>9453</v>
      </c>
    </row>
    <row r="42" spans="1:15" x14ac:dyDescent="0.25">
      <c r="A42" s="136" t="s">
        <v>9195</v>
      </c>
      <c r="B42" s="136">
        <v>10026</v>
      </c>
      <c r="C42" s="136" t="s">
        <v>9815</v>
      </c>
      <c r="D42" s="136">
        <v>19680101</v>
      </c>
      <c r="E42" s="136">
        <v>19820101</v>
      </c>
      <c r="F42" s="136">
        <v>39</v>
      </c>
      <c r="G42" s="136">
        <v>39</v>
      </c>
      <c r="H42" s="136">
        <v>0</v>
      </c>
      <c r="I42" s="136">
        <v>-105</v>
      </c>
      <c r="J42" s="136">
        <v>42</v>
      </c>
      <c r="K42" s="136">
        <v>0</v>
      </c>
      <c r="L42" s="136">
        <v>58501</v>
      </c>
      <c r="M42" s="136" t="s">
        <v>9115</v>
      </c>
      <c r="N42" s="136" t="s">
        <v>673</v>
      </c>
      <c r="O42" s="136" t="s">
        <v>9454</v>
      </c>
    </row>
    <row r="43" spans="1:15" x14ac:dyDescent="0.25">
      <c r="A43" s="136" t="s">
        <v>9747</v>
      </c>
      <c r="B43" s="136">
        <v>4300</v>
      </c>
      <c r="C43" s="136" t="s">
        <v>9816</v>
      </c>
      <c r="D43" s="136">
        <v>19540407</v>
      </c>
      <c r="E43" s="136">
        <v>19570101</v>
      </c>
      <c r="F43" s="136">
        <v>37</v>
      </c>
      <c r="G43" s="136">
        <v>5</v>
      </c>
      <c r="H43" s="136">
        <v>0</v>
      </c>
      <c r="I43" s="136">
        <v>-102</v>
      </c>
      <c r="J43" s="136">
        <v>41</v>
      </c>
      <c r="K43" s="136">
        <v>0</v>
      </c>
      <c r="L43" s="136">
        <v>52438</v>
      </c>
      <c r="M43" s="136" t="s">
        <v>9115</v>
      </c>
      <c r="N43" s="136" t="s">
        <v>672</v>
      </c>
      <c r="O43" s="136" t="s">
        <v>9455</v>
      </c>
    </row>
    <row r="44" spans="1:15" x14ac:dyDescent="0.25">
      <c r="A44" s="136" t="s">
        <v>9196</v>
      </c>
      <c r="B44" s="136">
        <v>5374</v>
      </c>
      <c r="C44" s="136" t="s">
        <v>9817</v>
      </c>
      <c r="D44" s="136">
        <v>19480801</v>
      </c>
      <c r="E44" s="136">
        <v>19880920</v>
      </c>
      <c r="F44" s="136">
        <v>38</v>
      </c>
      <c r="G44" s="136">
        <v>26</v>
      </c>
      <c r="H44" s="136">
        <v>0</v>
      </c>
      <c r="I44" s="136">
        <v>-105</v>
      </c>
      <c r="J44" s="136">
        <v>15</v>
      </c>
      <c r="K44" s="136">
        <v>0</v>
      </c>
      <c r="L44" s="136">
        <v>57094</v>
      </c>
      <c r="M44" s="136" t="s">
        <v>9115</v>
      </c>
      <c r="N44" s="136" t="s">
        <v>650</v>
      </c>
      <c r="O44" s="136" t="s">
        <v>9456</v>
      </c>
    </row>
    <row r="45" spans="1:15" x14ac:dyDescent="0.25">
      <c r="A45" s="136" t="s">
        <v>9197</v>
      </c>
      <c r="B45" s="136">
        <v>8366</v>
      </c>
      <c r="C45" s="136" t="s">
        <v>9818</v>
      </c>
      <c r="D45" s="136">
        <v>19621201</v>
      </c>
      <c r="E45" s="136">
        <v>19700413</v>
      </c>
      <c r="F45" s="136">
        <v>40</v>
      </c>
      <c r="G45" s="136">
        <v>0</v>
      </c>
      <c r="H45" s="136">
        <v>0</v>
      </c>
      <c r="I45" s="136">
        <v>-105</v>
      </c>
      <c r="J45" s="136">
        <v>31</v>
      </c>
      <c r="K45" s="136">
        <v>0</v>
      </c>
      <c r="L45" s="136">
        <v>58590</v>
      </c>
      <c r="M45" s="136" t="s">
        <v>9115</v>
      </c>
      <c r="N45" s="136" t="s">
        <v>672</v>
      </c>
      <c r="O45" s="136" t="s">
        <v>9457</v>
      </c>
    </row>
    <row r="46" spans="1:15" x14ac:dyDescent="0.25">
      <c r="A46" s="136" t="s">
        <v>9198</v>
      </c>
      <c r="B46" s="136">
        <v>8855</v>
      </c>
      <c r="C46" s="136" t="s">
        <v>9819</v>
      </c>
      <c r="D46" s="136">
        <v>19060901</v>
      </c>
      <c r="E46" s="136">
        <v>19760731</v>
      </c>
      <c r="F46" s="136">
        <v>37</v>
      </c>
      <c r="G46" s="136">
        <v>40</v>
      </c>
      <c r="H46" s="136">
        <v>0</v>
      </c>
      <c r="I46" s="136">
        <v>-107</v>
      </c>
      <c r="J46" s="136">
        <v>48</v>
      </c>
      <c r="K46" s="136">
        <v>0</v>
      </c>
      <c r="L46" s="136">
        <v>50703</v>
      </c>
      <c r="M46" s="136" t="s">
        <v>9115</v>
      </c>
      <c r="N46" s="136" t="s">
        <v>668</v>
      </c>
      <c r="O46" s="136" t="s">
        <v>9458</v>
      </c>
    </row>
    <row r="47" spans="1:15" x14ac:dyDescent="0.25">
      <c r="A47" s="136" t="s">
        <v>9199</v>
      </c>
      <c r="B47" s="136">
        <v>6218</v>
      </c>
      <c r="C47" s="136" t="s">
        <v>9820</v>
      </c>
      <c r="D47" s="136">
        <v>19240501</v>
      </c>
      <c r="E47" s="136">
        <v>19250131</v>
      </c>
      <c r="F47" s="136">
        <v>39</v>
      </c>
      <c r="G47" s="136">
        <v>22</v>
      </c>
      <c r="H47" s="136">
        <v>0</v>
      </c>
      <c r="I47" s="136">
        <v>-104</v>
      </c>
      <c r="J47" s="136">
        <v>52</v>
      </c>
      <c r="K47" s="136">
        <v>0</v>
      </c>
      <c r="L47" s="136">
        <v>59182</v>
      </c>
      <c r="M47" s="136" t="s">
        <v>9115</v>
      </c>
      <c r="N47" s="136" t="s">
        <v>679</v>
      </c>
      <c r="O47" s="136" t="s">
        <v>9459</v>
      </c>
    </row>
    <row r="48" spans="1:15" x14ac:dyDescent="0.25">
      <c r="A48" s="136" t="s">
        <v>9200</v>
      </c>
      <c r="B48" s="136">
        <v>6184</v>
      </c>
      <c r="C48" s="136" t="s">
        <v>9821</v>
      </c>
      <c r="D48" s="136">
        <v>19480801</v>
      </c>
      <c r="E48" s="136">
        <v>19541031</v>
      </c>
      <c r="F48" s="136">
        <v>38</v>
      </c>
      <c r="G48" s="136">
        <v>54</v>
      </c>
      <c r="H48" s="136">
        <v>0</v>
      </c>
      <c r="I48" s="136">
        <v>-107</v>
      </c>
      <c r="J48" s="136">
        <v>56</v>
      </c>
      <c r="K48" s="136">
        <v>0</v>
      </c>
      <c r="L48" s="136">
        <v>55566</v>
      </c>
      <c r="M48" s="136" t="s">
        <v>9115</v>
      </c>
      <c r="N48" s="136" t="s">
        <v>644</v>
      </c>
      <c r="O48" s="136" t="s">
        <v>9460</v>
      </c>
    </row>
    <row r="49" spans="1:15" x14ac:dyDescent="0.25">
      <c r="A49" s="136" t="s">
        <v>9201</v>
      </c>
      <c r="B49" s="136">
        <v>7668</v>
      </c>
      <c r="C49" s="136" t="s">
        <v>9822</v>
      </c>
      <c r="D49" s="136">
        <v>19430814</v>
      </c>
      <c r="E49" s="136">
        <v>19580723</v>
      </c>
      <c r="F49" s="136">
        <v>37</v>
      </c>
      <c r="G49" s="136">
        <v>45</v>
      </c>
      <c r="H49" s="136">
        <v>0</v>
      </c>
      <c r="I49" s="136">
        <v>-106</v>
      </c>
      <c r="J49" s="136">
        <v>7</v>
      </c>
      <c r="K49" s="136">
        <v>0</v>
      </c>
      <c r="L49" s="136">
        <v>55736</v>
      </c>
      <c r="M49" s="136" t="s">
        <v>9115</v>
      </c>
      <c r="N49" s="136" t="s">
        <v>659</v>
      </c>
      <c r="O49" s="136" t="s">
        <v>9461</v>
      </c>
    </row>
    <row r="50" spans="1:15" x14ac:dyDescent="0.25">
      <c r="A50" s="136" t="s">
        <v>9202</v>
      </c>
      <c r="B50" s="136">
        <v>6880</v>
      </c>
      <c r="C50" s="136" t="s">
        <v>9823</v>
      </c>
      <c r="D50" s="136">
        <v>20040201</v>
      </c>
      <c r="E50" s="136">
        <v>20040802</v>
      </c>
      <c r="F50" s="136">
        <v>39</v>
      </c>
      <c r="G50" s="136">
        <v>13</v>
      </c>
      <c r="H50" s="136">
        <v>13</v>
      </c>
      <c r="I50" s="136">
        <v>-105</v>
      </c>
      <c r="J50" s="136">
        <v>16</v>
      </c>
      <c r="K50" s="136">
        <v>42</v>
      </c>
      <c r="L50" s="136">
        <v>57167</v>
      </c>
      <c r="M50" s="136" t="s">
        <v>9115</v>
      </c>
      <c r="N50" s="136" t="s">
        <v>684</v>
      </c>
      <c r="O50" s="136" t="s">
        <v>9462</v>
      </c>
    </row>
    <row r="51" spans="1:15" x14ac:dyDescent="0.25">
      <c r="A51" s="136" t="s">
        <v>9203</v>
      </c>
      <c r="B51" s="136">
        <v>4081</v>
      </c>
      <c r="C51" s="136" t="s">
        <v>9824</v>
      </c>
      <c r="D51" s="136">
        <v>19480801</v>
      </c>
      <c r="E51" s="136">
        <v>19550401</v>
      </c>
      <c r="F51" s="136">
        <v>38</v>
      </c>
      <c r="G51" s="136">
        <v>6</v>
      </c>
      <c r="H51" s="136">
        <v>0</v>
      </c>
      <c r="I51" s="136">
        <v>-103</v>
      </c>
      <c r="J51" s="136">
        <v>30</v>
      </c>
      <c r="K51" s="136">
        <v>0</v>
      </c>
      <c r="L51" s="136">
        <v>57197</v>
      </c>
      <c r="M51" s="136" t="s">
        <v>9115</v>
      </c>
      <c r="N51" s="136" t="s">
        <v>663</v>
      </c>
      <c r="O51" s="136" t="s">
        <v>9463</v>
      </c>
    </row>
    <row r="52" spans="1:15" x14ac:dyDescent="0.25">
      <c r="A52" s="136" t="s">
        <v>9121</v>
      </c>
      <c r="B52" s="136">
        <v>5647</v>
      </c>
      <c r="C52" s="136" t="s">
        <v>9825</v>
      </c>
      <c r="D52" s="136">
        <v>19511001</v>
      </c>
      <c r="E52" s="136">
        <v>19880630</v>
      </c>
      <c r="F52" s="136">
        <v>39</v>
      </c>
      <c r="G52" s="136">
        <v>39</v>
      </c>
      <c r="H52" s="136">
        <v>0</v>
      </c>
      <c r="I52" s="136">
        <v>-104</v>
      </c>
      <c r="J52" s="136">
        <v>51</v>
      </c>
      <c r="K52" s="136">
        <v>0</v>
      </c>
      <c r="L52" s="136">
        <v>59060</v>
      </c>
      <c r="M52" s="136" t="s">
        <v>9115</v>
      </c>
      <c r="N52" s="136" t="s">
        <v>648</v>
      </c>
      <c r="O52" s="136" t="s">
        <v>9464</v>
      </c>
    </row>
    <row r="53" spans="1:15" x14ac:dyDescent="0.25">
      <c r="A53" s="136" t="s">
        <v>9204</v>
      </c>
      <c r="B53" s="136">
        <v>7244</v>
      </c>
      <c r="C53" s="136" t="s">
        <v>9826</v>
      </c>
      <c r="D53" s="136">
        <v>19510901</v>
      </c>
      <c r="E53" s="136">
        <v>19641001</v>
      </c>
      <c r="F53" s="136">
        <v>38</v>
      </c>
      <c r="G53" s="136">
        <v>24</v>
      </c>
      <c r="H53" s="136">
        <v>0</v>
      </c>
      <c r="I53" s="136">
        <v>-107</v>
      </c>
      <c r="J53" s="136">
        <v>31</v>
      </c>
      <c r="K53" s="136">
        <v>0</v>
      </c>
      <c r="L53" s="136">
        <v>55797</v>
      </c>
      <c r="M53" s="136" t="s">
        <v>9115</v>
      </c>
      <c r="N53" s="136" t="s">
        <v>649</v>
      </c>
      <c r="O53" s="136" t="s">
        <v>9465</v>
      </c>
    </row>
    <row r="54" spans="1:15" x14ac:dyDescent="0.25">
      <c r="A54" s="136" t="s">
        <v>9205</v>
      </c>
      <c r="B54" s="136">
        <v>11302</v>
      </c>
      <c r="C54" s="136" t="s">
        <v>9827</v>
      </c>
      <c r="D54" s="136">
        <v>19551101</v>
      </c>
      <c r="E54" s="136">
        <v>19721231</v>
      </c>
      <c r="F54" s="136">
        <v>39</v>
      </c>
      <c r="G54" s="136">
        <v>23</v>
      </c>
      <c r="H54" s="136">
        <v>0</v>
      </c>
      <c r="I54" s="136">
        <v>-106</v>
      </c>
      <c r="J54" s="136">
        <v>12</v>
      </c>
      <c r="K54" s="136">
        <v>0</v>
      </c>
      <c r="L54" s="136">
        <v>57871</v>
      </c>
      <c r="M54" s="136" t="s">
        <v>9115</v>
      </c>
      <c r="N54" s="136" t="s">
        <v>644</v>
      </c>
      <c r="O54" s="136" t="s">
        <v>9466</v>
      </c>
    </row>
    <row r="55" spans="1:15" x14ac:dyDescent="0.25">
      <c r="A55" s="136" t="s">
        <v>9161</v>
      </c>
      <c r="B55" s="136">
        <v>8950</v>
      </c>
      <c r="C55" s="136" t="s">
        <v>9828</v>
      </c>
      <c r="D55" s="136">
        <v>20040101</v>
      </c>
      <c r="E55" s="136">
        <v>20041116</v>
      </c>
      <c r="F55" s="136">
        <v>39</v>
      </c>
      <c r="G55" s="136">
        <v>53</v>
      </c>
      <c r="H55" s="136">
        <v>45</v>
      </c>
      <c r="I55" s="136">
        <v>-105</v>
      </c>
      <c r="J55" s="136">
        <v>23</v>
      </c>
      <c r="K55" s="136">
        <v>5</v>
      </c>
      <c r="L55" s="136">
        <v>53547</v>
      </c>
      <c r="M55" s="136" t="s">
        <v>9115</v>
      </c>
      <c r="N55" s="136" t="s">
        <v>701</v>
      </c>
      <c r="O55" s="136" t="s">
        <v>9467</v>
      </c>
    </row>
    <row r="56" spans="1:15" x14ac:dyDescent="0.25">
      <c r="A56" s="136" t="s">
        <v>9131</v>
      </c>
      <c r="B56" s="136">
        <v>8000</v>
      </c>
      <c r="C56" s="136" t="s">
        <v>9829</v>
      </c>
      <c r="D56" s="136">
        <v>19480801</v>
      </c>
      <c r="E56" s="136">
        <v>19880726</v>
      </c>
      <c r="F56" s="136">
        <v>38</v>
      </c>
      <c r="G56" s="136">
        <v>26</v>
      </c>
      <c r="H56" s="136">
        <v>0</v>
      </c>
      <c r="I56" s="136">
        <v>-106</v>
      </c>
      <c r="J56" s="136">
        <v>46</v>
      </c>
      <c r="K56" s="136">
        <v>0</v>
      </c>
      <c r="L56" s="136">
        <v>50754</v>
      </c>
      <c r="M56" s="136" t="s">
        <v>9115</v>
      </c>
      <c r="N56" s="136" t="s">
        <v>682</v>
      </c>
      <c r="O56" s="136" t="s">
        <v>9468</v>
      </c>
    </row>
    <row r="57" spans="1:15" x14ac:dyDescent="0.25">
      <c r="A57" s="136" t="s">
        <v>9206</v>
      </c>
      <c r="B57" s="136">
        <v>6145</v>
      </c>
      <c r="C57" s="136" t="s">
        <v>9830</v>
      </c>
      <c r="D57" s="136">
        <v>19480801</v>
      </c>
      <c r="E57" s="136">
        <v>19660601</v>
      </c>
      <c r="F57" s="136">
        <v>39</v>
      </c>
      <c r="G57" s="136">
        <v>14</v>
      </c>
      <c r="H57" s="136">
        <v>0</v>
      </c>
      <c r="I57" s="136">
        <v>-107</v>
      </c>
      <c r="J57" s="136">
        <v>58</v>
      </c>
      <c r="K57" s="136">
        <v>0</v>
      </c>
      <c r="L57" s="136">
        <v>50191</v>
      </c>
      <c r="M57" s="136" t="s">
        <v>9115</v>
      </c>
      <c r="N57" s="136" t="s">
        <v>665</v>
      </c>
      <c r="O57" s="136" t="s">
        <v>9469</v>
      </c>
    </row>
    <row r="58" spans="1:15" x14ac:dyDescent="0.25">
      <c r="A58" s="136" t="s">
        <v>9207</v>
      </c>
      <c r="B58" s="136">
        <v>5780</v>
      </c>
      <c r="C58" s="136" t="s">
        <v>9831</v>
      </c>
      <c r="D58" s="136">
        <v>19400301</v>
      </c>
      <c r="E58" s="136">
        <v>19600512</v>
      </c>
      <c r="F58" s="136">
        <v>39</v>
      </c>
      <c r="G58" s="136">
        <v>6</v>
      </c>
      <c r="H58" s="136">
        <v>0</v>
      </c>
      <c r="I58" s="136">
        <v>-108</v>
      </c>
      <c r="J58" s="136">
        <v>44</v>
      </c>
      <c r="K58" s="136">
        <v>0</v>
      </c>
      <c r="L58" s="136">
        <v>50185</v>
      </c>
      <c r="M58" s="136" t="s">
        <v>9115</v>
      </c>
      <c r="N58" s="136" t="s">
        <v>646</v>
      </c>
      <c r="O58" s="136" t="s">
        <v>9470</v>
      </c>
    </row>
    <row r="59" spans="1:15" x14ac:dyDescent="0.25">
      <c r="A59" s="136" t="s">
        <v>9156</v>
      </c>
      <c r="C59" s="136" t="s">
        <v>9832</v>
      </c>
      <c r="D59" s="136">
        <v>19410101</v>
      </c>
      <c r="E59" s="136">
        <v>19440228</v>
      </c>
      <c r="F59" s="136">
        <v>38</v>
      </c>
      <c r="G59" s="136">
        <v>49</v>
      </c>
      <c r="H59" s="136">
        <v>0</v>
      </c>
      <c r="I59" s="136">
        <v>-104</v>
      </c>
      <c r="J59" s="136">
        <v>42</v>
      </c>
      <c r="K59" s="136">
        <v>0</v>
      </c>
      <c r="L59" s="136">
        <v>50945</v>
      </c>
      <c r="M59" s="136" t="s">
        <v>9115</v>
      </c>
      <c r="N59" s="136" t="s">
        <v>701</v>
      </c>
      <c r="O59" s="136" t="s">
        <v>9471</v>
      </c>
    </row>
    <row r="60" spans="1:15" x14ac:dyDescent="0.25">
      <c r="A60" s="136" t="s">
        <v>9208</v>
      </c>
      <c r="B60" s="136">
        <v>7907</v>
      </c>
      <c r="C60" s="136" t="s">
        <v>9833</v>
      </c>
      <c r="D60" s="136">
        <v>19480801</v>
      </c>
      <c r="E60" s="136">
        <v>19600228</v>
      </c>
      <c r="F60" s="136">
        <v>37</v>
      </c>
      <c r="G60" s="136">
        <v>8</v>
      </c>
      <c r="H60" s="136">
        <v>0</v>
      </c>
      <c r="I60" s="136">
        <v>-106</v>
      </c>
      <c r="J60" s="136">
        <v>2</v>
      </c>
      <c r="K60" s="136">
        <v>0</v>
      </c>
      <c r="L60" s="136">
        <v>51778</v>
      </c>
      <c r="M60" s="136" t="s">
        <v>9115</v>
      </c>
      <c r="N60" s="136" t="s">
        <v>659</v>
      </c>
      <c r="O60" s="136" t="s">
        <v>9472</v>
      </c>
    </row>
    <row r="61" spans="1:15" x14ac:dyDescent="0.25">
      <c r="A61" s="136" t="s">
        <v>9209</v>
      </c>
      <c r="B61" s="136">
        <v>6184</v>
      </c>
      <c r="C61" s="136" t="s">
        <v>9834</v>
      </c>
      <c r="D61" s="136">
        <v>19480801</v>
      </c>
      <c r="E61" s="136">
        <v>19760831</v>
      </c>
      <c r="F61" s="136">
        <v>37</v>
      </c>
      <c r="G61" s="136">
        <v>21</v>
      </c>
      <c r="H61" s="136">
        <v>0</v>
      </c>
      <c r="I61" s="136">
        <v>-108</v>
      </c>
      <c r="J61" s="136">
        <v>34</v>
      </c>
      <c r="K61" s="136">
        <v>0</v>
      </c>
      <c r="L61" s="136">
        <v>57928</v>
      </c>
      <c r="M61" s="136" t="s">
        <v>9115</v>
      </c>
      <c r="N61" s="136" t="s">
        <v>643</v>
      </c>
      <c r="O61" s="136" t="s">
        <v>9473</v>
      </c>
    </row>
    <row r="62" spans="1:15" x14ac:dyDescent="0.25">
      <c r="A62" s="136" t="s">
        <v>9210</v>
      </c>
      <c r="B62" s="136">
        <v>6231</v>
      </c>
      <c r="C62" s="136" t="s">
        <v>9835</v>
      </c>
      <c r="D62" s="136">
        <v>19480801</v>
      </c>
      <c r="E62" s="136">
        <v>19620920</v>
      </c>
      <c r="F62" s="136">
        <v>40</v>
      </c>
      <c r="G62" s="136">
        <v>31</v>
      </c>
      <c r="H62" s="136">
        <v>0</v>
      </c>
      <c r="I62" s="136">
        <v>-107</v>
      </c>
      <c r="J62" s="136">
        <v>33</v>
      </c>
      <c r="K62" s="136">
        <v>0</v>
      </c>
      <c r="L62" s="136">
        <v>50028</v>
      </c>
      <c r="M62" s="136" t="s">
        <v>9115</v>
      </c>
      <c r="N62" s="136" t="s">
        <v>700</v>
      </c>
      <c r="O62" s="136" t="s">
        <v>9474</v>
      </c>
    </row>
    <row r="63" spans="1:15" x14ac:dyDescent="0.25">
      <c r="A63" s="136" t="s">
        <v>9211</v>
      </c>
      <c r="B63" s="136">
        <v>6440</v>
      </c>
      <c r="C63" s="136" t="s">
        <v>9836</v>
      </c>
      <c r="D63" s="136">
        <v>19770505</v>
      </c>
      <c r="E63" s="136">
        <v>19840807</v>
      </c>
      <c r="F63" s="136">
        <v>40</v>
      </c>
      <c r="G63" s="136">
        <v>27</v>
      </c>
      <c r="H63" s="136">
        <v>0</v>
      </c>
      <c r="I63" s="136">
        <v>-107</v>
      </c>
      <c r="J63" s="136">
        <v>36</v>
      </c>
      <c r="K63" s="136">
        <v>0</v>
      </c>
      <c r="L63" s="136">
        <v>50096</v>
      </c>
      <c r="M63" s="136" t="s">
        <v>9115</v>
      </c>
      <c r="N63" s="136" t="s">
        <v>668</v>
      </c>
      <c r="O63" s="136" t="s">
        <v>9475</v>
      </c>
    </row>
    <row r="64" spans="1:15" x14ac:dyDescent="0.25">
      <c r="A64" s="136" t="s">
        <v>9212</v>
      </c>
      <c r="B64" s="136">
        <v>8855</v>
      </c>
      <c r="C64" s="136" t="s">
        <v>9837</v>
      </c>
      <c r="D64" s="136">
        <v>19660401</v>
      </c>
      <c r="E64" s="136">
        <v>19830502</v>
      </c>
      <c r="F64" s="136">
        <v>37</v>
      </c>
      <c r="G64" s="136">
        <v>51</v>
      </c>
      <c r="H64" s="136">
        <v>0</v>
      </c>
      <c r="I64" s="136">
        <v>-106</v>
      </c>
      <c r="J64" s="136">
        <v>56</v>
      </c>
      <c r="K64" s="136">
        <v>0</v>
      </c>
      <c r="L64" s="136">
        <v>50105</v>
      </c>
      <c r="M64" s="136" t="s">
        <v>9115</v>
      </c>
      <c r="N64" s="136" t="s">
        <v>675</v>
      </c>
      <c r="O64" s="136" t="s">
        <v>9476</v>
      </c>
    </row>
    <row r="65" spans="1:15" x14ac:dyDescent="0.25">
      <c r="A65" s="136" t="s">
        <v>9213</v>
      </c>
      <c r="B65" s="136">
        <v>8635</v>
      </c>
      <c r="C65" s="136" t="s">
        <v>9838</v>
      </c>
      <c r="D65" s="136">
        <v>19830503</v>
      </c>
      <c r="E65" s="136">
        <v>19880517</v>
      </c>
      <c r="F65" s="136">
        <v>37</v>
      </c>
      <c r="G65" s="136">
        <v>52</v>
      </c>
      <c r="H65" s="136">
        <v>0</v>
      </c>
      <c r="I65" s="136">
        <v>-106</v>
      </c>
      <c r="J65" s="136">
        <v>55</v>
      </c>
      <c r="K65" s="136">
        <v>0</v>
      </c>
      <c r="L65" s="136">
        <v>50119</v>
      </c>
      <c r="M65" s="136" t="s">
        <v>9115</v>
      </c>
      <c r="N65" s="136" t="s">
        <v>700</v>
      </c>
      <c r="O65" s="136" t="s">
        <v>9477</v>
      </c>
    </row>
    <row r="66" spans="1:15" x14ac:dyDescent="0.25">
      <c r="A66" s="136" t="s">
        <v>9214</v>
      </c>
      <c r="B66" s="136">
        <v>8875</v>
      </c>
      <c r="C66" s="136" t="s">
        <v>9839</v>
      </c>
      <c r="D66" s="136">
        <v>19480801</v>
      </c>
      <c r="E66" s="136">
        <v>19530701</v>
      </c>
      <c r="F66" s="136">
        <v>38</v>
      </c>
      <c r="G66" s="136">
        <v>52</v>
      </c>
      <c r="H66" s="136">
        <v>0</v>
      </c>
      <c r="I66" s="136">
        <v>-106</v>
      </c>
      <c r="J66" s="136">
        <v>58</v>
      </c>
      <c r="K66" s="136">
        <v>0</v>
      </c>
      <c r="L66" s="136">
        <v>50125</v>
      </c>
      <c r="M66" s="136" t="s">
        <v>9115</v>
      </c>
      <c r="N66" s="136" t="s">
        <v>641</v>
      </c>
      <c r="O66" s="136" t="s">
        <v>9478</v>
      </c>
    </row>
    <row r="67" spans="1:15" x14ac:dyDescent="0.25">
      <c r="A67" s="136" t="s">
        <v>9215</v>
      </c>
      <c r="B67" s="136">
        <v>8115</v>
      </c>
      <c r="C67" s="136" t="s">
        <v>9840</v>
      </c>
      <c r="D67" s="136">
        <v>19820315</v>
      </c>
      <c r="E67" s="136">
        <v>19881114</v>
      </c>
      <c r="F67" s="136">
        <v>37</v>
      </c>
      <c r="G67" s="136">
        <v>59</v>
      </c>
      <c r="H67" s="136">
        <v>0</v>
      </c>
      <c r="I67" s="136">
        <v>-105</v>
      </c>
      <c r="J67" s="136">
        <v>41</v>
      </c>
      <c r="K67" s="136">
        <v>0</v>
      </c>
      <c r="L67" s="136">
        <v>50126</v>
      </c>
      <c r="M67" s="136" t="s">
        <v>9115</v>
      </c>
      <c r="N67" s="136" t="s">
        <v>641</v>
      </c>
      <c r="O67" s="136" t="s">
        <v>9479</v>
      </c>
    </row>
    <row r="68" spans="1:15" x14ac:dyDescent="0.25">
      <c r="A68" s="136" t="s">
        <v>9216</v>
      </c>
      <c r="B68" s="136">
        <v>5183</v>
      </c>
      <c r="C68" s="136" t="s">
        <v>9841</v>
      </c>
      <c r="D68" s="136">
        <v>19480801</v>
      </c>
      <c r="E68" s="136">
        <v>19880831</v>
      </c>
      <c r="F68" s="136">
        <v>39</v>
      </c>
      <c r="G68" s="136">
        <v>37</v>
      </c>
      <c r="H68" s="136">
        <v>0</v>
      </c>
      <c r="I68" s="136">
        <v>-104</v>
      </c>
      <c r="J68" s="136">
        <v>3</v>
      </c>
      <c r="K68" s="136">
        <v>0</v>
      </c>
      <c r="L68" s="136">
        <v>50298</v>
      </c>
      <c r="M68" s="136" t="s">
        <v>9115</v>
      </c>
      <c r="N68" s="136" t="s">
        <v>664</v>
      </c>
      <c r="O68" s="136" t="s">
        <v>9480</v>
      </c>
    </row>
    <row r="69" spans="1:15" x14ac:dyDescent="0.25">
      <c r="A69" s="136" t="s">
        <v>9217</v>
      </c>
      <c r="B69" s="136">
        <v>7884</v>
      </c>
      <c r="C69" s="136" t="s">
        <v>9842</v>
      </c>
      <c r="D69" s="136">
        <v>19480801</v>
      </c>
      <c r="E69" s="136">
        <v>19520901</v>
      </c>
      <c r="F69" s="136">
        <v>37</v>
      </c>
      <c r="G69" s="136">
        <v>40</v>
      </c>
      <c r="H69" s="136">
        <v>0</v>
      </c>
      <c r="I69" s="136">
        <v>-106</v>
      </c>
      <c r="J69" s="136">
        <v>21</v>
      </c>
      <c r="K69" s="136">
        <v>0</v>
      </c>
      <c r="L69" s="136">
        <v>50304</v>
      </c>
      <c r="M69" s="136" t="s">
        <v>9115</v>
      </c>
      <c r="N69" s="136" t="s">
        <v>648</v>
      </c>
      <c r="O69" s="136" t="s">
        <v>9481</v>
      </c>
    </row>
    <row r="70" spans="1:15" x14ac:dyDescent="0.25">
      <c r="A70" s="136" t="s">
        <v>9218</v>
      </c>
      <c r="B70" s="136">
        <v>5092</v>
      </c>
      <c r="C70" s="136" t="s">
        <v>9843</v>
      </c>
      <c r="D70" s="136">
        <v>19540201</v>
      </c>
      <c r="E70" s="136">
        <v>19810127</v>
      </c>
      <c r="F70" s="136">
        <v>37</v>
      </c>
      <c r="G70" s="136">
        <v>38</v>
      </c>
      <c r="H70" s="136">
        <v>0</v>
      </c>
      <c r="I70" s="136">
        <v>-104</v>
      </c>
      <c r="J70" s="136">
        <v>1</v>
      </c>
      <c r="K70" s="136">
        <v>0</v>
      </c>
      <c r="L70" s="136">
        <v>50301</v>
      </c>
      <c r="M70" s="136" t="s">
        <v>9115</v>
      </c>
      <c r="N70" s="136" t="s">
        <v>648</v>
      </c>
      <c r="O70" s="136" t="s">
        <v>9482</v>
      </c>
    </row>
    <row r="71" spans="1:15" x14ac:dyDescent="0.25">
      <c r="A71" s="136" t="s">
        <v>9219</v>
      </c>
      <c r="B71" s="136">
        <v>5125</v>
      </c>
      <c r="C71" s="136" t="s">
        <v>9844</v>
      </c>
      <c r="D71" s="136">
        <v>19480801</v>
      </c>
      <c r="E71" s="136">
        <v>19540701</v>
      </c>
      <c r="F71" s="136">
        <v>38</v>
      </c>
      <c r="G71" s="136">
        <v>45</v>
      </c>
      <c r="H71" s="136">
        <v>0</v>
      </c>
      <c r="I71" s="136">
        <v>-108</v>
      </c>
      <c r="J71" s="136">
        <v>4</v>
      </c>
      <c r="K71" s="136">
        <v>0</v>
      </c>
      <c r="L71" s="136">
        <v>50307</v>
      </c>
      <c r="M71" s="136" t="s">
        <v>9115</v>
      </c>
      <c r="N71" s="136" t="s">
        <v>643</v>
      </c>
      <c r="O71" s="136" t="s">
        <v>9483</v>
      </c>
    </row>
    <row r="72" spans="1:15" x14ac:dyDescent="0.25">
      <c r="A72" s="136" t="s">
        <v>9220</v>
      </c>
      <c r="B72" s="136">
        <v>5299</v>
      </c>
      <c r="C72" s="136" t="s">
        <v>9845</v>
      </c>
      <c r="D72" s="136">
        <v>19471101</v>
      </c>
      <c r="E72" s="136">
        <v>19471130</v>
      </c>
      <c r="F72" s="136">
        <v>39</v>
      </c>
      <c r="G72" s="136">
        <v>46</v>
      </c>
      <c r="H72" s="136">
        <v>0</v>
      </c>
      <c r="I72" s="136">
        <v>-104</v>
      </c>
      <c r="J72" s="136">
        <v>53</v>
      </c>
      <c r="K72" s="136">
        <v>0</v>
      </c>
      <c r="L72" s="136">
        <v>50370</v>
      </c>
      <c r="M72" s="136" t="s">
        <v>9115</v>
      </c>
      <c r="N72" s="136" t="s">
        <v>688</v>
      </c>
      <c r="O72" s="136" t="s">
        <v>9484</v>
      </c>
    </row>
    <row r="73" spans="1:15" x14ac:dyDescent="0.25">
      <c r="A73" s="136" t="s">
        <v>9160</v>
      </c>
      <c r="B73" s="136">
        <v>5285</v>
      </c>
      <c r="C73" s="136" t="s">
        <v>9846</v>
      </c>
      <c r="D73" s="136">
        <v>19480801</v>
      </c>
      <c r="E73" s="136">
        <v>19480831</v>
      </c>
      <c r="F73" s="136">
        <v>39</v>
      </c>
      <c r="G73" s="136">
        <v>45</v>
      </c>
      <c r="H73" s="136">
        <v>0</v>
      </c>
      <c r="I73" s="136">
        <v>-105</v>
      </c>
      <c r="J73" s="136">
        <v>0</v>
      </c>
      <c r="K73" s="136">
        <v>0</v>
      </c>
      <c r="L73" s="136">
        <v>50374</v>
      </c>
      <c r="M73" s="136" t="s">
        <v>9115</v>
      </c>
      <c r="N73" s="136" t="s">
        <v>688</v>
      </c>
      <c r="O73" s="136" t="s">
        <v>9485</v>
      </c>
    </row>
    <row r="74" spans="1:15" x14ac:dyDescent="0.25">
      <c r="A74" s="136" t="s">
        <v>9221</v>
      </c>
      <c r="B74" s="136">
        <v>8899</v>
      </c>
      <c r="C74" s="136" t="s">
        <v>9847</v>
      </c>
      <c r="D74" s="136">
        <v>19480801</v>
      </c>
      <c r="E74" s="136">
        <v>19610601</v>
      </c>
      <c r="F74" s="136">
        <v>39</v>
      </c>
      <c r="G74" s="136">
        <v>36</v>
      </c>
      <c r="H74" s="136">
        <v>0</v>
      </c>
      <c r="I74" s="136">
        <v>-106</v>
      </c>
      <c r="J74" s="136">
        <v>3</v>
      </c>
      <c r="K74" s="136">
        <v>0</v>
      </c>
      <c r="L74" s="136">
        <v>50387</v>
      </c>
      <c r="M74" s="136" t="s">
        <v>9115</v>
      </c>
      <c r="N74" s="136" t="s">
        <v>699</v>
      </c>
      <c r="O74" s="136" t="s">
        <v>9486</v>
      </c>
    </row>
    <row r="75" spans="1:15" x14ac:dyDescent="0.25">
      <c r="A75" s="136" t="s">
        <v>9133</v>
      </c>
      <c r="B75" s="136">
        <v>5921</v>
      </c>
      <c r="C75" s="136" t="s">
        <v>9848</v>
      </c>
      <c r="D75" s="136">
        <v>19650601</v>
      </c>
      <c r="E75" s="136">
        <v>19880726</v>
      </c>
      <c r="F75" s="136">
        <v>40</v>
      </c>
      <c r="G75" s="136">
        <v>14</v>
      </c>
      <c r="H75" s="136">
        <v>0</v>
      </c>
      <c r="I75" s="136">
        <v>-108</v>
      </c>
      <c r="J75" s="136">
        <v>58</v>
      </c>
      <c r="K75" s="136">
        <v>0</v>
      </c>
      <c r="L75" s="136">
        <v>50400</v>
      </c>
      <c r="M75" s="136" t="s">
        <v>9115</v>
      </c>
      <c r="N75" s="136" t="s">
        <v>702</v>
      </c>
      <c r="O75" s="136" t="s">
        <v>9487</v>
      </c>
    </row>
    <row r="76" spans="1:15" x14ac:dyDescent="0.25">
      <c r="A76" s="136" t="s">
        <v>9222</v>
      </c>
      <c r="B76" s="136">
        <v>5135</v>
      </c>
      <c r="C76" s="136" t="s">
        <v>9849</v>
      </c>
      <c r="D76" s="136">
        <v>19480801</v>
      </c>
      <c r="E76" s="136">
        <v>19800930</v>
      </c>
      <c r="F76" s="136">
        <v>37</v>
      </c>
      <c r="G76" s="136">
        <v>23</v>
      </c>
      <c r="H76" s="136">
        <v>0</v>
      </c>
      <c r="I76" s="136">
        <v>-103</v>
      </c>
      <c r="J76" s="136">
        <v>53</v>
      </c>
      <c r="K76" s="136">
        <v>0</v>
      </c>
      <c r="L76" s="136">
        <v>50406</v>
      </c>
      <c r="M76" s="136" t="s">
        <v>9115</v>
      </c>
      <c r="N76" s="136" t="s">
        <v>658</v>
      </c>
      <c r="O76" s="136" t="s">
        <v>9488</v>
      </c>
    </row>
    <row r="77" spans="1:15" x14ac:dyDescent="0.25">
      <c r="A77" s="136" t="s">
        <v>9223</v>
      </c>
      <c r="B77" s="136">
        <v>6955</v>
      </c>
      <c r="C77" s="136" t="s">
        <v>9850</v>
      </c>
      <c r="D77" s="136">
        <v>19480801</v>
      </c>
      <c r="E77" s="136">
        <v>19570101</v>
      </c>
      <c r="F77" s="136">
        <v>37</v>
      </c>
      <c r="G77" s="136">
        <v>28</v>
      </c>
      <c r="H77" s="136">
        <v>0</v>
      </c>
      <c r="I77" s="136">
        <v>-108</v>
      </c>
      <c r="J77" s="136">
        <v>30</v>
      </c>
      <c r="K77" s="136">
        <v>0</v>
      </c>
      <c r="L77" s="136">
        <v>50437</v>
      </c>
      <c r="M77" s="136" t="s">
        <v>9115</v>
      </c>
      <c r="N77" s="136" t="s">
        <v>659</v>
      </c>
      <c r="O77" s="136" t="s">
        <v>9489</v>
      </c>
    </row>
    <row r="78" spans="1:15" x14ac:dyDescent="0.25">
      <c r="A78" s="136" t="s">
        <v>9224</v>
      </c>
      <c r="B78" s="136">
        <v>6554</v>
      </c>
      <c r="C78" s="136" t="s">
        <v>9851</v>
      </c>
      <c r="D78" s="136">
        <v>19480801</v>
      </c>
      <c r="E78" s="136">
        <v>19521108</v>
      </c>
      <c r="F78" s="136">
        <v>37</v>
      </c>
      <c r="G78" s="136">
        <v>17</v>
      </c>
      <c r="H78" s="136">
        <v>0</v>
      </c>
      <c r="I78" s="136">
        <v>-107</v>
      </c>
      <c r="J78" s="136">
        <v>53</v>
      </c>
      <c r="K78" s="136">
        <v>0</v>
      </c>
      <c r="L78" s="136">
        <v>50583</v>
      </c>
      <c r="M78" s="136" t="s">
        <v>9115</v>
      </c>
      <c r="N78" s="136" t="s">
        <v>682</v>
      </c>
      <c r="O78" s="136" t="s">
        <v>9490</v>
      </c>
    </row>
    <row r="79" spans="1:15" x14ac:dyDescent="0.25">
      <c r="A79" s="136" t="s">
        <v>9119</v>
      </c>
      <c r="B79" s="136">
        <v>6750</v>
      </c>
      <c r="C79" s="136" t="s">
        <v>9852</v>
      </c>
      <c r="D79" s="136">
        <v>19910227</v>
      </c>
      <c r="E79" s="136">
        <v>19970308</v>
      </c>
      <c r="F79" s="136">
        <v>37</v>
      </c>
      <c r="G79" s="136">
        <v>17</v>
      </c>
      <c r="H79" s="136">
        <v>0</v>
      </c>
      <c r="I79" s="136">
        <v>-107</v>
      </c>
      <c r="J79" s="136">
        <v>52</v>
      </c>
      <c r="K79" s="136">
        <v>0</v>
      </c>
      <c r="L79" s="136">
        <v>50686</v>
      </c>
      <c r="M79" s="136" t="s">
        <v>9115</v>
      </c>
      <c r="N79" s="136" t="s">
        <v>671</v>
      </c>
      <c r="O79" s="136" t="s">
        <v>9491</v>
      </c>
    </row>
    <row r="80" spans="1:15" x14ac:dyDescent="0.25">
      <c r="A80" s="136" t="s">
        <v>9225</v>
      </c>
      <c r="B80" s="136">
        <v>4262</v>
      </c>
      <c r="C80" s="136" t="s">
        <v>9853</v>
      </c>
      <c r="D80" s="136">
        <v>19480801</v>
      </c>
      <c r="E80" s="136">
        <v>19510930</v>
      </c>
      <c r="F80" s="136">
        <v>38</v>
      </c>
      <c r="G80" s="136">
        <v>29</v>
      </c>
      <c r="H80" s="136">
        <v>0</v>
      </c>
      <c r="I80" s="136">
        <v>-102</v>
      </c>
      <c r="J80" s="136">
        <v>46</v>
      </c>
      <c r="K80" s="136">
        <v>0</v>
      </c>
      <c r="L80" s="136">
        <v>50690</v>
      </c>
      <c r="M80" s="136" t="s">
        <v>9115</v>
      </c>
      <c r="N80" s="136" t="s">
        <v>690</v>
      </c>
      <c r="O80" s="136" t="s">
        <v>9492</v>
      </c>
    </row>
    <row r="81" spans="1:15" x14ac:dyDescent="0.25">
      <c r="A81" s="136" t="s">
        <v>9226</v>
      </c>
      <c r="C81" s="136" t="s">
        <v>9854</v>
      </c>
      <c r="D81" s="136">
        <v>19471101</v>
      </c>
      <c r="E81" s="136">
        <v>19471108</v>
      </c>
      <c r="F81" s="136">
        <v>39</v>
      </c>
      <c r="G81" s="136">
        <v>40</v>
      </c>
      <c r="H81" s="136">
        <v>0</v>
      </c>
      <c r="I81" s="136">
        <v>-106</v>
      </c>
      <c r="J81" s="136">
        <v>50</v>
      </c>
      <c r="K81" s="136">
        <v>0</v>
      </c>
      <c r="L81" s="136">
        <v>50776</v>
      </c>
      <c r="M81" s="136" t="s">
        <v>9115</v>
      </c>
      <c r="N81" s="136" t="s">
        <v>650</v>
      </c>
      <c r="O81" s="136" t="s">
        <v>9493</v>
      </c>
    </row>
    <row r="82" spans="1:15" x14ac:dyDescent="0.25">
      <c r="A82" s="136" t="s">
        <v>9137</v>
      </c>
      <c r="B82" s="136">
        <v>7244</v>
      </c>
      <c r="C82" s="136" t="s">
        <v>9855</v>
      </c>
      <c r="D82" s="136">
        <v>19560101</v>
      </c>
      <c r="E82" s="136">
        <v>19881027</v>
      </c>
      <c r="F82" s="136">
        <v>39</v>
      </c>
      <c r="G82" s="136">
        <v>5</v>
      </c>
      <c r="H82" s="136">
        <v>0</v>
      </c>
      <c r="I82" s="136">
        <v>-104</v>
      </c>
      <c r="J82" s="136">
        <v>34</v>
      </c>
      <c r="K82" s="136">
        <v>0</v>
      </c>
      <c r="L82" s="136">
        <v>50806</v>
      </c>
      <c r="M82" s="136" t="s">
        <v>9115</v>
      </c>
      <c r="N82" s="136" t="s">
        <v>694</v>
      </c>
      <c r="O82" s="136" t="s">
        <v>9494</v>
      </c>
    </row>
    <row r="83" spans="1:15" x14ac:dyDescent="0.25">
      <c r="A83" s="136" t="s">
        <v>9136</v>
      </c>
      <c r="B83" s="136">
        <v>7274</v>
      </c>
      <c r="C83" s="136" t="s">
        <v>9856</v>
      </c>
      <c r="D83" s="136">
        <v>19560101</v>
      </c>
      <c r="E83" s="136">
        <v>19660630</v>
      </c>
      <c r="F83" s="136">
        <v>39</v>
      </c>
      <c r="G83" s="136">
        <v>5</v>
      </c>
      <c r="H83" s="136">
        <v>0</v>
      </c>
      <c r="I83" s="136">
        <v>-104</v>
      </c>
      <c r="J83" s="136">
        <v>33</v>
      </c>
      <c r="K83" s="136">
        <v>0</v>
      </c>
      <c r="L83" s="136">
        <v>50810</v>
      </c>
      <c r="M83" s="136" t="s">
        <v>9115</v>
      </c>
      <c r="N83" s="136" t="s">
        <v>658</v>
      </c>
      <c r="O83" s="136" t="s">
        <v>9495</v>
      </c>
    </row>
    <row r="84" spans="1:15" x14ac:dyDescent="0.25">
      <c r="A84" s="136" t="s">
        <v>9157</v>
      </c>
      <c r="B84" s="136">
        <v>7605</v>
      </c>
      <c r="C84" s="136" t="s">
        <v>9857</v>
      </c>
      <c r="D84" s="136">
        <v>19560101</v>
      </c>
      <c r="E84" s="136">
        <v>19660630</v>
      </c>
      <c r="F84" s="136">
        <v>39</v>
      </c>
      <c r="G84" s="136">
        <v>2</v>
      </c>
      <c r="H84" s="136">
        <v>0</v>
      </c>
      <c r="I84" s="136">
        <v>-104</v>
      </c>
      <c r="J84" s="136">
        <v>40</v>
      </c>
      <c r="K84" s="136">
        <v>0</v>
      </c>
      <c r="L84" s="136">
        <v>50825</v>
      </c>
      <c r="M84" s="136" t="s">
        <v>9115</v>
      </c>
      <c r="N84" s="136" t="s">
        <v>678</v>
      </c>
      <c r="O84" s="136" t="s">
        <v>9496</v>
      </c>
    </row>
    <row r="85" spans="1:15" x14ac:dyDescent="0.25">
      <c r="A85" s="136" t="s">
        <v>9227</v>
      </c>
      <c r="B85" s="136">
        <v>5453</v>
      </c>
      <c r="C85" s="136" t="s">
        <v>9858</v>
      </c>
      <c r="D85" s="136">
        <v>19600801</v>
      </c>
      <c r="E85" s="136">
        <v>19620731</v>
      </c>
      <c r="F85" s="136">
        <v>39</v>
      </c>
      <c r="G85" s="136">
        <v>45</v>
      </c>
      <c r="H85" s="136">
        <v>0</v>
      </c>
      <c r="I85" s="136">
        <v>-105</v>
      </c>
      <c r="J85" s="136">
        <v>5</v>
      </c>
      <c r="K85" s="136">
        <v>0</v>
      </c>
      <c r="L85" s="136">
        <v>50848</v>
      </c>
      <c r="M85" s="136" t="s">
        <v>9115</v>
      </c>
      <c r="N85" s="136" t="s">
        <v>646</v>
      </c>
      <c r="O85" s="136" t="s">
        <v>9497</v>
      </c>
    </row>
    <row r="86" spans="1:15" x14ac:dyDescent="0.25">
      <c r="A86" s="136" t="s">
        <v>9228</v>
      </c>
      <c r="B86" s="136">
        <v>6795</v>
      </c>
      <c r="C86" s="136" t="s">
        <v>9859</v>
      </c>
      <c r="D86" s="136">
        <v>19620401</v>
      </c>
      <c r="E86" s="136">
        <v>19691201</v>
      </c>
      <c r="F86" s="136">
        <v>39</v>
      </c>
      <c r="G86" s="136">
        <v>13</v>
      </c>
      <c r="H86" s="136">
        <v>0</v>
      </c>
      <c r="I86" s="136">
        <v>-104</v>
      </c>
      <c r="J86" s="136">
        <v>33</v>
      </c>
      <c r="K86" s="136">
        <v>0</v>
      </c>
      <c r="L86" s="136">
        <v>50843</v>
      </c>
      <c r="M86" s="136" t="s">
        <v>9115</v>
      </c>
      <c r="N86" s="136" t="s">
        <v>646</v>
      </c>
      <c r="O86" s="136" t="s">
        <v>9498</v>
      </c>
    </row>
    <row r="87" spans="1:15" x14ac:dyDescent="0.25">
      <c r="A87" s="136" t="s">
        <v>9748</v>
      </c>
      <c r="B87" s="136">
        <v>7034</v>
      </c>
      <c r="C87" s="136" t="s">
        <v>9860</v>
      </c>
      <c r="D87" s="136">
        <v>19560101</v>
      </c>
      <c r="E87" s="136">
        <v>19640901</v>
      </c>
      <c r="F87" s="136">
        <v>39</v>
      </c>
      <c r="G87" s="136">
        <v>14</v>
      </c>
      <c r="H87" s="136">
        <v>0</v>
      </c>
      <c r="I87" s="136">
        <v>-104</v>
      </c>
      <c r="J87" s="136">
        <v>35</v>
      </c>
      <c r="K87" s="136">
        <v>0</v>
      </c>
      <c r="L87" s="136">
        <v>50859</v>
      </c>
      <c r="M87" s="136" t="s">
        <v>9115</v>
      </c>
      <c r="N87" s="136" t="s">
        <v>646</v>
      </c>
      <c r="O87" s="136" t="s">
        <v>9499</v>
      </c>
    </row>
    <row r="88" spans="1:15" x14ac:dyDescent="0.25">
      <c r="A88" s="136" t="s">
        <v>9229</v>
      </c>
      <c r="B88" s="136">
        <v>6755</v>
      </c>
      <c r="C88" s="136" t="s">
        <v>9861</v>
      </c>
      <c r="D88" s="136">
        <v>19560101</v>
      </c>
      <c r="E88" s="136">
        <v>19660630</v>
      </c>
      <c r="F88" s="136">
        <v>39</v>
      </c>
      <c r="G88" s="136">
        <v>12</v>
      </c>
      <c r="H88" s="136">
        <v>0</v>
      </c>
      <c r="I88" s="136">
        <v>-104</v>
      </c>
      <c r="J88" s="136">
        <v>30</v>
      </c>
      <c r="K88" s="136">
        <v>0</v>
      </c>
      <c r="L88" s="136">
        <v>50851</v>
      </c>
      <c r="M88" s="136" t="s">
        <v>9115</v>
      </c>
      <c r="N88" s="136" t="s">
        <v>646</v>
      </c>
      <c r="O88" s="136" t="s">
        <v>9500</v>
      </c>
    </row>
    <row r="89" spans="1:15" x14ac:dyDescent="0.25">
      <c r="A89" s="136" t="s">
        <v>9230</v>
      </c>
      <c r="B89" s="136">
        <v>7224</v>
      </c>
      <c r="C89" s="136" t="s">
        <v>9862</v>
      </c>
      <c r="D89" s="136">
        <v>19560101</v>
      </c>
      <c r="E89" s="136">
        <v>19660630</v>
      </c>
      <c r="F89" s="136">
        <v>39</v>
      </c>
      <c r="G89" s="136">
        <v>10</v>
      </c>
      <c r="H89" s="136">
        <v>0</v>
      </c>
      <c r="I89" s="136">
        <v>-104</v>
      </c>
      <c r="J89" s="136">
        <v>34</v>
      </c>
      <c r="K89" s="136">
        <v>0</v>
      </c>
      <c r="L89" s="136">
        <v>50862</v>
      </c>
      <c r="M89" s="136" t="s">
        <v>9115</v>
      </c>
      <c r="N89" s="136" t="s">
        <v>676</v>
      </c>
      <c r="O89" s="136" t="s">
        <v>9501</v>
      </c>
    </row>
    <row r="90" spans="1:15" x14ac:dyDescent="0.25">
      <c r="A90" s="136" t="s">
        <v>9749</v>
      </c>
      <c r="B90" s="136">
        <v>7064</v>
      </c>
      <c r="C90" s="136" t="s">
        <v>9863</v>
      </c>
      <c r="D90" s="136">
        <v>19560101</v>
      </c>
      <c r="E90" s="136">
        <v>19620201</v>
      </c>
      <c r="F90" s="136">
        <v>39</v>
      </c>
      <c r="G90" s="136">
        <v>8</v>
      </c>
      <c r="H90" s="136">
        <v>0</v>
      </c>
      <c r="I90" s="136">
        <v>-104</v>
      </c>
      <c r="J90" s="136">
        <v>34</v>
      </c>
      <c r="K90" s="136">
        <v>0</v>
      </c>
      <c r="L90" s="136">
        <v>50873</v>
      </c>
      <c r="M90" s="136" t="s">
        <v>9115</v>
      </c>
      <c r="N90" s="136" t="s">
        <v>675</v>
      </c>
      <c r="O90" s="136" t="s">
        <v>9502</v>
      </c>
    </row>
    <row r="91" spans="1:15" x14ac:dyDescent="0.25">
      <c r="A91" s="136" t="s">
        <v>9750</v>
      </c>
      <c r="B91" s="136">
        <v>7205</v>
      </c>
      <c r="C91" s="136" t="s">
        <v>9864</v>
      </c>
      <c r="D91" s="136">
        <v>19560101</v>
      </c>
      <c r="E91" s="136">
        <v>19600501</v>
      </c>
      <c r="F91" s="136">
        <v>39</v>
      </c>
      <c r="G91" s="136">
        <v>8</v>
      </c>
      <c r="H91" s="136">
        <v>0</v>
      </c>
      <c r="I91" s="136">
        <v>-104</v>
      </c>
      <c r="J91" s="136">
        <v>37</v>
      </c>
      <c r="K91" s="136">
        <v>0</v>
      </c>
      <c r="L91" s="136">
        <v>50884</v>
      </c>
      <c r="M91" s="136" t="s">
        <v>9115</v>
      </c>
      <c r="N91" s="136" t="s">
        <v>676</v>
      </c>
      <c r="O91" s="136" t="s">
        <v>9503</v>
      </c>
    </row>
    <row r="92" spans="1:15" x14ac:dyDescent="0.25">
      <c r="A92" s="136" t="s">
        <v>9231</v>
      </c>
      <c r="B92" s="136">
        <v>8406</v>
      </c>
      <c r="C92" s="136" t="s">
        <v>9865</v>
      </c>
      <c r="D92" s="136">
        <v>19581001</v>
      </c>
      <c r="E92" s="136">
        <v>19780608</v>
      </c>
      <c r="F92" s="136">
        <v>37</v>
      </c>
      <c r="G92" s="136">
        <v>33</v>
      </c>
      <c r="H92" s="136">
        <v>0</v>
      </c>
      <c r="I92" s="136">
        <v>-107</v>
      </c>
      <c r="J92" s="136">
        <v>48</v>
      </c>
      <c r="K92" s="136">
        <v>0</v>
      </c>
      <c r="L92" s="136">
        <v>50898</v>
      </c>
      <c r="M92" s="136" t="s">
        <v>9115</v>
      </c>
      <c r="N92" s="136" t="s">
        <v>675</v>
      </c>
      <c r="O92" s="136" t="s">
        <v>9504</v>
      </c>
    </row>
    <row r="93" spans="1:15" x14ac:dyDescent="0.25">
      <c r="A93" s="136" t="s">
        <v>9232</v>
      </c>
      <c r="B93" s="136">
        <v>7756</v>
      </c>
      <c r="C93" s="136" t="s">
        <v>9866</v>
      </c>
      <c r="D93" s="136">
        <v>19480801</v>
      </c>
      <c r="E93" s="136">
        <v>19490831</v>
      </c>
      <c r="F93" s="136">
        <v>40</v>
      </c>
      <c r="G93" s="136">
        <v>23</v>
      </c>
      <c r="H93" s="136">
        <v>0</v>
      </c>
      <c r="I93" s="136">
        <v>-105</v>
      </c>
      <c r="J93" s="136">
        <v>31</v>
      </c>
      <c r="K93" s="136">
        <v>0</v>
      </c>
      <c r="L93" s="136">
        <v>51186</v>
      </c>
      <c r="M93" s="136" t="s">
        <v>9115</v>
      </c>
      <c r="N93" s="136" t="s">
        <v>649</v>
      </c>
      <c r="O93" s="136" t="s">
        <v>9505</v>
      </c>
    </row>
    <row r="94" spans="1:15" x14ac:dyDescent="0.25">
      <c r="A94" s="136" t="s">
        <v>9233</v>
      </c>
      <c r="B94" s="136">
        <v>7005</v>
      </c>
      <c r="C94" s="136" t="s">
        <v>9867</v>
      </c>
      <c r="D94" s="136">
        <v>19610501</v>
      </c>
      <c r="E94" s="136">
        <v>19831201</v>
      </c>
      <c r="F94" s="136">
        <v>39</v>
      </c>
      <c r="G94" s="136">
        <v>38</v>
      </c>
      <c r="H94" s="136">
        <v>0</v>
      </c>
      <c r="I94" s="136">
        <v>-105</v>
      </c>
      <c r="J94" s="136">
        <v>19</v>
      </c>
      <c r="K94" s="136">
        <v>0</v>
      </c>
      <c r="L94" s="136">
        <v>51236</v>
      </c>
      <c r="M94" s="136" t="s">
        <v>9115</v>
      </c>
      <c r="N94" s="136" t="s">
        <v>674</v>
      </c>
      <c r="O94" s="136" t="s">
        <v>9506</v>
      </c>
    </row>
    <row r="95" spans="1:15" x14ac:dyDescent="0.25">
      <c r="A95" s="136" t="s">
        <v>9234</v>
      </c>
      <c r="B95" s="136">
        <v>3583</v>
      </c>
      <c r="C95" s="136" t="s">
        <v>9868</v>
      </c>
      <c r="D95" s="136">
        <v>19480801</v>
      </c>
      <c r="E95" s="136">
        <v>19670824</v>
      </c>
      <c r="F95" s="136">
        <v>37</v>
      </c>
      <c r="G95" s="136">
        <v>2</v>
      </c>
      <c r="H95" s="136">
        <v>0</v>
      </c>
      <c r="I95" s="136">
        <v>-102</v>
      </c>
      <c r="J95" s="136">
        <v>4</v>
      </c>
      <c r="K95" s="136">
        <v>0</v>
      </c>
      <c r="L95" s="136">
        <v>51268</v>
      </c>
      <c r="M95" s="136" t="s">
        <v>9115</v>
      </c>
      <c r="N95" s="136" t="s">
        <v>644</v>
      </c>
      <c r="O95" s="136" t="s">
        <v>9507</v>
      </c>
    </row>
    <row r="96" spans="1:15" x14ac:dyDescent="0.25">
      <c r="A96" s="136" t="s">
        <v>9235</v>
      </c>
      <c r="B96" s="136">
        <v>10007</v>
      </c>
      <c r="C96" s="136" t="s">
        <v>9869</v>
      </c>
      <c r="D96" s="136">
        <v>19480801</v>
      </c>
      <c r="E96" s="136">
        <v>19700628</v>
      </c>
      <c r="F96" s="136">
        <v>39</v>
      </c>
      <c r="G96" s="136">
        <v>14</v>
      </c>
      <c r="H96" s="136">
        <v>0</v>
      </c>
      <c r="I96" s="136">
        <v>-106</v>
      </c>
      <c r="J96" s="136">
        <v>0</v>
      </c>
      <c r="K96" s="136">
        <v>0</v>
      </c>
      <c r="L96" s="136">
        <v>51288</v>
      </c>
      <c r="M96" s="136" t="s">
        <v>9115</v>
      </c>
      <c r="N96" s="136" t="s">
        <v>668</v>
      </c>
      <c r="O96" s="136" t="s">
        <v>9508</v>
      </c>
    </row>
    <row r="97" spans="1:15" x14ac:dyDescent="0.25">
      <c r="A97" s="136" t="s">
        <v>9236</v>
      </c>
      <c r="B97" s="136">
        <v>7005</v>
      </c>
      <c r="C97" s="136" t="s">
        <v>9870</v>
      </c>
      <c r="D97" s="136">
        <v>19480801</v>
      </c>
      <c r="E97" s="136">
        <v>19640331</v>
      </c>
      <c r="F97" s="136">
        <v>40</v>
      </c>
      <c r="G97" s="136">
        <v>47</v>
      </c>
      <c r="H97" s="136">
        <v>0</v>
      </c>
      <c r="I97" s="136">
        <v>-107</v>
      </c>
      <c r="J97" s="136">
        <v>39</v>
      </c>
      <c r="K97" s="136">
        <v>0</v>
      </c>
      <c r="L97" s="136">
        <v>51386</v>
      </c>
      <c r="M97" s="136" t="s">
        <v>9115</v>
      </c>
      <c r="N97" s="136" t="s">
        <v>659</v>
      </c>
      <c r="O97" s="136" t="s">
        <v>9509</v>
      </c>
    </row>
    <row r="98" spans="1:15" x14ac:dyDescent="0.25">
      <c r="A98" s="136" t="s">
        <v>9751</v>
      </c>
      <c r="B98" s="136">
        <v>4920</v>
      </c>
      <c r="C98" s="136" t="s">
        <v>9871</v>
      </c>
      <c r="D98" s="136">
        <v>20040901</v>
      </c>
      <c r="E98" s="136">
        <v>20050113</v>
      </c>
      <c r="F98" s="136">
        <v>39</v>
      </c>
      <c r="G98" s="136">
        <v>16</v>
      </c>
      <c r="H98" s="136">
        <v>53</v>
      </c>
      <c r="I98" s="136">
        <v>-103</v>
      </c>
      <c r="J98" s="136">
        <v>3</v>
      </c>
      <c r="K98" s="136">
        <v>41</v>
      </c>
      <c r="L98" s="136">
        <v>51408</v>
      </c>
      <c r="M98" s="136" t="s">
        <v>9115</v>
      </c>
      <c r="N98" s="136" t="s">
        <v>657</v>
      </c>
      <c r="O98" s="136" t="s">
        <v>9510</v>
      </c>
    </row>
    <row r="99" spans="1:15" x14ac:dyDescent="0.25">
      <c r="A99" s="136" t="s">
        <v>9237</v>
      </c>
      <c r="B99" s="136">
        <v>4248</v>
      </c>
      <c r="C99" s="136" t="s">
        <v>9872</v>
      </c>
      <c r="D99" s="136">
        <v>19480801</v>
      </c>
      <c r="E99" s="136">
        <v>19590728</v>
      </c>
      <c r="F99" s="136">
        <v>40</v>
      </c>
      <c r="G99" s="136">
        <v>40</v>
      </c>
      <c r="H99" s="136">
        <v>0</v>
      </c>
      <c r="I99" s="136">
        <v>-102</v>
      </c>
      <c r="J99" s="136">
        <v>50</v>
      </c>
      <c r="K99" s="136">
        <v>0</v>
      </c>
      <c r="L99" s="136">
        <v>51443</v>
      </c>
      <c r="M99" s="136" t="s">
        <v>9115</v>
      </c>
      <c r="N99" s="136" t="s">
        <v>654</v>
      </c>
      <c r="O99" s="136" t="s">
        <v>9511</v>
      </c>
    </row>
    <row r="100" spans="1:15" x14ac:dyDescent="0.25">
      <c r="A100" s="136" t="s">
        <v>9147</v>
      </c>
      <c r="B100" s="136">
        <v>8400</v>
      </c>
      <c r="C100" s="136" t="s">
        <v>9873</v>
      </c>
      <c r="D100" s="136">
        <v>19741002</v>
      </c>
      <c r="E100" s="136">
        <v>19750101</v>
      </c>
      <c r="F100" s="136">
        <v>38</v>
      </c>
      <c r="G100" s="136">
        <v>53</v>
      </c>
      <c r="H100" s="136">
        <v>0</v>
      </c>
      <c r="I100" s="136">
        <v>-105</v>
      </c>
      <c r="J100" s="136">
        <v>17</v>
      </c>
      <c r="K100" s="136">
        <v>0</v>
      </c>
      <c r="L100" s="136">
        <v>51467</v>
      </c>
      <c r="M100" s="136" t="s">
        <v>9115</v>
      </c>
      <c r="N100" s="136" t="s">
        <v>663</v>
      </c>
      <c r="O100" s="136" t="s">
        <v>9512</v>
      </c>
    </row>
    <row r="101" spans="1:15" x14ac:dyDescent="0.25">
      <c r="A101" s="136" t="s">
        <v>9238</v>
      </c>
      <c r="B101" s="136">
        <v>4744</v>
      </c>
      <c r="C101" s="136" t="s">
        <v>9874</v>
      </c>
      <c r="D101" s="136">
        <v>19480801</v>
      </c>
      <c r="E101" s="136">
        <v>19760101</v>
      </c>
      <c r="F101" s="136">
        <v>38</v>
      </c>
      <c r="G101" s="136">
        <v>33</v>
      </c>
      <c r="H101" s="136">
        <v>0</v>
      </c>
      <c r="I101" s="136">
        <v>-103</v>
      </c>
      <c r="J101" s="136">
        <v>41</v>
      </c>
      <c r="K101" s="136">
        <v>0</v>
      </c>
      <c r="L101" s="136">
        <v>51520</v>
      </c>
      <c r="M101" s="136" t="s">
        <v>9115</v>
      </c>
      <c r="N101" s="136" t="s">
        <v>651</v>
      </c>
      <c r="O101" s="136" t="s">
        <v>9513</v>
      </c>
    </row>
    <row r="102" spans="1:15" x14ac:dyDescent="0.25">
      <c r="A102" s="136" t="s">
        <v>9752</v>
      </c>
      <c r="B102" s="136">
        <v>5870</v>
      </c>
      <c r="C102" s="136" t="s">
        <v>9875</v>
      </c>
      <c r="D102" s="136">
        <v>19810101</v>
      </c>
      <c r="E102" s="136">
        <v>19810131</v>
      </c>
      <c r="F102" s="136">
        <v>38</v>
      </c>
      <c r="G102" s="136">
        <v>41</v>
      </c>
      <c r="H102" s="136">
        <v>0</v>
      </c>
      <c r="I102" s="136">
        <v>-104</v>
      </c>
      <c r="J102" s="136">
        <v>46</v>
      </c>
      <c r="K102" s="136">
        <v>0</v>
      </c>
      <c r="L102" s="136">
        <v>51594</v>
      </c>
      <c r="M102" s="136" t="s">
        <v>9115</v>
      </c>
      <c r="N102" s="136" t="s">
        <v>643</v>
      </c>
      <c r="O102" s="136" t="s">
        <v>9514</v>
      </c>
    </row>
    <row r="103" spans="1:15" x14ac:dyDescent="0.25">
      <c r="A103" s="136" t="s">
        <v>9753</v>
      </c>
      <c r="B103" s="136">
        <v>5007</v>
      </c>
      <c r="C103" s="136" t="s">
        <v>9876</v>
      </c>
      <c r="D103" s="136">
        <v>19480801</v>
      </c>
      <c r="E103" s="136">
        <v>19480831</v>
      </c>
      <c r="F103" s="136">
        <v>40</v>
      </c>
      <c r="G103" s="136">
        <v>37</v>
      </c>
      <c r="H103" s="136">
        <v>0</v>
      </c>
      <c r="I103" s="136">
        <v>-105</v>
      </c>
      <c r="J103" s="136">
        <v>8</v>
      </c>
      <c r="K103" s="136">
        <v>0</v>
      </c>
      <c r="L103" s="136">
        <v>51609</v>
      </c>
      <c r="M103" s="136" t="s">
        <v>9115</v>
      </c>
      <c r="N103" s="136" t="s">
        <v>682</v>
      </c>
      <c r="O103" s="136" t="s">
        <v>9515</v>
      </c>
    </row>
    <row r="104" spans="1:15" x14ac:dyDescent="0.25">
      <c r="A104" s="136" t="s">
        <v>9754</v>
      </c>
      <c r="B104" s="136">
        <v>4920</v>
      </c>
      <c r="C104" s="136" t="s">
        <v>9877</v>
      </c>
      <c r="D104" s="136">
        <v>20040314</v>
      </c>
      <c r="E104" s="136">
        <v>20041113</v>
      </c>
      <c r="F104" s="136">
        <v>40</v>
      </c>
      <c r="G104" s="136">
        <v>34</v>
      </c>
      <c r="H104" s="136">
        <v>32</v>
      </c>
      <c r="I104" s="136">
        <v>-105</v>
      </c>
      <c r="J104" s="136">
        <v>1</v>
      </c>
      <c r="K104" s="136">
        <v>25</v>
      </c>
      <c r="L104" s="136">
        <v>51620</v>
      </c>
      <c r="M104" s="136" t="s">
        <v>9115</v>
      </c>
      <c r="N104" s="136" t="s">
        <v>702</v>
      </c>
      <c r="O104" s="136" t="s">
        <v>9516</v>
      </c>
    </row>
    <row r="105" spans="1:15" x14ac:dyDescent="0.25">
      <c r="A105" s="136" t="s">
        <v>9755</v>
      </c>
      <c r="B105" s="136">
        <v>7615</v>
      </c>
      <c r="C105" s="136" t="s">
        <v>9878</v>
      </c>
      <c r="D105" s="136">
        <v>19480801</v>
      </c>
      <c r="E105" s="136">
        <v>19600601</v>
      </c>
      <c r="F105" s="136">
        <v>37</v>
      </c>
      <c r="G105" s="136">
        <v>14</v>
      </c>
      <c r="H105" s="136">
        <v>0</v>
      </c>
      <c r="I105" s="136">
        <v>-108</v>
      </c>
      <c r="J105" s="136">
        <v>3</v>
      </c>
      <c r="K105" s="136">
        <v>0</v>
      </c>
      <c r="L105" s="136">
        <v>51654</v>
      </c>
      <c r="M105" s="136" t="s">
        <v>9115</v>
      </c>
      <c r="N105" s="136" t="s">
        <v>678</v>
      </c>
      <c r="O105" s="136" t="s">
        <v>9517</v>
      </c>
    </row>
    <row r="106" spans="1:15" x14ac:dyDescent="0.25">
      <c r="A106" s="136" t="s">
        <v>9756</v>
      </c>
      <c r="B106" s="136">
        <v>5075</v>
      </c>
      <c r="C106" s="136" t="s">
        <v>9879</v>
      </c>
      <c r="D106" s="136">
        <v>19480918</v>
      </c>
      <c r="E106" s="136">
        <v>19490801</v>
      </c>
      <c r="F106" s="136">
        <v>40</v>
      </c>
      <c r="G106" s="136">
        <v>5</v>
      </c>
      <c r="H106" s="136">
        <v>0</v>
      </c>
      <c r="I106" s="136">
        <v>-104</v>
      </c>
      <c r="J106" s="136">
        <v>50</v>
      </c>
      <c r="K106" s="136">
        <v>0</v>
      </c>
      <c r="L106" s="136">
        <v>51660</v>
      </c>
      <c r="M106" s="136" t="s">
        <v>9115</v>
      </c>
      <c r="N106" s="136" t="s">
        <v>673</v>
      </c>
      <c r="O106" s="136" t="s">
        <v>9518</v>
      </c>
    </row>
    <row r="107" spans="1:15" x14ac:dyDescent="0.25">
      <c r="A107" s="136" t="s">
        <v>9757</v>
      </c>
      <c r="B107" s="136">
        <v>4321</v>
      </c>
      <c r="C107" s="136" t="s">
        <v>9880</v>
      </c>
      <c r="D107" s="136">
        <v>19480801</v>
      </c>
      <c r="E107" s="136">
        <v>19870527</v>
      </c>
      <c r="F107" s="136">
        <v>40</v>
      </c>
      <c r="G107" s="136">
        <v>15</v>
      </c>
      <c r="H107" s="136">
        <v>0</v>
      </c>
      <c r="I107" s="136">
        <v>-103</v>
      </c>
      <c r="J107" s="136">
        <v>48</v>
      </c>
      <c r="K107" s="136">
        <v>0</v>
      </c>
      <c r="L107" s="136">
        <v>51743</v>
      </c>
      <c r="M107" s="136" t="s">
        <v>9115</v>
      </c>
      <c r="N107" s="136" t="s">
        <v>678</v>
      </c>
      <c r="O107" s="136" t="s">
        <v>9519</v>
      </c>
    </row>
    <row r="108" spans="1:15" x14ac:dyDescent="0.25">
      <c r="A108" s="136" t="s">
        <v>9758</v>
      </c>
      <c r="B108" s="136">
        <v>5554</v>
      </c>
      <c r="C108" s="136" t="s">
        <v>9881</v>
      </c>
      <c r="D108" s="136">
        <v>19480801</v>
      </c>
      <c r="E108" s="136">
        <v>19690401</v>
      </c>
      <c r="F108" s="136">
        <v>38</v>
      </c>
      <c r="G108" s="136">
        <v>41</v>
      </c>
      <c r="H108" s="136">
        <v>0</v>
      </c>
      <c r="I108" s="136">
        <v>-104</v>
      </c>
      <c r="J108" s="136">
        <v>42</v>
      </c>
      <c r="K108" s="136">
        <v>0</v>
      </c>
      <c r="L108" s="136">
        <v>51792</v>
      </c>
      <c r="M108" s="136" t="s">
        <v>9115</v>
      </c>
      <c r="N108" s="136" t="s">
        <v>693</v>
      </c>
      <c r="O108" s="136" t="s">
        <v>9520</v>
      </c>
    </row>
    <row r="109" spans="1:15" x14ac:dyDescent="0.25">
      <c r="A109" s="136" t="s">
        <v>9239</v>
      </c>
      <c r="B109" s="136">
        <v>5965</v>
      </c>
      <c r="C109" s="136" t="s">
        <v>9882</v>
      </c>
      <c r="D109" s="136">
        <v>19480801</v>
      </c>
      <c r="E109" s="136">
        <v>19510315</v>
      </c>
      <c r="F109" s="136">
        <v>38</v>
      </c>
      <c r="G109" s="136">
        <v>47</v>
      </c>
      <c r="H109" s="136">
        <v>0</v>
      </c>
      <c r="I109" s="136">
        <v>-104</v>
      </c>
      <c r="J109" s="136">
        <v>37</v>
      </c>
      <c r="K109" s="136">
        <v>0</v>
      </c>
      <c r="L109" s="136">
        <v>51795</v>
      </c>
      <c r="M109" s="136" t="s">
        <v>9115</v>
      </c>
      <c r="N109" s="136" t="s">
        <v>647</v>
      </c>
      <c r="O109" s="136" t="s">
        <v>9521</v>
      </c>
    </row>
    <row r="110" spans="1:15" x14ac:dyDescent="0.25">
      <c r="A110" s="136" t="s">
        <v>9240</v>
      </c>
      <c r="B110" s="136">
        <v>4344</v>
      </c>
      <c r="C110" s="136" t="s">
        <v>9883</v>
      </c>
      <c r="D110" s="136">
        <v>19480801</v>
      </c>
      <c r="E110" s="136">
        <v>19550401</v>
      </c>
      <c r="F110" s="136">
        <v>38</v>
      </c>
      <c r="G110" s="136">
        <v>8</v>
      </c>
      <c r="H110" s="136">
        <v>0</v>
      </c>
      <c r="I110" s="136">
        <v>-104</v>
      </c>
      <c r="J110" s="136">
        <v>2</v>
      </c>
      <c r="K110" s="136">
        <v>0</v>
      </c>
      <c r="L110" s="136">
        <v>51807</v>
      </c>
      <c r="M110" s="136" t="s">
        <v>9115</v>
      </c>
      <c r="N110" s="136" t="s">
        <v>686</v>
      </c>
      <c r="O110" s="136" t="s">
        <v>9522</v>
      </c>
    </row>
    <row r="111" spans="1:15" x14ac:dyDescent="0.25">
      <c r="A111" s="136" t="s">
        <v>9241</v>
      </c>
      <c r="B111" s="136">
        <v>8563</v>
      </c>
      <c r="C111" s="136" t="s">
        <v>9884</v>
      </c>
      <c r="D111" s="136">
        <v>19480801</v>
      </c>
      <c r="E111" s="136">
        <v>19480831</v>
      </c>
      <c r="F111" s="136">
        <v>39</v>
      </c>
      <c r="G111" s="136">
        <v>57</v>
      </c>
      <c r="H111" s="136">
        <v>0</v>
      </c>
      <c r="I111" s="136">
        <v>-105</v>
      </c>
      <c r="J111" s="136">
        <v>50</v>
      </c>
      <c r="K111" s="136">
        <v>0</v>
      </c>
      <c r="L111" s="136">
        <v>51829</v>
      </c>
      <c r="M111" s="136" t="s">
        <v>9115</v>
      </c>
      <c r="N111" s="136" t="s">
        <v>669</v>
      </c>
      <c r="O111" s="136" t="s">
        <v>9523</v>
      </c>
    </row>
    <row r="112" spans="1:15" x14ac:dyDescent="0.25">
      <c r="A112" s="136" t="s">
        <v>9242</v>
      </c>
      <c r="B112" s="136">
        <v>8573</v>
      </c>
      <c r="C112" s="136" t="s">
        <v>9885</v>
      </c>
      <c r="D112" s="136">
        <v>19870201</v>
      </c>
      <c r="E112" s="136">
        <v>19890301</v>
      </c>
      <c r="F112" s="136">
        <v>39</v>
      </c>
      <c r="G112" s="136">
        <v>57</v>
      </c>
      <c r="H112" s="136">
        <v>0</v>
      </c>
      <c r="I112" s="136">
        <v>-105</v>
      </c>
      <c r="J112" s="136">
        <v>49</v>
      </c>
      <c r="K112" s="136">
        <v>0</v>
      </c>
      <c r="L112" s="136">
        <v>51855</v>
      </c>
      <c r="M112" s="136" t="s">
        <v>9115</v>
      </c>
      <c r="N112" s="136" t="s">
        <v>700</v>
      </c>
      <c r="O112" s="136" t="s">
        <v>9524</v>
      </c>
    </row>
    <row r="113" spans="1:15" x14ac:dyDescent="0.25">
      <c r="A113" s="136" t="s">
        <v>9243</v>
      </c>
      <c r="B113" s="136">
        <v>4524</v>
      </c>
      <c r="C113" s="136" t="s">
        <v>9886</v>
      </c>
      <c r="D113" s="136">
        <v>19480801</v>
      </c>
      <c r="E113" s="136">
        <v>19490101</v>
      </c>
      <c r="F113" s="136">
        <v>39</v>
      </c>
      <c r="G113" s="136">
        <v>9</v>
      </c>
      <c r="H113" s="136">
        <v>0</v>
      </c>
      <c r="I113" s="136">
        <v>-108</v>
      </c>
      <c r="J113" s="136">
        <v>44</v>
      </c>
      <c r="K113" s="136">
        <v>0</v>
      </c>
      <c r="L113" s="136">
        <v>51878</v>
      </c>
      <c r="M113" s="136" t="s">
        <v>9115</v>
      </c>
      <c r="N113" s="136" t="s">
        <v>664</v>
      </c>
      <c r="O113" s="136" t="s">
        <v>9525</v>
      </c>
    </row>
    <row r="114" spans="1:15" x14ac:dyDescent="0.25">
      <c r="A114" s="136" t="s">
        <v>9244</v>
      </c>
      <c r="B114" s="136">
        <v>6975</v>
      </c>
      <c r="C114" s="136" t="s">
        <v>9887</v>
      </c>
      <c r="D114" s="136">
        <v>19480801</v>
      </c>
      <c r="E114" s="136">
        <v>19691101</v>
      </c>
      <c r="F114" s="136">
        <v>37</v>
      </c>
      <c r="G114" s="136">
        <v>46</v>
      </c>
      <c r="H114" s="136">
        <v>0</v>
      </c>
      <c r="I114" s="136">
        <v>-105</v>
      </c>
      <c r="J114" s="136">
        <v>11</v>
      </c>
      <c r="K114" s="136">
        <v>0</v>
      </c>
      <c r="L114" s="136">
        <v>51910</v>
      </c>
      <c r="M114" s="136" t="s">
        <v>9115</v>
      </c>
      <c r="N114" s="136" t="s">
        <v>664</v>
      </c>
      <c r="O114" s="136" t="s">
        <v>9526</v>
      </c>
    </row>
    <row r="115" spans="1:15" x14ac:dyDescent="0.25">
      <c r="A115" s="136" t="s">
        <v>9759</v>
      </c>
      <c r="B115" s="136">
        <v>4905</v>
      </c>
      <c r="C115" s="136" t="s">
        <v>9888</v>
      </c>
      <c r="D115" s="136">
        <v>19480801</v>
      </c>
      <c r="E115" s="136">
        <v>19551031</v>
      </c>
      <c r="F115" s="136">
        <v>38</v>
      </c>
      <c r="G115" s="136">
        <v>42</v>
      </c>
      <c r="H115" s="136">
        <v>0</v>
      </c>
      <c r="I115" s="136">
        <v>-108</v>
      </c>
      <c r="J115" s="136">
        <v>56</v>
      </c>
      <c r="K115" s="136">
        <v>0</v>
      </c>
      <c r="L115" s="136">
        <v>51932</v>
      </c>
      <c r="M115" s="136" t="s">
        <v>9115</v>
      </c>
      <c r="N115" s="136" t="s">
        <v>680</v>
      </c>
      <c r="O115" s="136" t="s">
        <v>9527</v>
      </c>
    </row>
    <row r="116" spans="1:15" x14ac:dyDescent="0.25">
      <c r="A116" s="136" t="s">
        <v>9245</v>
      </c>
      <c r="B116" s="136">
        <v>5608</v>
      </c>
      <c r="C116" s="136" t="s">
        <v>9889</v>
      </c>
      <c r="D116" s="136">
        <v>20040201</v>
      </c>
      <c r="E116" s="136">
        <v>20041101</v>
      </c>
      <c r="F116" s="136">
        <v>39</v>
      </c>
      <c r="G116" s="136">
        <v>16</v>
      </c>
      <c r="H116" s="136">
        <v>39</v>
      </c>
      <c r="I116" s="136">
        <v>-103</v>
      </c>
      <c r="J116" s="136">
        <v>29</v>
      </c>
      <c r="K116" s="136">
        <v>45</v>
      </c>
      <c r="L116" s="136">
        <v>51939</v>
      </c>
      <c r="M116" s="136" t="s">
        <v>9115</v>
      </c>
      <c r="N116" s="136" t="s">
        <v>679</v>
      </c>
      <c r="O116" s="136" t="s">
        <v>9528</v>
      </c>
    </row>
    <row r="117" spans="1:15" x14ac:dyDescent="0.25">
      <c r="A117" s="136" t="s">
        <v>9246</v>
      </c>
      <c r="B117" s="136">
        <v>8576</v>
      </c>
      <c r="C117" s="136" t="s">
        <v>9890</v>
      </c>
      <c r="D117" s="136">
        <v>19480801</v>
      </c>
      <c r="E117" s="136">
        <v>19671231</v>
      </c>
      <c r="F117" s="136">
        <v>39</v>
      </c>
      <c r="G117" s="136">
        <v>42</v>
      </c>
      <c r="H117" s="136">
        <v>0</v>
      </c>
      <c r="I117" s="136">
        <v>-105</v>
      </c>
      <c r="J117" s="136">
        <v>42</v>
      </c>
      <c r="K117" s="136">
        <v>0</v>
      </c>
      <c r="L117" s="136">
        <v>51946</v>
      </c>
      <c r="M117" s="136" t="s">
        <v>9115</v>
      </c>
      <c r="N117" s="136" t="s">
        <v>679</v>
      </c>
      <c r="O117" s="136" t="s">
        <v>9529</v>
      </c>
    </row>
    <row r="118" spans="1:15" x14ac:dyDescent="0.25">
      <c r="A118" s="136" t="s">
        <v>9125</v>
      </c>
      <c r="B118" s="136">
        <v>8307</v>
      </c>
      <c r="C118" s="136" t="s">
        <v>9891</v>
      </c>
      <c r="D118" s="136">
        <v>19491001</v>
      </c>
      <c r="E118" s="136">
        <v>19530901</v>
      </c>
      <c r="F118" s="136">
        <v>40</v>
      </c>
      <c r="G118" s="136">
        <v>49</v>
      </c>
      <c r="H118" s="136">
        <v>0</v>
      </c>
      <c r="I118" s="136">
        <v>-105</v>
      </c>
      <c r="J118" s="136">
        <v>56</v>
      </c>
      <c r="K118" s="136">
        <v>0</v>
      </c>
      <c r="L118" s="136">
        <v>52040</v>
      </c>
      <c r="M118" s="136" t="s">
        <v>9115</v>
      </c>
      <c r="N118" s="136" t="s">
        <v>667</v>
      </c>
      <c r="O118" s="136" t="s">
        <v>9530</v>
      </c>
    </row>
    <row r="119" spans="1:15" x14ac:dyDescent="0.25">
      <c r="A119" s="136" t="s">
        <v>9760</v>
      </c>
      <c r="B119" s="136">
        <v>5906</v>
      </c>
      <c r="C119" s="136" t="s">
        <v>9892</v>
      </c>
      <c r="D119" s="136">
        <v>19480801</v>
      </c>
      <c r="E119" s="136">
        <v>19500630</v>
      </c>
      <c r="F119" s="136">
        <v>39</v>
      </c>
      <c r="G119" s="136">
        <v>31</v>
      </c>
      <c r="H119" s="136">
        <v>0</v>
      </c>
      <c r="I119" s="136">
        <v>-107</v>
      </c>
      <c r="J119" s="136">
        <v>19</v>
      </c>
      <c r="K119" s="136">
        <v>0</v>
      </c>
      <c r="L119" s="136">
        <v>52112</v>
      </c>
      <c r="M119" s="136" t="s">
        <v>9115</v>
      </c>
      <c r="N119" s="136" t="s">
        <v>674</v>
      </c>
      <c r="O119" s="136" t="s">
        <v>9531</v>
      </c>
    </row>
    <row r="120" spans="1:15" x14ac:dyDescent="0.25">
      <c r="A120" s="136" t="s">
        <v>9247</v>
      </c>
      <c r="B120" s="136">
        <v>7605</v>
      </c>
      <c r="C120" s="136" t="s">
        <v>9893</v>
      </c>
      <c r="D120" s="136">
        <v>19570601</v>
      </c>
      <c r="E120" s="136">
        <v>19631231</v>
      </c>
      <c r="F120" s="136">
        <v>40</v>
      </c>
      <c r="G120" s="136">
        <v>9</v>
      </c>
      <c r="H120" s="136">
        <v>0</v>
      </c>
      <c r="I120" s="136">
        <v>-106</v>
      </c>
      <c r="J120" s="136">
        <v>28</v>
      </c>
      <c r="K120" s="136">
        <v>0</v>
      </c>
      <c r="L120" s="136">
        <v>52178</v>
      </c>
      <c r="M120" s="136" t="s">
        <v>9115</v>
      </c>
      <c r="N120" s="136" t="s">
        <v>675</v>
      </c>
      <c r="O120" s="136" t="s">
        <v>9532</v>
      </c>
    </row>
    <row r="121" spans="1:15" x14ac:dyDescent="0.25">
      <c r="A121" s="136" t="s">
        <v>9762</v>
      </c>
      <c r="B121" s="136">
        <v>4623</v>
      </c>
      <c r="C121" s="136" t="s">
        <v>9894</v>
      </c>
      <c r="D121" s="136">
        <v>19620301</v>
      </c>
      <c r="E121" s="136">
        <v>19630630</v>
      </c>
      <c r="F121" s="136">
        <v>39</v>
      </c>
      <c r="G121" s="136">
        <v>4</v>
      </c>
      <c r="H121" s="136">
        <v>0</v>
      </c>
      <c r="I121" s="136">
        <v>-108</v>
      </c>
      <c r="J121" s="136">
        <v>35</v>
      </c>
      <c r="K121" s="136">
        <v>0</v>
      </c>
      <c r="L121" s="136">
        <v>52270</v>
      </c>
      <c r="M121" s="136" t="s">
        <v>9115</v>
      </c>
      <c r="N121" s="136" t="s">
        <v>649</v>
      </c>
      <c r="O121" s="136" t="s">
        <v>9533</v>
      </c>
    </row>
    <row r="122" spans="1:15" x14ac:dyDescent="0.25">
      <c r="A122" s="136" t="s">
        <v>9761</v>
      </c>
      <c r="B122" s="136">
        <v>4849</v>
      </c>
      <c r="C122" s="136" t="s">
        <v>9895</v>
      </c>
      <c r="D122" s="136">
        <v>19471201</v>
      </c>
      <c r="E122" s="136">
        <v>19500101</v>
      </c>
      <c r="F122" s="136">
        <v>39</v>
      </c>
      <c r="G122" s="136">
        <v>7</v>
      </c>
      <c r="H122" s="136">
        <v>0</v>
      </c>
      <c r="I122" s="136">
        <v>-108</v>
      </c>
      <c r="J122" s="136">
        <v>32</v>
      </c>
      <c r="K122" s="136">
        <v>0</v>
      </c>
      <c r="L122" s="136">
        <v>52312</v>
      </c>
      <c r="M122" s="136" t="s">
        <v>9115</v>
      </c>
      <c r="N122" s="136" t="s">
        <v>675</v>
      </c>
      <c r="O122" s="136" t="s">
        <v>9534</v>
      </c>
    </row>
    <row r="123" spans="1:15" x14ac:dyDescent="0.25">
      <c r="A123" s="136" t="s">
        <v>9155</v>
      </c>
      <c r="B123" s="136">
        <v>8386</v>
      </c>
      <c r="C123" s="136" t="s">
        <v>9896</v>
      </c>
      <c r="D123" s="136">
        <v>19480801</v>
      </c>
      <c r="E123" s="136">
        <v>19490801</v>
      </c>
      <c r="F123" s="136">
        <v>40</v>
      </c>
      <c r="G123" s="136">
        <v>16</v>
      </c>
      <c r="H123" s="136">
        <v>0</v>
      </c>
      <c r="I123" s="136">
        <v>-105</v>
      </c>
      <c r="J123" s="136">
        <v>50</v>
      </c>
      <c r="K123" s="136">
        <v>0</v>
      </c>
      <c r="L123" s="136">
        <v>52338</v>
      </c>
      <c r="M123" s="136" t="s">
        <v>9115</v>
      </c>
      <c r="N123" s="136" t="s">
        <v>658</v>
      </c>
      <c r="O123" s="136" t="s">
        <v>9535</v>
      </c>
    </row>
    <row r="124" spans="1:15" x14ac:dyDescent="0.25">
      <c r="A124" s="136" t="s">
        <v>9149</v>
      </c>
      <c r="B124" s="136">
        <v>8288</v>
      </c>
      <c r="C124" s="136" t="s">
        <v>9897</v>
      </c>
      <c r="D124" s="136">
        <v>20040101</v>
      </c>
      <c r="E124" s="136">
        <v>20041217</v>
      </c>
      <c r="F124" s="136">
        <v>40</v>
      </c>
      <c r="G124" s="136">
        <v>11</v>
      </c>
      <c r="H124" s="136">
        <v>6</v>
      </c>
      <c r="I124" s="136">
        <v>-105</v>
      </c>
      <c r="J124" s="136">
        <v>52</v>
      </c>
      <c r="K124" s="136">
        <v>0</v>
      </c>
      <c r="L124" s="136">
        <v>52342</v>
      </c>
      <c r="M124" s="136" t="s">
        <v>9115</v>
      </c>
      <c r="N124" s="136" t="s">
        <v>656</v>
      </c>
      <c r="O124" s="136" t="s">
        <v>9536</v>
      </c>
    </row>
    <row r="125" spans="1:15" x14ac:dyDescent="0.25">
      <c r="A125" s="136" t="s">
        <v>9248</v>
      </c>
      <c r="B125" s="136">
        <v>5092</v>
      </c>
      <c r="C125" s="136" t="s">
        <v>9898</v>
      </c>
      <c r="D125" s="136">
        <v>19650501</v>
      </c>
      <c r="E125" s="136">
        <v>19810225</v>
      </c>
      <c r="F125" s="136">
        <v>39</v>
      </c>
      <c r="G125" s="136">
        <v>27</v>
      </c>
      <c r="H125" s="136">
        <v>0</v>
      </c>
      <c r="I125" s="136">
        <v>-108</v>
      </c>
      <c r="J125" s="136">
        <v>3</v>
      </c>
      <c r="K125" s="136">
        <v>0</v>
      </c>
      <c r="L125" s="136">
        <v>52345</v>
      </c>
      <c r="M125" s="136" t="s">
        <v>9115</v>
      </c>
      <c r="N125" s="136" t="s">
        <v>701</v>
      </c>
      <c r="O125" s="136" t="s">
        <v>9537</v>
      </c>
    </row>
    <row r="126" spans="1:15" x14ac:dyDescent="0.25">
      <c r="A126" s="136" t="s">
        <v>9249</v>
      </c>
      <c r="B126" s="136">
        <v>8694</v>
      </c>
      <c r="C126" s="136" t="s">
        <v>9899</v>
      </c>
      <c r="D126" s="136">
        <v>19630901</v>
      </c>
      <c r="E126" s="136">
        <v>19660501</v>
      </c>
      <c r="F126" s="136">
        <v>39</v>
      </c>
      <c r="G126" s="136">
        <v>28</v>
      </c>
      <c r="H126" s="136">
        <v>0</v>
      </c>
      <c r="I126" s="136">
        <v>-105</v>
      </c>
      <c r="J126" s="136">
        <v>41</v>
      </c>
      <c r="K126" s="136">
        <v>0</v>
      </c>
      <c r="L126" s="136">
        <v>52354</v>
      </c>
      <c r="M126" s="136" t="s">
        <v>9115</v>
      </c>
      <c r="N126" s="136" t="s">
        <v>674</v>
      </c>
      <c r="O126" s="136" t="s">
        <v>9538</v>
      </c>
    </row>
    <row r="127" spans="1:15" x14ac:dyDescent="0.25">
      <c r="A127" s="136" t="s">
        <v>9127</v>
      </c>
      <c r="B127" s="136">
        <v>8119</v>
      </c>
      <c r="C127" s="136" t="s">
        <v>9900</v>
      </c>
      <c r="D127" s="136">
        <v>19500901</v>
      </c>
      <c r="E127" s="136">
        <v>19880912</v>
      </c>
      <c r="F127" s="136">
        <v>37</v>
      </c>
      <c r="G127" s="136">
        <v>43</v>
      </c>
      <c r="H127" s="136">
        <v>0</v>
      </c>
      <c r="I127" s="136">
        <v>-105</v>
      </c>
      <c r="J127" s="136">
        <v>32</v>
      </c>
      <c r="K127" s="136">
        <v>0</v>
      </c>
      <c r="L127" s="136">
        <v>52436</v>
      </c>
      <c r="M127" s="136" t="s">
        <v>9115</v>
      </c>
      <c r="N127" s="136" t="s">
        <v>672</v>
      </c>
      <c r="O127" s="136" t="s">
        <v>9539</v>
      </c>
    </row>
    <row r="128" spans="1:15" x14ac:dyDescent="0.25">
      <c r="A128" s="136" t="s">
        <v>9250</v>
      </c>
      <c r="B128" s="136">
        <v>4652</v>
      </c>
      <c r="C128" s="136" t="s">
        <v>9901</v>
      </c>
      <c r="D128" s="136">
        <v>19480801</v>
      </c>
      <c r="E128" s="136">
        <v>19850613</v>
      </c>
      <c r="F128" s="136">
        <v>40</v>
      </c>
      <c r="G128" s="136">
        <v>25</v>
      </c>
      <c r="H128" s="136">
        <v>0</v>
      </c>
      <c r="I128" s="136">
        <v>-104</v>
      </c>
      <c r="J128" s="136">
        <v>41</v>
      </c>
      <c r="K128" s="136">
        <v>0</v>
      </c>
      <c r="L128" s="136">
        <v>52446</v>
      </c>
      <c r="M128" s="136" t="s">
        <v>9115</v>
      </c>
      <c r="N128" s="136" t="s">
        <v>670</v>
      </c>
      <c r="O128" s="136" t="s">
        <v>9540</v>
      </c>
    </row>
    <row r="129" spans="1:15" x14ac:dyDescent="0.25">
      <c r="A129" s="136" t="s">
        <v>9251</v>
      </c>
      <c r="B129" s="136">
        <v>4652</v>
      </c>
      <c r="C129" s="136" t="s">
        <v>9902</v>
      </c>
      <c r="D129" s="136">
        <v>19591101</v>
      </c>
      <c r="E129" s="136">
        <v>19670301</v>
      </c>
      <c r="F129" s="136">
        <v>40</v>
      </c>
      <c r="G129" s="136">
        <v>25</v>
      </c>
      <c r="H129" s="136">
        <v>0</v>
      </c>
      <c r="I129" s="136">
        <v>-104</v>
      </c>
      <c r="J129" s="136">
        <v>42</v>
      </c>
      <c r="K129" s="136">
        <v>0</v>
      </c>
      <c r="L129" s="136">
        <v>52505</v>
      </c>
      <c r="M129" s="136" t="s">
        <v>9115</v>
      </c>
      <c r="N129" s="136" t="s">
        <v>663</v>
      </c>
      <c r="O129" s="136" t="s">
        <v>9541</v>
      </c>
    </row>
    <row r="130" spans="1:15" x14ac:dyDescent="0.25">
      <c r="A130" s="136" t="s">
        <v>9252</v>
      </c>
      <c r="B130" s="136">
        <v>7766</v>
      </c>
      <c r="C130" s="136" t="s">
        <v>9903</v>
      </c>
      <c r="D130" s="136">
        <v>19480801</v>
      </c>
      <c r="E130" s="136">
        <v>19531101</v>
      </c>
      <c r="F130" s="136">
        <v>39</v>
      </c>
      <c r="G130" s="136">
        <v>53</v>
      </c>
      <c r="H130" s="136">
        <v>0</v>
      </c>
      <c r="I130" s="136">
        <v>-106</v>
      </c>
      <c r="J130" s="136">
        <v>20</v>
      </c>
      <c r="K130" s="136">
        <v>0</v>
      </c>
      <c r="L130" s="136">
        <v>52525</v>
      </c>
      <c r="M130" s="136" t="s">
        <v>9115</v>
      </c>
      <c r="N130" s="136" t="s">
        <v>649</v>
      </c>
      <c r="O130" s="136" t="s">
        <v>9542</v>
      </c>
    </row>
    <row r="131" spans="1:15" x14ac:dyDescent="0.25">
      <c r="A131" s="136" t="s">
        <v>9253</v>
      </c>
      <c r="B131" s="136">
        <v>7956</v>
      </c>
      <c r="C131" s="136" t="s">
        <v>9904</v>
      </c>
      <c r="D131" s="136">
        <v>19680801</v>
      </c>
      <c r="E131" s="136">
        <v>19780501</v>
      </c>
      <c r="F131" s="136">
        <v>39</v>
      </c>
      <c r="G131" s="136">
        <v>57</v>
      </c>
      <c r="H131" s="136">
        <v>0</v>
      </c>
      <c r="I131" s="136">
        <v>-105</v>
      </c>
      <c r="J131" s="136">
        <v>21</v>
      </c>
      <c r="K131" s="136">
        <v>0</v>
      </c>
      <c r="L131" s="136">
        <v>52557</v>
      </c>
      <c r="M131" s="136" t="s">
        <v>9115</v>
      </c>
      <c r="N131" s="136" t="s">
        <v>669</v>
      </c>
      <c r="O131" s="136" t="s">
        <v>9543</v>
      </c>
    </row>
    <row r="132" spans="1:15" x14ac:dyDescent="0.25">
      <c r="A132" s="136" t="s">
        <v>9254</v>
      </c>
      <c r="B132" s="136">
        <v>5082</v>
      </c>
      <c r="C132" s="136" t="s">
        <v>9905</v>
      </c>
      <c r="D132" s="136">
        <v>19480801</v>
      </c>
      <c r="E132" s="136">
        <v>19750331</v>
      </c>
      <c r="F132" s="136">
        <v>40</v>
      </c>
      <c r="G132" s="136">
        <v>52</v>
      </c>
      <c r="H132" s="136">
        <v>0</v>
      </c>
      <c r="I132" s="136">
        <v>-104</v>
      </c>
      <c r="J132" s="136">
        <v>25</v>
      </c>
      <c r="K132" s="136">
        <v>0</v>
      </c>
      <c r="L132" s="136">
        <v>52593</v>
      </c>
      <c r="M132" s="136" t="s">
        <v>9115</v>
      </c>
      <c r="N132" s="136" t="s">
        <v>660</v>
      </c>
      <c r="O132" s="136" t="s">
        <v>9544</v>
      </c>
    </row>
    <row r="133" spans="1:15" x14ac:dyDescent="0.25">
      <c r="A133" s="136" t="s">
        <v>9255</v>
      </c>
      <c r="B133" s="136">
        <v>8595</v>
      </c>
      <c r="C133" s="136" t="s">
        <v>9906</v>
      </c>
      <c r="D133" s="136">
        <v>19500601</v>
      </c>
      <c r="E133" s="136">
        <v>19880920</v>
      </c>
      <c r="F133" s="136">
        <v>38</v>
      </c>
      <c r="G133" s="136">
        <v>41</v>
      </c>
      <c r="H133" s="136">
        <v>0</v>
      </c>
      <c r="I133" s="136">
        <v>-105</v>
      </c>
      <c r="J133" s="136">
        <v>23</v>
      </c>
      <c r="K133" s="136">
        <v>0</v>
      </c>
      <c r="L133" s="136">
        <v>52597</v>
      </c>
      <c r="M133" s="136" t="s">
        <v>9115</v>
      </c>
      <c r="N133" s="136" t="s">
        <v>660</v>
      </c>
      <c r="O133" s="136" t="s">
        <v>9545</v>
      </c>
    </row>
    <row r="134" spans="1:15" x14ac:dyDescent="0.25">
      <c r="A134" s="136" t="s">
        <v>9256</v>
      </c>
      <c r="B134" s="136">
        <v>7664</v>
      </c>
      <c r="C134" s="136" t="s">
        <v>9907</v>
      </c>
      <c r="D134" s="136">
        <v>19480801</v>
      </c>
      <c r="E134" s="136">
        <v>19820101</v>
      </c>
      <c r="F134" s="136">
        <v>38</v>
      </c>
      <c r="G134" s="136">
        <v>32</v>
      </c>
      <c r="H134" s="136">
        <v>0</v>
      </c>
      <c r="I134" s="136">
        <v>-106</v>
      </c>
      <c r="J134" s="136">
        <v>56</v>
      </c>
      <c r="K134" s="136">
        <v>0</v>
      </c>
      <c r="L134" s="136">
        <v>52603</v>
      </c>
      <c r="M134" s="136" t="s">
        <v>9115</v>
      </c>
      <c r="N134" s="136" t="s">
        <v>660</v>
      </c>
      <c r="O134" s="136" t="s">
        <v>9546</v>
      </c>
    </row>
    <row r="135" spans="1:15" x14ac:dyDescent="0.25">
      <c r="A135" s="136" t="s">
        <v>9257</v>
      </c>
      <c r="B135" s="136">
        <v>6243</v>
      </c>
      <c r="C135" s="136" t="s">
        <v>9908</v>
      </c>
      <c r="D135" s="136">
        <v>19480801</v>
      </c>
      <c r="E135" s="136">
        <v>19570401</v>
      </c>
      <c r="F135" s="136">
        <v>40</v>
      </c>
      <c r="G135" s="136">
        <v>22</v>
      </c>
      <c r="H135" s="136">
        <v>0</v>
      </c>
      <c r="I135" s="136">
        <v>-107</v>
      </c>
      <c r="J135" s="136">
        <v>37</v>
      </c>
      <c r="K135" s="136">
        <v>0</v>
      </c>
      <c r="L135" s="136">
        <v>52635</v>
      </c>
      <c r="M135" s="136" t="s">
        <v>9115</v>
      </c>
      <c r="N135" s="136" t="s">
        <v>686</v>
      </c>
      <c r="O135" s="136" t="s">
        <v>9547</v>
      </c>
    </row>
    <row r="136" spans="1:15" x14ac:dyDescent="0.25">
      <c r="A136" s="136" t="s">
        <v>9258</v>
      </c>
      <c r="B136" s="136">
        <v>4603</v>
      </c>
      <c r="C136" s="136" t="s">
        <v>9909</v>
      </c>
      <c r="D136" s="136">
        <v>19480801</v>
      </c>
      <c r="E136" s="136">
        <v>19651101</v>
      </c>
      <c r="F136" s="136">
        <v>37</v>
      </c>
      <c r="G136" s="136">
        <v>29</v>
      </c>
      <c r="H136" s="136">
        <v>0</v>
      </c>
      <c r="I136" s="136">
        <v>-102</v>
      </c>
      <c r="J136" s="136">
        <v>41</v>
      </c>
      <c r="K136" s="136">
        <v>0</v>
      </c>
      <c r="L136" s="136">
        <v>52667</v>
      </c>
      <c r="M136" s="136" t="s">
        <v>9115</v>
      </c>
      <c r="N136" s="136" t="s">
        <v>659</v>
      </c>
      <c r="O136" s="136" t="s">
        <v>9548</v>
      </c>
    </row>
    <row r="137" spans="1:15" x14ac:dyDescent="0.25">
      <c r="A137" s="136" t="s">
        <v>9259</v>
      </c>
      <c r="B137" s="136">
        <v>8875</v>
      </c>
      <c r="C137" s="136" t="s">
        <v>9910</v>
      </c>
      <c r="D137" s="136">
        <v>19480801</v>
      </c>
      <c r="E137" s="136">
        <v>19660601</v>
      </c>
      <c r="F137" s="136">
        <v>39</v>
      </c>
      <c r="G137" s="136">
        <v>2</v>
      </c>
      <c r="H137" s="136">
        <v>0</v>
      </c>
      <c r="I137" s="136">
        <v>-105</v>
      </c>
      <c r="J137" s="136">
        <v>48</v>
      </c>
      <c r="K137" s="136">
        <v>0</v>
      </c>
      <c r="L137" s="136">
        <v>52668</v>
      </c>
      <c r="M137" s="136" t="s">
        <v>9115</v>
      </c>
      <c r="N137" s="136" t="s">
        <v>659</v>
      </c>
      <c r="O137" s="136" t="s">
        <v>9549</v>
      </c>
    </row>
    <row r="138" spans="1:15" x14ac:dyDescent="0.25">
      <c r="A138" s="136" t="s">
        <v>9260</v>
      </c>
      <c r="B138" s="136">
        <v>4534</v>
      </c>
      <c r="C138" s="136" t="s">
        <v>9911</v>
      </c>
      <c r="D138" s="136">
        <v>19480801</v>
      </c>
      <c r="E138" s="136">
        <v>19540201</v>
      </c>
      <c r="F138" s="136">
        <v>38</v>
      </c>
      <c r="G138" s="136">
        <v>27</v>
      </c>
      <c r="H138" s="136">
        <v>0</v>
      </c>
      <c r="I138" s="136">
        <v>-103</v>
      </c>
      <c r="J138" s="136">
        <v>9</v>
      </c>
      <c r="K138" s="136">
        <v>0</v>
      </c>
      <c r="L138" s="136">
        <v>52684</v>
      </c>
      <c r="M138" s="136" t="s">
        <v>9115</v>
      </c>
      <c r="N138" s="136" t="s">
        <v>688</v>
      </c>
      <c r="O138" s="136" t="s">
        <v>9550</v>
      </c>
    </row>
    <row r="139" spans="1:15" x14ac:dyDescent="0.25">
      <c r="A139" s="136" t="s">
        <v>9261</v>
      </c>
      <c r="B139" s="136">
        <v>5925</v>
      </c>
      <c r="C139" s="136" t="s">
        <v>9912</v>
      </c>
      <c r="D139" s="136">
        <v>19480801</v>
      </c>
      <c r="E139" s="136">
        <v>19780608</v>
      </c>
      <c r="F139" s="136">
        <v>39</v>
      </c>
      <c r="G139" s="136">
        <v>56</v>
      </c>
      <c r="H139" s="136">
        <v>0</v>
      </c>
      <c r="I139" s="136">
        <v>-105</v>
      </c>
      <c r="J139" s="136">
        <v>17</v>
      </c>
      <c r="K139" s="136">
        <v>0</v>
      </c>
      <c r="L139" s="136">
        <v>52731</v>
      </c>
      <c r="M139" s="136" t="s">
        <v>9115</v>
      </c>
      <c r="N139" s="136" t="s">
        <v>701</v>
      </c>
      <c r="O139" s="136" t="s">
        <v>9551</v>
      </c>
    </row>
    <row r="140" spans="1:15" x14ac:dyDescent="0.25">
      <c r="A140" s="136" t="s">
        <v>9262</v>
      </c>
      <c r="B140" s="136">
        <v>6375</v>
      </c>
      <c r="C140" s="136" t="s">
        <v>9913</v>
      </c>
      <c r="D140" s="136">
        <v>19480801</v>
      </c>
      <c r="E140" s="136">
        <v>19820101</v>
      </c>
      <c r="F140" s="136">
        <v>40</v>
      </c>
      <c r="G140" s="136">
        <v>29</v>
      </c>
      <c r="H140" s="136">
        <v>0</v>
      </c>
      <c r="I140" s="136">
        <v>-107</v>
      </c>
      <c r="J140" s="136">
        <v>15</v>
      </c>
      <c r="K140" s="136">
        <v>0</v>
      </c>
      <c r="L140" s="136">
        <v>52772</v>
      </c>
      <c r="M140" s="136" t="s">
        <v>9115</v>
      </c>
      <c r="N140" s="136" t="s">
        <v>695</v>
      </c>
      <c r="O140" s="136" t="s">
        <v>9552</v>
      </c>
    </row>
    <row r="141" spans="1:15" x14ac:dyDescent="0.25">
      <c r="A141" s="136" t="s">
        <v>9263</v>
      </c>
      <c r="B141" s="136">
        <v>9006</v>
      </c>
      <c r="C141" s="136" t="s">
        <v>9914</v>
      </c>
      <c r="D141" s="136">
        <v>19480801</v>
      </c>
      <c r="E141" s="136">
        <v>19540501</v>
      </c>
      <c r="F141" s="136">
        <v>37</v>
      </c>
      <c r="G141" s="136">
        <v>45</v>
      </c>
      <c r="H141" s="136">
        <v>0</v>
      </c>
      <c r="I141" s="136">
        <v>-107</v>
      </c>
      <c r="J141" s="136">
        <v>7</v>
      </c>
      <c r="K141" s="136">
        <v>0</v>
      </c>
      <c r="L141" s="136">
        <v>52795</v>
      </c>
      <c r="M141" s="136" t="s">
        <v>9115</v>
      </c>
      <c r="N141" s="136" t="s">
        <v>669</v>
      </c>
      <c r="O141" s="136" t="s">
        <v>9553</v>
      </c>
    </row>
    <row r="142" spans="1:15" x14ac:dyDescent="0.25">
      <c r="A142" s="136" t="s">
        <v>9264</v>
      </c>
      <c r="B142" s="136">
        <v>4252</v>
      </c>
      <c r="C142" s="136" t="s">
        <v>9915</v>
      </c>
      <c r="D142" s="136">
        <v>19480801</v>
      </c>
      <c r="E142" s="136">
        <v>19560228</v>
      </c>
      <c r="F142" s="136">
        <v>37</v>
      </c>
      <c r="G142" s="136">
        <v>45</v>
      </c>
      <c r="H142" s="136">
        <v>0</v>
      </c>
      <c r="I142" s="136">
        <v>-103</v>
      </c>
      <c r="J142" s="136">
        <v>30</v>
      </c>
      <c r="K142" s="136">
        <v>0</v>
      </c>
      <c r="L142" s="136">
        <v>52842</v>
      </c>
      <c r="M142" s="136" t="s">
        <v>9115</v>
      </c>
      <c r="N142" s="136" t="s">
        <v>659</v>
      </c>
      <c r="O142" s="136" t="s">
        <v>9554</v>
      </c>
    </row>
    <row r="143" spans="1:15" x14ac:dyDescent="0.25">
      <c r="A143" s="136" t="s">
        <v>9265</v>
      </c>
      <c r="B143" s="136">
        <v>7760</v>
      </c>
      <c r="C143" s="136" t="s">
        <v>9916</v>
      </c>
      <c r="D143" s="136">
        <v>19851016</v>
      </c>
      <c r="E143" s="136">
        <v>19910108</v>
      </c>
      <c r="F143" s="136">
        <v>40</v>
      </c>
      <c r="G143" s="136">
        <v>58</v>
      </c>
      <c r="H143" s="136">
        <v>0</v>
      </c>
      <c r="I143" s="136">
        <v>-106</v>
      </c>
      <c r="J143" s="136">
        <v>0</v>
      </c>
      <c r="K143" s="136">
        <v>0</v>
      </c>
      <c r="L143" s="136">
        <v>52880</v>
      </c>
      <c r="M143" s="136" t="s">
        <v>9115</v>
      </c>
      <c r="N143" s="136" t="s">
        <v>680</v>
      </c>
      <c r="O143" s="136" t="s">
        <v>9555</v>
      </c>
    </row>
    <row r="144" spans="1:15" x14ac:dyDescent="0.25">
      <c r="A144" s="136" t="s">
        <v>9266</v>
      </c>
      <c r="B144" s="136">
        <v>3390</v>
      </c>
      <c r="C144" s="136" t="s">
        <v>9917</v>
      </c>
      <c r="D144" s="136">
        <v>19480801</v>
      </c>
      <c r="E144" s="136">
        <v>19870820</v>
      </c>
      <c r="F144" s="136">
        <v>38</v>
      </c>
      <c r="G144" s="136">
        <v>3</v>
      </c>
      <c r="H144" s="136">
        <v>0</v>
      </c>
      <c r="I144" s="136">
        <v>-102</v>
      </c>
      <c r="J144" s="136">
        <v>7</v>
      </c>
      <c r="K144" s="136">
        <v>0</v>
      </c>
      <c r="L144" s="136">
        <v>52910</v>
      </c>
      <c r="M144" s="136" t="s">
        <v>9115</v>
      </c>
      <c r="N144" s="136" t="s">
        <v>648</v>
      </c>
      <c r="O144" s="136" t="s">
        <v>9556</v>
      </c>
    </row>
    <row r="145" spans="1:15" x14ac:dyDescent="0.25">
      <c r="A145" s="136" t="s">
        <v>9267</v>
      </c>
      <c r="B145" s="136">
        <v>3730</v>
      </c>
      <c r="C145" s="136" t="s">
        <v>9918</v>
      </c>
      <c r="D145" s="136">
        <v>19480801</v>
      </c>
      <c r="E145" s="136">
        <v>19851001</v>
      </c>
      <c r="F145" s="136">
        <v>40</v>
      </c>
      <c r="G145" s="136">
        <v>35</v>
      </c>
      <c r="H145" s="136">
        <v>0</v>
      </c>
      <c r="I145" s="136">
        <v>-102</v>
      </c>
      <c r="J145" s="136">
        <v>18</v>
      </c>
      <c r="K145" s="136">
        <v>0</v>
      </c>
      <c r="L145" s="136">
        <v>52932</v>
      </c>
      <c r="M145" s="136" t="s">
        <v>9115</v>
      </c>
      <c r="N145" s="136" t="s">
        <v>671</v>
      </c>
      <c r="O145" s="136" t="s">
        <v>9557</v>
      </c>
    </row>
    <row r="146" spans="1:15" x14ac:dyDescent="0.25">
      <c r="A146" s="136" t="s">
        <v>9129</v>
      </c>
      <c r="B146" s="136">
        <v>7605</v>
      </c>
      <c r="C146" s="136" t="s">
        <v>9919</v>
      </c>
      <c r="D146" s="136">
        <v>19530601</v>
      </c>
      <c r="E146" s="136">
        <v>19810930</v>
      </c>
      <c r="F146" s="136">
        <v>40</v>
      </c>
      <c r="G146" s="136">
        <v>3</v>
      </c>
      <c r="H146" s="136">
        <v>0</v>
      </c>
      <c r="I146" s="136">
        <v>-106</v>
      </c>
      <c r="J146" s="136">
        <v>8</v>
      </c>
      <c r="K146" s="136">
        <v>0</v>
      </c>
      <c r="L146" s="136">
        <v>52947</v>
      </c>
      <c r="M146" s="136" t="s">
        <v>9115</v>
      </c>
      <c r="N146" s="136" t="s">
        <v>677</v>
      </c>
      <c r="O146" s="136" t="s">
        <v>9558</v>
      </c>
    </row>
    <row r="147" spans="1:15" x14ac:dyDescent="0.25">
      <c r="A147" s="136" t="s">
        <v>9268</v>
      </c>
      <c r="B147" s="136">
        <v>9520</v>
      </c>
      <c r="C147" s="136" t="s">
        <v>9920</v>
      </c>
      <c r="D147" s="136">
        <v>19880901</v>
      </c>
      <c r="E147" s="136">
        <v>19920214</v>
      </c>
      <c r="F147" s="136">
        <v>40</v>
      </c>
      <c r="G147" s="136">
        <v>38</v>
      </c>
      <c r="H147" s="136">
        <v>0</v>
      </c>
      <c r="I147" s="136">
        <v>-105</v>
      </c>
      <c r="J147" s="136">
        <v>36</v>
      </c>
      <c r="K147" s="136">
        <v>0</v>
      </c>
      <c r="L147" s="136">
        <v>52997</v>
      </c>
      <c r="M147" s="136" t="s">
        <v>9115</v>
      </c>
      <c r="N147" s="136" t="s">
        <v>676</v>
      </c>
      <c r="O147" s="136" t="s">
        <v>9559</v>
      </c>
    </row>
    <row r="148" spans="1:15" x14ac:dyDescent="0.25">
      <c r="A148" s="136" t="s">
        <v>9269</v>
      </c>
      <c r="B148" s="136">
        <v>5025</v>
      </c>
      <c r="C148" s="136" t="s">
        <v>9921</v>
      </c>
      <c r="D148" s="136">
        <v>20040301</v>
      </c>
      <c r="E148" s="136">
        <v>20050501</v>
      </c>
      <c r="F148" s="136">
        <v>39</v>
      </c>
      <c r="G148" s="136">
        <v>8</v>
      </c>
      <c r="H148" s="136">
        <v>38</v>
      </c>
      <c r="I148" s="136">
        <v>-103</v>
      </c>
      <c r="J148" s="136">
        <v>29</v>
      </c>
      <c r="K148" s="136">
        <v>23</v>
      </c>
      <c r="L148" s="136">
        <v>56118</v>
      </c>
      <c r="M148" s="136" t="s">
        <v>9115</v>
      </c>
      <c r="N148" s="136" t="s">
        <v>645</v>
      </c>
      <c r="O148" s="136" t="s">
        <v>9560</v>
      </c>
    </row>
    <row r="149" spans="1:15" x14ac:dyDescent="0.25">
      <c r="A149" s="136" t="s">
        <v>9270</v>
      </c>
      <c r="B149" s="136">
        <v>7566</v>
      </c>
      <c r="C149" s="136" t="s">
        <v>9922</v>
      </c>
      <c r="D149" s="136">
        <v>19480801</v>
      </c>
      <c r="E149" s="136">
        <v>19580601</v>
      </c>
      <c r="F149" s="136">
        <v>39</v>
      </c>
      <c r="G149" s="136">
        <v>45</v>
      </c>
      <c r="H149" s="136">
        <v>0</v>
      </c>
      <c r="I149" s="136">
        <v>-105</v>
      </c>
      <c r="J149" s="136">
        <v>31</v>
      </c>
      <c r="K149" s="136">
        <v>0</v>
      </c>
      <c r="L149" s="136">
        <v>53079</v>
      </c>
      <c r="M149" s="136" t="s">
        <v>9115</v>
      </c>
      <c r="N149" s="136" t="s">
        <v>684</v>
      </c>
      <c r="O149" s="136" t="s">
        <v>9561</v>
      </c>
    </row>
    <row r="150" spans="1:15" x14ac:dyDescent="0.25">
      <c r="A150" s="136" t="s">
        <v>9271</v>
      </c>
      <c r="B150" s="136">
        <v>3963</v>
      </c>
      <c r="C150" s="136" t="s">
        <v>9923</v>
      </c>
      <c r="D150" s="136">
        <v>19480801</v>
      </c>
      <c r="E150" s="136">
        <v>19500101</v>
      </c>
      <c r="F150" s="136">
        <v>39</v>
      </c>
      <c r="G150" s="136">
        <v>42</v>
      </c>
      <c r="H150" s="136">
        <v>0</v>
      </c>
      <c r="I150" s="136">
        <v>-102</v>
      </c>
      <c r="J150" s="136">
        <v>17</v>
      </c>
      <c r="K150" s="136">
        <v>0</v>
      </c>
      <c r="L150" s="136">
        <v>53100</v>
      </c>
      <c r="M150" s="136" t="s">
        <v>9115</v>
      </c>
      <c r="N150" s="136" t="s">
        <v>646</v>
      </c>
      <c r="O150" s="136" t="s">
        <v>9562</v>
      </c>
    </row>
    <row r="151" spans="1:15" x14ac:dyDescent="0.25">
      <c r="A151" s="136" t="s">
        <v>9272</v>
      </c>
      <c r="B151" s="136">
        <v>6424</v>
      </c>
      <c r="C151" s="136" t="s">
        <v>9924</v>
      </c>
      <c r="D151" s="136">
        <v>19480801</v>
      </c>
      <c r="E151" s="136">
        <v>19820101</v>
      </c>
      <c r="F151" s="136">
        <v>37</v>
      </c>
      <c r="G151" s="136">
        <v>8</v>
      </c>
      <c r="H151" s="136">
        <v>0</v>
      </c>
      <c r="I151" s="136">
        <v>-107</v>
      </c>
      <c r="J151" s="136">
        <v>38</v>
      </c>
      <c r="K151" s="136">
        <v>0</v>
      </c>
      <c r="L151" s="136">
        <v>53113</v>
      </c>
      <c r="M151" s="136" t="s">
        <v>9115</v>
      </c>
      <c r="N151" s="136" t="s">
        <v>664</v>
      </c>
      <c r="O151" s="136" t="s">
        <v>9563</v>
      </c>
    </row>
    <row r="152" spans="1:15" x14ac:dyDescent="0.25">
      <c r="A152" s="136" t="s">
        <v>9122</v>
      </c>
      <c r="B152" s="136">
        <v>10509</v>
      </c>
      <c r="C152" s="136" t="s">
        <v>9925</v>
      </c>
      <c r="D152" s="136">
        <v>19480801</v>
      </c>
      <c r="E152" s="136">
        <v>19590901</v>
      </c>
      <c r="F152" s="136">
        <v>39</v>
      </c>
      <c r="G152" s="136">
        <v>5</v>
      </c>
      <c r="H152" s="136">
        <v>0</v>
      </c>
      <c r="I152" s="136">
        <v>-106</v>
      </c>
      <c r="J152" s="136">
        <v>37</v>
      </c>
      <c r="K152" s="136">
        <v>0</v>
      </c>
      <c r="L152" s="136">
        <v>53138</v>
      </c>
      <c r="M152" s="136" t="s">
        <v>9115</v>
      </c>
      <c r="N152" s="136" t="s">
        <v>653</v>
      </c>
      <c r="O152" s="136" t="s">
        <v>9564</v>
      </c>
    </row>
    <row r="153" spans="1:15" x14ac:dyDescent="0.25">
      <c r="A153" s="136" t="s">
        <v>9273</v>
      </c>
      <c r="B153" s="136">
        <v>7040</v>
      </c>
      <c r="C153" s="136" t="s">
        <v>9926</v>
      </c>
      <c r="D153" s="136">
        <v>20040831</v>
      </c>
      <c r="E153" s="136">
        <v>20050608</v>
      </c>
      <c r="F153" s="136">
        <v>39</v>
      </c>
      <c r="G153" s="136">
        <v>34</v>
      </c>
      <c r="H153" s="136">
        <v>25</v>
      </c>
      <c r="I153" s="136">
        <v>-105</v>
      </c>
      <c r="J153" s="136">
        <v>13</v>
      </c>
      <c r="K153" s="136">
        <v>11</v>
      </c>
      <c r="L153" s="136">
        <v>53146</v>
      </c>
      <c r="M153" s="136" t="s">
        <v>9115</v>
      </c>
      <c r="N153" s="136" t="s">
        <v>678</v>
      </c>
      <c r="O153" s="136" t="s">
        <v>9565</v>
      </c>
    </row>
    <row r="154" spans="1:15" x14ac:dyDescent="0.25">
      <c r="A154" s="136" t="s">
        <v>9274</v>
      </c>
      <c r="B154" s="136">
        <v>4203</v>
      </c>
      <c r="C154" s="136" t="s">
        <v>9927</v>
      </c>
      <c r="D154" s="136">
        <v>19480801</v>
      </c>
      <c r="E154" s="136">
        <v>19511001</v>
      </c>
      <c r="F154" s="136">
        <v>39</v>
      </c>
      <c r="G154" s="136">
        <v>39</v>
      </c>
      <c r="H154" s="136">
        <v>0</v>
      </c>
      <c r="I154" s="136">
        <v>-102</v>
      </c>
      <c r="J154" s="136">
        <v>41</v>
      </c>
      <c r="K154" s="136">
        <v>0</v>
      </c>
      <c r="L154" s="136">
        <v>53006</v>
      </c>
      <c r="M154" s="136" t="s">
        <v>9115</v>
      </c>
      <c r="N154" s="136" t="s">
        <v>674</v>
      </c>
      <c r="O154" s="136" t="s">
        <v>9566</v>
      </c>
    </row>
    <row r="155" spans="1:15" x14ac:dyDescent="0.25">
      <c r="A155" s="136" t="s">
        <v>9132</v>
      </c>
      <c r="B155" s="136">
        <v>3812</v>
      </c>
      <c r="C155" s="136" t="s">
        <v>9928</v>
      </c>
      <c r="D155" s="136">
        <v>19480801</v>
      </c>
      <c r="E155" s="136">
        <v>19660401</v>
      </c>
      <c r="F155" s="136">
        <v>38</v>
      </c>
      <c r="G155" s="136">
        <v>4</v>
      </c>
      <c r="H155" s="136">
        <v>0</v>
      </c>
      <c r="I155" s="136">
        <v>-102</v>
      </c>
      <c r="J155" s="136">
        <v>56</v>
      </c>
      <c r="K155" s="136">
        <v>0</v>
      </c>
      <c r="L155" s="136">
        <v>53010</v>
      </c>
      <c r="M155" s="136" t="s">
        <v>9115</v>
      </c>
      <c r="N155" s="136" t="s">
        <v>651</v>
      </c>
      <c r="O155" s="136" t="s">
        <v>9567</v>
      </c>
    </row>
    <row r="156" spans="1:15" x14ac:dyDescent="0.25">
      <c r="A156" s="136" t="s">
        <v>9275</v>
      </c>
      <c r="B156" s="136">
        <v>10328</v>
      </c>
      <c r="C156" s="136" t="s">
        <v>9929</v>
      </c>
      <c r="D156" s="136">
        <v>19610901</v>
      </c>
      <c r="E156" s="136">
        <v>19730901</v>
      </c>
      <c r="F156" s="136">
        <v>39</v>
      </c>
      <c r="G156" s="136">
        <v>46</v>
      </c>
      <c r="H156" s="136">
        <v>0</v>
      </c>
      <c r="I156" s="136">
        <v>-105</v>
      </c>
      <c r="J156" s="136">
        <v>51</v>
      </c>
      <c r="K156" s="136">
        <v>0</v>
      </c>
      <c r="L156" s="136">
        <v>53016</v>
      </c>
      <c r="M156" s="136" t="s">
        <v>9115</v>
      </c>
      <c r="N156" s="136" t="s">
        <v>672</v>
      </c>
      <c r="O156" s="136" t="s">
        <v>9568</v>
      </c>
    </row>
    <row r="157" spans="1:15" x14ac:dyDescent="0.25">
      <c r="A157" s="136" t="s">
        <v>9276</v>
      </c>
      <c r="B157" s="136">
        <v>3471</v>
      </c>
      <c r="C157" s="136" t="s">
        <v>9930</v>
      </c>
      <c r="D157" s="136">
        <v>19480801</v>
      </c>
      <c r="E157" s="136">
        <v>19821201</v>
      </c>
      <c r="F157" s="136">
        <v>41</v>
      </c>
      <c r="G157" s="136">
        <v>0</v>
      </c>
      <c r="H157" s="136">
        <v>0</v>
      </c>
      <c r="I157" s="136">
        <v>-102</v>
      </c>
      <c r="J157" s="136">
        <v>15</v>
      </c>
      <c r="K157" s="136">
        <v>0</v>
      </c>
      <c r="L157" s="136">
        <v>53027</v>
      </c>
      <c r="M157" s="136" t="s">
        <v>9115</v>
      </c>
      <c r="N157" s="136" t="s">
        <v>701</v>
      </c>
      <c r="O157" s="136" t="s">
        <v>9569</v>
      </c>
    </row>
    <row r="158" spans="1:15" x14ac:dyDescent="0.25">
      <c r="A158" s="136" t="s">
        <v>9277</v>
      </c>
      <c r="B158" s="136">
        <v>5115</v>
      </c>
      <c r="C158" s="136" t="s">
        <v>9931</v>
      </c>
      <c r="D158" s="136">
        <v>19480801</v>
      </c>
      <c r="E158" s="136">
        <v>19531101</v>
      </c>
      <c r="F158" s="136">
        <v>38</v>
      </c>
      <c r="G158" s="136">
        <v>48</v>
      </c>
      <c r="H158" s="136">
        <v>0</v>
      </c>
      <c r="I158" s="136">
        <v>-103</v>
      </c>
      <c r="J158" s="136">
        <v>31</v>
      </c>
      <c r="K158" s="136">
        <v>0</v>
      </c>
      <c r="L158" s="136">
        <v>53044</v>
      </c>
      <c r="M158" s="136" t="s">
        <v>9115</v>
      </c>
      <c r="N158" s="136" t="s">
        <v>683</v>
      </c>
      <c r="O158" s="136" t="s">
        <v>9570</v>
      </c>
    </row>
    <row r="159" spans="1:15" x14ac:dyDescent="0.25">
      <c r="A159" s="136" t="s">
        <v>9278</v>
      </c>
      <c r="B159" s="136">
        <v>5501</v>
      </c>
      <c r="C159" s="136" t="s">
        <v>9932</v>
      </c>
      <c r="D159" s="136">
        <v>19480801</v>
      </c>
      <c r="E159" s="136">
        <v>19880519</v>
      </c>
      <c r="F159" s="136">
        <v>39</v>
      </c>
      <c r="G159" s="136">
        <v>30</v>
      </c>
      <c r="H159" s="136">
        <v>0</v>
      </c>
      <c r="I159" s="136">
        <v>-105</v>
      </c>
      <c r="J159" s="136">
        <v>6</v>
      </c>
      <c r="K159" s="136">
        <v>0</v>
      </c>
      <c r="L159" s="136">
        <v>53180</v>
      </c>
      <c r="M159" s="136" t="s">
        <v>9115</v>
      </c>
      <c r="N159" s="136" t="s">
        <v>658</v>
      </c>
      <c r="O159" s="136" t="s">
        <v>9571</v>
      </c>
    </row>
    <row r="160" spans="1:15" x14ac:dyDescent="0.25">
      <c r="A160" s="136" t="s">
        <v>9279</v>
      </c>
      <c r="B160" s="136">
        <v>5253</v>
      </c>
      <c r="C160" s="136" t="s">
        <v>9933</v>
      </c>
      <c r="D160" s="136">
        <v>19480801</v>
      </c>
      <c r="E160" s="136">
        <v>19820101</v>
      </c>
      <c r="F160" s="136">
        <v>40</v>
      </c>
      <c r="G160" s="136">
        <v>51</v>
      </c>
      <c r="H160" s="136">
        <v>0</v>
      </c>
      <c r="I160" s="136">
        <v>-103</v>
      </c>
      <c r="J160" s="136">
        <v>54</v>
      </c>
      <c r="K160" s="136">
        <v>0</v>
      </c>
      <c r="L160" s="136">
        <v>53225</v>
      </c>
      <c r="M160" s="136" t="s">
        <v>9115</v>
      </c>
      <c r="N160" s="136" t="s">
        <v>678</v>
      </c>
      <c r="O160" s="136" t="s">
        <v>9572</v>
      </c>
    </row>
    <row r="161" spans="1:15" x14ac:dyDescent="0.25">
      <c r="A161" s="136" t="s">
        <v>9280</v>
      </c>
      <c r="B161" s="136">
        <v>5300</v>
      </c>
      <c r="C161" s="136" t="s">
        <v>9934</v>
      </c>
      <c r="D161" s="136">
        <v>19880401</v>
      </c>
      <c r="E161" s="136">
        <v>19900825</v>
      </c>
      <c r="F161" s="136">
        <v>37</v>
      </c>
      <c r="G161" s="136">
        <v>7</v>
      </c>
      <c r="H161" s="136">
        <v>0</v>
      </c>
      <c r="I161" s="136">
        <v>-103</v>
      </c>
      <c r="J161" s="136">
        <v>18</v>
      </c>
      <c r="K161" s="136">
        <v>0</v>
      </c>
      <c r="L161" s="136">
        <v>53249</v>
      </c>
      <c r="M161" s="136" t="s">
        <v>9115</v>
      </c>
      <c r="N161" s="136" t="s">
        <v>674</v>
      </c>
      <c r="O161" s="136" t="s">
        <v>9573</v>
      </c>
    </row>
    <row r="162" spans="1:15" x14ac:dyDescent="0.25">
      <c r="A162" s="136" t="s">
        <v>9763</v>
      </c>
      <c r="B162" s="136">
        <v>5243</v>
      </c>
      <c r="C162" s="136" t="s">
        <v>9935</v>
      </c>
      <c r="D162" s="136">
        <v>19480801</v>
      </c>
      <c r="E162" s="136">
        <v>19591202</v>
      </c>
      <c r="F162" s="136">
        <v>37</v>
      </c>
      <c r="G162" s="136">
        <v>27</v>
      </c>
      <c r="H162" s="136">
        <v>0</v>
      </c>
      <c r="I162" s="136">
        <v>-103</v>
      </c>
      <c r="J162" s="136">
        <v>19</v>
      </c>
      <c r="K162" s="136">
        <v>0</v>
      </c>
      <c r="L162" s="136">
        <v>53258</v>
      </c>
      <c r="M162" s="136" t="s">
        <v>9115</v>
      </c>
      <c r="N162" s="136" t="s">
        <v>676</v>
      </c>
      <c r="O162" s="136" t="s">
        <v>9574</v>
      </c>
    </row>
    <row r="163" spans="1:15" x14ac:dyDescent="0.25">
      <c r="A163" s="136" t="s">
        <v>9281</v>
      </c>
      <c r="B163" s="136">
        <v>6555</v>
      </c>
      <c r="C163" s="136" t="s">
        <v>9936</v>
      </c>
      <c r="D163" s="136">
        <v>19560101</v>
      </c>
      <c r="E163" s="136">
        <v>19660630</v>
      </c>
      <c r="F163" s="136">
        <v>39</v>
      </c>
      <c r="G163" s="136">
        <v>18</v>
      </c>
      <c r="H163" s="136">
        <v>0</v>
      </c>
      <c r="I163" s="136">
        <v>-104</v>
      </c>
      <c r="J163" s="136">
        <v>31</v>
      </c>
      <c r="K163" s="136">
        <v>0</v>
      </c>
      <c r="L163" s="136">
        <v>53342</v>
      </c>
      <c r="M163" s="136" t="s">
        <v>9115</v>
      </c>
      <c r="N163" s="136" t="s">
        <v>659</v>
      </c>
      <c r="O163" s="136" t="s">
        <v>9575</v>
      </c>
    </row>
    <row r="164" spans="1:15" x14ac:dyDescent="0.25">
      <c r="A164" s="136" t="s">
        <v>9764</v>
      </c>
      <c r="B164" s="136">
        <v>6404</v>
      </c>
      <c r="C164" s="136" t="s">
        <v>9937</v>
      </c>
      <c r="D164" s="136">
        <v>19560101</v>
      </c>
      <c r="E164" s="136">
        <v>19590501</v>
      </c>
      <c r="F164" s="136">
        <v>39</v>
      </c>
      <c r="G164" s="136">
        <v>17</v>
      </c>
      <c r="H164" s="136">
        <v>0</v>
      </c>
      <c r="I164" s="136">
        <v>-104</v>
      </c>
      <c r="J164" s="136">
        <v>28</v>
      </c>
      <c r="K164" s="136">
        <v>0</v>
      </c>
      <c r="L164" s="136">
        <v>53345</v>
      </c>
      <c r="M164" s="136" t="s">
        <v>9115</v>
      </c>
      <c r="N164" s="136" t="s">
        <v>664</v>
      </c>
      <c r="O164" s="136" t="s">
        <v>9576</v>
      </c>
    </row>
    <row r="165" spans="1:15" x14ac:dyDescent="0.25">
      <c r="A165" s="136" t="s">
        <v>9282</v>
      </c>
      <c r="B165" s="136">
        <v>4281</v>
      </c>
      <c r="C165" s="136" t="s">
        <v>9938</v>
      </c>
      <c r="D165" s="136">
        <v>19480801</v>
      </c>
      <c r="E165" s="136">
        <v>19750401</v>
      </c>
      <c r="F165" s="136">
        <v>38</v>
      </c>
      <c r="G165" s="136">
        <v>46</v>
      </c>
      <c r="H165" s="136">
        <v>0</v>
      </c>
      <c r="I165" s="136">
        <v>-102</v>
      </c>
      <c r="J165" s="136">
        <v>47</v>
      </c>
      <c r="K165" s="136">
        <v>0</v>
      </c>
      <c r="L165" s="136">
        <v>53382</v>
      </c>
      <c r="M165" s="136" t="s">
        <v>9115</v>
      </c>
      <c r="N165" s="136" t="s">
        <v>669</v>
      </c>
      <c r="O165" s="136" t="s">
        <v>9577</v>
      </c>
    </row>
    <row r="166" spans="1:15" x14ac:dyDescent="0.25">
      <c r="A166" s="136" t="s">
        <v>9283</v>
      </c>
      <c r="B166" s="136">
        <v>7460</v>
      </c>
      <c r="C166" s="136" t="s">
        <v>9939</v>
      </c>
      <c r="D166" s="136">
        <v>20040102</v>
      </c>
      <c r="E166" s="136">
        <v>20040519</v>
      </c>
      <c r="F166" s="136">
        <v>40</v>
      </c>
      <c r="G166" s="136">
        <v>3</v>
      </c>
      <c r="H166" s="136">
        <v>28</v>
      </c>
      <c r="I166" s="136">
        <v>-106</v>
      </c>
      <c r="J166" s="136">
        <v>22</v>
      </c>
      <c r="K166" s="136">
        <v>14</v>
      </c>
      <c r="L166" s="136">
        <v>53443</v>
      </c>
      <c r="M166" s="136" t="s">
        <v>9115</v>
      </c>
      <c r="N166" s="136" t="s">
        <v>665</v>
      </c>
      <c r="O166" s="136" t="s">
        <v>9578</v>
      </c>
    </row>
    <row r="167" spans="1:15" x14ac:dyDescent="0.25">
      <c r="A167" s="136" t="s">
        <v>9284</v>
      </c>
      <c r="B167" s="136">
        <v>4240</v>
      </c>
      <c r="C167" s="136" t="s">
        <v>9940</v>
      </c>
      <c r="D167" s="136">
        <v>19820701</v>
      </c>
      <c r="E167" s="136">
        <v>19870916</v>
      </c>
      <c r="F167" s="136">
        <v>37</v>
      </c>
      <c r="G167" s="136">
        <v>43</v>
      </c>
      <c r="H167" s="136">
        <v>0</v>
      </c>
      <c r="I167" s="136">
        <v>-103</v>
      </c>
      <c r="J167" s="136">
        <v>29</v>
      </c>
      <c r="K167" s="136">
        <v>0</v>
      </c>
      <c r="L167" s="136">
        <v>53538</v>
      </c>
      <c r="M167" s="136" t="s">
        <v>9115</v>
      </c>
      <c r="N167" s="136" t="s">
        <v>680</v>
      </c>
      <c r="O167" s="136" t="s">
        <v>9579</v>
      </c>
    </row>
    <row r="168" spans="1:15" x14ac:dyDescent="0.25">
      <c r="A168" s="136" t="s">
        <v>9765</v>
      </c>
      <c r="B168" s="136">
        <v>4196</v>
      </c>
      <c r="C168" s="136" t="s">
        <v>9941</v>
      </c>
      <c r="D168" s="136">
        <v>19471101</v>
      </c>
      <c r="E168" s="136">
        <v>19471130</v>
      </c>
      <c r="F168" s="136">
        <v>38</v>
      </c>
      <c r="G168" s="136">
        <v>3</v>
      </c>
      <c r="H168" s="136">
        <v>0</v>
      </c>
      <c r="I168" s="136">
        <v>-103</v>
      </c>
      <c r="J168" s="136">
        <v>31</v>
      </c>
      <c r="K168" s="136">
        <v>0</v>
      </c>
      <c r="L168" s="136">
        <v>53546</v>
      </c>
      <c r="M168" s="136" t="s">
        <v>9115</v>
      </c>
      <c r="N168" s="136" t="s">
        <v>701</v>
      </c>
      <c r="O168" s="136" t="s">
        <v>9580</v>
      </c>
    </row>
    <row r="169" spans="1:15" x14ac:dyDescent="0.25">
      <c r="A169" s="136" t="s">
        <v>9766</v>
      </c>
      <c r="B169" s="136">
        <v>5833</v>
      </c>
      <c r="C169" s="136" t="s">
        <v>9942</v>
      </c>
      <c r="D169" s="136">
        <v>19480801</v>
      </c>
      <c r="E169" s="136">
        <v>19850101</v>
      </c>
      <c r="F169" s="136">
        <v>38</v>
      </c>
      <c r="G169" s="136">
        <v>29</v>
      </c>
      <c r="H169" s="136">
        <v>0</v>
      </c>
      <c r="I169" s="136">
        <v>-107</v>
      </c>
      <c r="J169" s="136">
        <v>53</v>
      </c>
      <c r="K169" s="136">
        <v>0</v>
      </c>
      <c r="L169" s="136">
        <v>53579</v>
      </c>
      <c r="M169" s="136" t="s">
        <v>9115</v>
      </c>
      <c r="N169" s="136" t="s">
        <v>659</v>
      </c>
      <c r="O169" s="136" t="s">
        <v>9581</v>
      </c>
    </row>
    <row r="170" spans="1:15" x14ac:dyDescent="0.25">
      <c r="A170" s="136" t="s">
        <v>9285</v>
      </c>
      <c r="B170" s="136">
        <v>8894</v>
      </c>
      <c r="C170" s="136" t="s">
        <v>9943</v>
      </c>
      <c r="D170" s="136">
        <v>19480801</v>
      </c>
      <c r="E170" s="136">
        <v>19671101</v>
      </c>
      <c r="F170" s="136">
        <v>38</v>
      </c>
      <c r="G170" s="136">
        <v>3</v>
      </c>
      <c r="H170" s="136">
        <v>0</v>
      </c>
      <c r="I170" s="136">
        <v>-107</v>
      </c>
      <c r="J170" s="136">
        <v>19</v>
      </c>
      <c r="K170" s="136">
        <v>0</v>
      </c>
      <c r="L170" s="136">
        <v>53643</v>
      </c>
      <c r="M170" s="136" t="s">
        <v>9115</v>
      </c>
      <c r="N170" s="136" t="s">
        <v>701</v>
      </c>
      <c r="O170" s="136" t="s">
        <v>9582</v>
      </c>
    </row>
    <row r="171" spans="1:15" x14ac:dyDescent="0.25">
      <c r="A171" s="136" t="s">
        <v>9150</v>
      </c>
      <c r="B171" s="136">
        <v>8507</v>
      </c>
      <c r="C171" s="136" t="s">
        <v>9944</v>
      </c>
      <c r="D171" s="136">
        <v>19480801</v>
      </c>
      <c r="E171" s="136">
        <v>19670501</v>
      </c>
      <c r="F171" s="136">
        <v>38</v>
      </c>
      <c r="G171" s="136">
        <v>55</v>
      </c>
      <c r="H171" s="136">
        <v>0</v>
      </c>
      <c r="I171" s="136">
        <v>-105</v>
      </c>
      <c r="J171" s="136">
        <v>29</v>
      </c>
      <c r="K171" s="136">
        <v>0</v>
      </c>
      <c r="L171" s="136">
        <v>53654</v>
      </c>
      <c r="M171" s="136" t="s">
        <v>9115</v>
      </c>
      <c r="N171" s="136" t="s">
        <v>686</v>
      </c>
      <c r="O171" s="136" t="s">
        <v>9583</v>
      </c>
    </row>
    <row r="172" spans="1:15" x14ac:dyDescent="0.25">
      <c r="A172" s="136" t="s">
        <v>9286</v>
      </c>
      <c r="B172" s="136">
        <v>10276</v>
      </c>
      <c r="C172" s="136" t="s">
        <v>9945</v>
      </c>
      <c r="D172" s="136">
        <v>19480801</v>
      </c>
      <c r="E172" s="136">
        <v>19820101</v>
      </c>
      <c r="F172" s="136">
        <v>38</v>
      </c>
      <c r="G172" s="136">
        <v>49</v>
      </c>
      <c r="H172" s="136">
        <v>0</v>
      </c>
      <c r="I172" s="136">
        <v>-104</v>
      </c>
      <c r="J172" s="136">
        <v>59</v>
      </c>
      <c r="K172" s="136">
        <v>0</v>
      </c>
      <c r="L172" s="136">
        <v>53656</v>
      </c>
      <c r="M172" s="136" t="s">
        <v>9115</v>
      </c>
      <c r="N172" s="136" t="s">
        <v>661</v>
      </c>
      <c r="O172" s="136" t="s">
        <v>9584</v>
      </c>
    </row>
    <row r="173" spans="1:15" x14ac:dyDescent="0.25">
      <c r="A173" s="136" t="s">
        <v>9287</v>
      </c>
      <c r="B173" s="136">
        <v>5637</v>
      </c>
      <c r="C173" s="136" t="s">
        <v>9946</v>
      </c>
      <c r="D173" s="136">
        <v>19620728</v>
      </c>
      <c r="E173" s="136">
        <v>19880519</v>
      </c>
      <c r="F173" s="136">
        <v>39</v>
      </c>
      <c r="G173" s="136">
        <v>45</v>
      </c>
      <c r="H173" s="136">
        <v>0</v>
      </c>
      <c r="I173" s="136">
        <v>-105</v>
      </c>
      <c r="J173" s="136">
        <v>8</v>
      </c>
      <c r="K173" s="136">
        <v>0</v>
      </c>
      <c r="L173" s="136">
        <v>53655</v>
      </c>
      <c r="M173" s="136" t="s">
        <v>9115</v>
      </c>
      <c r="N173" s="136" t="s">
        <v>686</v>
      </c>
      <c r="O173" s="136" t="s">
        <v>9585</v>
      </c>
    </row>
    <row r="174" spans="1:15" x14ac:dyDescent="0.25">
      <c r="A174" s="136" t="s">
        <v>9288</v>
      </c>
      <c r="B174" s="136">
        <v>3642</v>
      </c>
      <c r="C174" s="136" t="s">
        <v>9947</v>
      </c>
      <c r="D174" s="136">
        <v>19480801</v>
      </c>
      <c r="E174" s="136">
        <v>19660201</v>
      </c>
      <c r="F174" s="136">
        <v>38</v>
      </c>
      <c r="G174" s="136">
        <v>4</v>
      </c>
      <c r="H174" s="136">
        <v>0</v>
      </c>
      <c r="I174" s="136">
        <v>-102</v>
      </c>
      <c r="J174" s="136">
        <v>37</v>
      </c>
      <c r="K174" s="136">
        <v>0</v>
      </c>
      <c r="L174" s="136">
        <v>53662</v>
      </c>
      <c r="M174" s="136" t="s">
        <v>9115</v>
      </c>
      <c r="N174" s="136" t="s">
        <v>665</v>
      </c>
      <c r="O174" s="136" t="s">
        <v>9586</v>
      </c>
    </row>
    <row r="175" spans="1:15" x14ac:dyDescent="0.25">
      <c r="A175" s="136" t="s">
        <v>9289</v>
      </c>
      <c r="B175" s="136">
        <v>3891</v>
      </c>
      <c r="C175" s="136" t="s">
        <v>9948</v>
      </c>
      <c r="D175" s="136">
        <v>19480801</v>
      </c>
      <c r="E175" s="136">
        <v>19651101</v>
      </c>
      <c r="F175" s="136">
        <v>38</v>
      </c>
      <c r="G175" s="136">
        <v>5</v>
      </c>
      <c r="H175" s="136">
        <v>0</v>
      </c>
      <c r="I175" s="136">
        <v>-103</v>
      </c>
      <c r="J175" s="136">
        <v>13</v>
      </c>
      <c r="K175" s="136">
        <v>0</v>
      </c>
      <c r="L175" s="136">
        <v>53783</v>
      </c>
      <c r="M175" s="136" t="s">
        <v>9115</v>
      </c>
      <c r="N175" s="136" t="s">
        <v>644</v>
      </c>
      <c r="O175" s="136" t="s">
        <v>9587</v>
      </c>
    </row>
    <row r="176" spans="1:15" x14ac:dyDescent="0.25">
      <c r="A176" s="136" t="s">
        <v>9290</v>
      </c>
      <c r="B176" s="136">
        <v>10177</v>
      </c>
      <c r="C176" s="136" t="s">
        <v>9949</v>
      </c>
      <c r="D176" s="136">
        <v>19480801</v>
      </c>
      <c r="E176" s="136">
        <v>19650520</v>
      </c>
      <c r="F176" s="136">
        <v>39</v>
      </c>
      <c r="G176" s="136">
        <v>15</v>
      </c>
      <c r="H176" s="136">
        <v>0</v>
      </c>
      <c r="I176" s="136">
        <v>-106</v>
      </c>
      <c r="J176" s="136">
        <v>18</v>
      </c>
      <c r="K176" s="136">
        <v>0</v>
      </c>
      <c r="L176" s="136">
        <v>53850</v>
      </c>
      <c r="M176" s="136" t="s">
        <v>9115</v>
      </c>
      <c r="N176" s="136" t="s">
        <v>646</v>
      </c>
      <c r="O176" s="136" t="s">
        <v>9588</v>
      </c>
    </row>
    <row r="177" spans="1:15" x14ac:dyDescent="0.25">
      <c r="A177" s="136" t="s">
        <v>9291</v>
      </c>
      <c r="B177" s="136">
        <v>9938</v>
      </c>
      <c r="C177" s="136" t="s">
        <v>9950</v>
      </c>
      <c r="D177" s="136">
        <v>19760618</v>
      </c>
      <c r="E177" s="136">
        <v>19810922</v>
      </c>
      <c r="F177" s="136">
        <v>39</v>
      </c>
      <c r="G177" s="136">
        <v>14</v>
      </c>
      <c r="H177" s="136">
        <v>0</v>
      </c>
      <c r="I177" s="136">
        <v>-106</v>
      </c>
      <c r="J177" s="136">
        <v>19</v>
      </c>
      <c r="K177" s="136">
        <v>0</v>
      </c>
      <c r="L177" s="136">
        <v>53867</v>
      </c>
      <c r="M177" s="136" t="s">
        <v>9115</v>
      </c>
      <c r="N177" s="136" t="s">
        <v>693</v>
      </c>
      <c r="O177" s="136" t="s">
        <v>9589</v>
      </c>
    </row>
    <row r="178" spans="1:15" x14ac:dyDescent="0.25">
      <c r="A178" s="136" t="s">
        <v>9292</v>
      </c>
      <c r="B178" s="136">
        <v>8025</v>
      </c>
      <c r="C178" s="136" t="s">
        <v>9951</v>
      </c>
      <c r="D178" s="136">
        <v>19611101</v>
      </c>
      <c r="E178" s="136">
        <v>19790627</v>
      </c>
      <c r="F178" s="136">
        <v>37</v>
      </c>
      <c r="G178" s="136">
        <v>23</v>
      </c>
      <c r="H178" s="136">
        <v>0</v>
      </c>
      <c r="I178" s="136">
        <v>-107</v>
      </c>
      <c r="J178" s="136">
        <v>39</v>
      </c>
      <c r="K178" s="136">
        <v>0</v>
      </c>
      <c r="L178" s="136">
        <v>53948</v>
      </c>
      <c r="M178" s="136" t="s">
        <v>9115</v>
      </c>
      <c r="N178" s="136" t="s">
        <v>666</v>
      </c>
      <c r="O178" s="136" t="s">
        <v>9590</v>
      </c>
    </row>
    <row r="179" spans="1:15" x14ac:dyDescent="0.25">
      <c r="A179" s="136" t="s">
        <v>9293</v>
      </c>
      <c r="B179" s="136">
        <v>4393</v>
      </c>
      <c r="C179" s="136" t="s">
        <v>9952</v>
      </c>
      <c r="D179" s="136">
        <v>19480801</v>
      </c>
      <c r="E179" s="136">
        <v>19490801</v>
      </c>
      <c r="F179" s="136">
        <v>40</v>
      </c>
      <c r="G179" s="136">
        <v>29</v>
      </c>
      <c r="H179" s="136">
        <v>0</v>
      </c>
      <c r="I179" s="136">
        <v>-103</v>
      </c>
      <c r="J179" s="136">
        <v>1</v>
      </c>
      <c r="K179" s="136">
        <v>0</v>
      </c>
      <c r="L179" s="136">
        <v>53954</v>
      </c>
      <c r="M179" s="136" t="s">
        <v>9115</v>
      </c>
      <c r="N179" s="136" t="s">
        <v>653</v>
      </c>
      <c r="O179" s="136" t="s">
        <v>9591</v>
      </c>
    </row>
    <row r="180" spans="1:15" x14ac:dyDescent="0.25">
      <c r="A180" s="136" t="s">
        <v>9294</v>
      </c>
      <c r="B180" s="136">
        <v>4905</v>
      </c>
      <c r="C180" s="136" t="s">
        <v>9953</v>
      </c>
      <c r="D180" s="136">
        <v>19480801</v>
      </c>
      <c r="E180" s="136">
        <v>19660401</v>
      </c>
      <c r="F180" s="136">
        <v>38</v>
      </c>
      <c r="G180" s="136">
        <v>7</v>
      </c>
      <c r="H180" s="136">
        <v>0</v>
      </c>
      <c r="I180" s="136">
        <v>-104</v>
      </c>
      <c r="J180" s="136">
        <v>35</v>
      </c>
      <c r="K180" s="136">
        <v>0</v>
      </c>
      <c r="L180" s="136">
        <v>53975</v>
      </c>
      <c r="M180" s="136" t="s">
        <v>9115</v>
      </c>
      <c r="N180" s="136" t="s">
        <v>680</v>
      </c>
      <c r="O180" s="136" t="s">
        <v>9592</v>
      </c>
    </row>
    <row r="181" spans="1:15" x14ac:dyDescent="0.25">
      <c r="A181" s="136" t="s">
        <v>9295</v>
      </c>
      <c r="B181" s="136">
        <v>5367</v>
      </c>
      <c r="C181" s="136" t="s">
        <v>9954</v>
      </c>
      <c r="D181" s="136">
        <v>19480801</v>
      </c>
      <c r="E181" s="136">
        <v>19480831</v>
      </c>
      <c r="F181" s="136">
        <v>39</v>
      </c>
      <c r="G181" s="136">
        <v>16</v>
      </c>
      <c r="H181" s="136">
        <v>0</v>
      </c>
      <c r="I181" s="136">
        <v>-103</v>
      </c>
      <c r="J181" s="136">
        <v>41</v>
      </c>
      <c r="K181" s="136">
        <v>0</v>
      </c>
      <c r="L181" s="136">
        <v>53977</v>
      </c>
      <c r="M181" s="136" t="s">
        <v>9115</v>
      </c>
      <c r="N181" s="136" t="s">
        <v>674</v>
      </c>
      <c r="O181" s="136" t="s">
        <v>9593</v>
      </c>
    </row>
    <row r="182" spans="1:15" x14ac:dyDescent="0.25">
      <c r="A182" s="136" t="s">
        <v>9296</v>
      </c>
      <c r="B182" s="136">
        <v>5364</v>
      </c>
      <c r="C182" s="136" t="s">
        <v>9955</v>
      </c>
      <c r="D182" s="136">
        <v>19480801</v>
      </c>
      <c r="E182" s="136">
        <v>19500401</v>
      </c>
      <c r="F182" s="136">
        <v>39</v>
      </c>
      <c r="G182" s="136">
        <v>12</v>
      </c>
      <c r="H182" s="136">
        <v>0</v>
      </c>
      <c r="I182" s="136">
        <v>-103</v>
      </c>
      <c r="J182" s="136">
        <v>44</v>
      </c>
      <c r="K182" s="136">
        <v>0</v>
      </c>
      <c r="L182" s="136">
        <v>54047</v>
      </c>
      <c r="M182" s="136" t="s">
        <v>9115</v>
      </c>
      <c r="N182" s="136" t="s">
        <v>675</v>
      </c>
      <c r="O182" s="136" t="s">
        <v>9594</v>
      </c>
    </row>
    <row r="183" spans="1:15" x14ac:dyDescent="0.25">
      <c r="A183" s="136" t="s">
        <v>9297</v>
      </c>
      <c r="B183" s="136">
        <v>5562</v>
      </c>
      <c r="C183" s="136" t="s">
        <v>9956</v>
      </c>
      <c r="D183" s="136">
        <v>19700701</v>
      </c>
      <c r="E183" s="136">
        <v>19950101</v>
      </c>
      <c r="F183" s="136">
        <v>39</v>
      </c>
      <c r="G183" s="136">
        <v>11</v>
      </c>
      <c r="H183" s="136">
        <v>0</v>
      </c>
      <c r="I183" s="136">
        <v>-103</v>
      </c>
      <c r="J183" s="136">
        <v>42</v>
      </c>
      <c r="K183" s="136">
        <v>0</v>
      </c>
      <c r="L183" s="136">
        <v>54054</v>
      </c>
      <c r="M183" s="136" t="s">
        <v>9115</v>
      </c>
      <c r="N183" s="136" t="s">
        <v>674</v>
      </c>
      <c r="O183" s="136" t="s">
        <v>9595</v>
      </c>
    </row>
    <row r="184" spans="1:15" x14ac:dyDescent="0.25">
      <c r="A184" s="136" t="s">
        <v>9298</v>
      </c>
      <c r="B184" s="136">
        <v>4890</v>
      </c>
      <c r="C184" s="136" t="s">
        <v>9957</v>
      </c>
      <c r="D184" s="136">
        <v>19881201</v>
      </c>
      <c r="E184" s="136">
        <v>19960827</v>
      </c>
      <c r="F184" s="136">
        <v>39</v>
      </c>
      <c r="G184" s="136">
        <v>41</v>
      </c>
      <c r="H184" s="136">
        <v>0</v>
      </c>
      <c r="I184" s="136">
        <v>-103</v>
      </c>
      <c r="J184" s="136">
        <v>25</v>
      </c>
      <c r="K184" s="136">
        <v>0</v>
      </c>
      <c r="L184" s="136">
        <v>54082</v>
      </c>
      <c r="M184" s="136" t="s">
        <v>9115</v>
      </c>
      <c r="N184" s="136" t="s">
        <v>687</v>
      </c>
      <c r="O184" s="136" t="s">
        <v>9596</v>
      </c>
    </row>
    <row r="185" spans="1:15" x14ac:dyDescent="0.25">
      <c r="A185" s="136" t="s">
        <v>9299</v>
      </c>
      <c r="B185" s="136">
        <v>6139</v>
      </c>
      <c r="C185" s="136" t="s">
        <v>9958</v>
      </c>
      <c r="D185" s="136">
        <v>19480801</v>
      </c>
      <c r="E185" s="136">
        <v>19880519</v>
      </c>
      <c r="F185" s="136">
        <v>40</v>
      </c>
      <c r="G185" s="136">
        <v>0</v>
      </c>
      <c r="H185" s="136">
        <v>0</v>
      </c>
      <c r="I185" s="136">
        <v>-108</v>
      </c>
      <c r="J185" s="136">
        <v>12</v>
      </c>
      <c r="K185" s="136">
        <v>0</v>
      </c>
      <c r="L185" s="136">
        <v>54087</v>
      </c>
      <c r="M185" s="136" t="s">
        <v>9115</v>
      </c>
      <c r="N185" s="136" t="s">
        <v>674</v>
      </c>
      <c r="O185" s="136" t="s">
        <v>9597</v>
      </c>
    </row>
    <row r="186" spans="1:15" x14ac:dyDescent="0.25">
      <c r="A186" s="136" t="s">
        <v>9300</v>
      </c>
      <c r="B186" s="136">
        <v>5364</v>
      </c>
      <c r="C186" s="136" t="s">
        <v>9959</v>
      </c>
      <c r="D186" s="136">
        <v>19550101</v>
      </c>
      <c r="E186" s="136">
        <v>19761001</v>
      </c>
      <c r="F186" s="136">
        <v>39</v>
      </c>
      <c r="G186" s="136">
        <v>37</v>
      </c>
      <c r="H186" s="136">
        <v>0</v>
      </c>
      <c r="I186" s="136">
        <v>-105</v>
      </c>
      <c r="J186" s="136">
        <v>1</v>
      </c>
      <c r="K186" s="136">
        <v>0</v>
      </c>
      <c r="L186" s="136">
        <v>54155</v>
      </c>
      <c r="M186" s="136" t="s">
        <v>9115</v>
      </c>
      <c r="N186" s="136" t="s">
        <v>639</v>
      </c>
      <c r="O186" s="136" t="s">
        <v>9598</v>
      </c>
    </row>
    <row r="187" spans="1:15" x14ac:dyDescent="0.25">
      <c r="A187" s="136" t="s">
        <v>9301</v>
      </c>
      <c r="B187" s="136">
        <v>4954</v>
      </c>
      <c r="C187" s="136" t="s">
        <v>9960</v>
      </c>
      <c r="D187" s="136">
        <v>19480801</v>
      </c>
      <c r="E187" s="136">
        <v>19880901</v>
      </c>
      <c r="F187" s="136">
        <v>40</v>
      </c>
      <c r="G187" s="136">
        <v>10</v>
      </c>
      <c r="H187" s="136">
        <v>0</v>
      </c>
      <c r="I187" s="136">
        <v>-105</v>
      </c>
      <c r="J187" s="136">
        <v>4</v>
      </c>
      <c r="K187" s="136">
        <v>0</v>
      </c>
      <c r="L187" s="136">
        <v>54242</v>
      </c>
      <c r="M187" s="136" t="s">
        <v>9115</v>
      </c>
      <c r="N187" s="136" t="s">
        <v>702</v>
      </c>
      <c r="O187" s="136" t="s">
        <v>9599</v>
      </c>
    </row>
    <row r="188" spans="1:15" x14ac:dyDescent="0.25">
      <c r="A188" s="136" t="s">
        <v>9302</v>
      </c>
      <c r="B188" s="136">
        <v>5040</v>
      </c>
      <c r="C188" s="136" t="s">
        <v>9961</v>
      </c>
      <c r="D188" s="136">
        <v>19890701</v>
      </c>
      <c r="E188" s="136">
        <v>19971129</v>
      </c>
      <c r="F188" s="136">
        <v>40</v>
      </c>
      <c r="G188" s="136">
        <v>24</v>
      </c>
      <c r="H188" s="136">
        <v>0</v>
      </c>
      <c r="I188" s="136">
        <v>-105</v>
      </c>
      <c r="J188" s="136">
        <v>7</v>
      </c>
      <c r="K188" s="136">
        <v>0</v>
      </c>
      <c r="L188" s="136">
        <v>54293</v>
      </c>
      <c r="M188" s="136" t="s">
        <v>9115</v>
      </c>
      <c r="N188" s="136" t="s">
        <v>669</v>
      </c>
      <c r="O188" s="136" t="s">
        <v>9600</v>
      </c>
    </row>
    <row r="189" spans="1:15" x14ac:dyDescent="0.25">
      <c r="A189" s="136" t="s">
        <v>9303</v>
      </c>
      <c r="B189" s="136">
        <v>7707</v>
      </c>
      <c r="C189" s="136" t="s">
        <v>9962</v>
      </c>
      <c r="D189" s="136">
        <v>19480801</v>
      </c>
      <c r="E189" s="136">
        <v>19501101</v>
      </c>
      <c r="F189" s="136">
        <v>37</v>
      </c>
      <c r="G189" s="136">
        <v>11</v>
      </c>
      <c r="H189" s="136">
        <v>0</v>
      </c>
      <c r="I189" s="136">
        <v>-105</v>
      </c>
      <c r="J189" s="136">
        <v>57</v>
      </c>
      <c r="K189" s="136">
        <v>0</v>
      </c>
      <c r="L189" s="136">
        <v>54308</v>
      </c>
      <c r="M189" s="136" t="s">
        <v>9115</v>
      </c>
      <c r="N189" s="136" t="s">
        <v>685</v>
      </c>
      <c r="O189" s="136" t="s">
        <v>9601</v>
      </c>
    </row>
    <row r="190" spans="1:15" x14ac:dyDescent="0.25">
      <c r="A190" s="136" t="s">
        <v>9304</v>
      </c>
      <c r="B190" s="136">
        <v>7044</v>
      </c>
      <c r="C190" s="136" t="s">
        <v>9963</v>
      </c>
      <c r="D190" s="136">
        <v>19480801</v>
      </c>
      <c r="E190" s="136">
        <v>19600901</v>
      </c>
      <c r="F190" s="136">
        <v>37</v>
      </c>
      <c r="G190" s="136">
        <v>21</v>
      </c>
      <c r="H190" s="136">
        <v>0</v>
      </c>
      <c r="I190" s="136">
        <v>-108</v>
      </c>
      <c r="J190" s="136">
        <v>17</v>
      </c>
      <c r="K190" s="136">
        <v>0</v>
      </c>
      <c r="L190" s="136">
        <v>54413</v>
      </c>
      <c r="M190" s="136" t="s">
        <v>9115</v>
      </c>
      <c r="N190" s="136" t="s">
        <v>697</v>
      </c>
      <c r="O190" s="136" t="s">
        <v>9602</v>
      </c>
    </row>
    <row r="191" spans="1:15" x14ac:dyDescent="0.25">
      <c r="A191" s="136" t="s">
        <v>9305</v>
      </c>
      <c r="B191" s="136">
        <v>7274</v>
      </c>
      <c r="C191" s="136" t="s">
        <v>9964</v>
      </c>
      <c r="D191" s="136">
        <v>19480801</v>
      </c>
      <c r="E191" s="136">
        <v>19650401</v>
      </c>
      <c r="F191" s="136">
        <v>40</v>
      </c>
      <c r="G191" s="136">
        <v>1</v>
      </c>
      <c r="H191" s="136">
        <v>0</v>
      </c>
      <c r="I191" s="136">
        <v>-107</v>
      </c>
      <c r="J191" s="136">
        <v>33</v>
      </c>
      <c r="K191" s="136">
        <v>0</v>
      </c>
      <c r="L191" s="136">
        <v>54415</v>
      </c>
      <c r="M191" s="136" t="s">
        <v>9115</v>
      </c>
      <c r="N191" s="136" t="s">
        <v>697</v>
      </c>
      <c r="O191" s="136" t="s">
        <v>9603</v>
      </c>
    </row>
    <row r="192" spans="1:15" x14ac:dyDescent="0.25">
      <c r="A192" s="136" t="s">
        <v>9306</v>
      </c>
      <c r="B192" s="136">
        <v>7800</v>
      </c>
      <c r="C192" s="136" t="s">
        <v>9965</v>
      </c>
      <c r="D192" s="136">
        <v>19720501</v>
      </c>
      <c r="E192" s="136">
        <v>19880519</v>
      </c>
      <c r="F192" s="136">
        <v>40</v>
      </c>
      <c r="G192" s="136">
        <v>2</v>
      </c>
      <c r="H192" s="136">
        <v>0</v>
      </c>
      <c r="I192" s="136">
        <v>-107</v>
      </c>
      <c r="J192" s="136">
        <v>28</v>
      </c>
      <c r="K192" s="136">
        <v>0</v>
      </c>
      <c r="L192" s="136">
        <v>54452</v>
      </c>
      <c r="M192" s="136" t="s">
        <v>9115</v>
      </c>
      <c r="N192" s="136" t="s">
        <v>669</v>
      </c>
      <c r="O192" s="136" t="s">
        <v>9604</v>
      </c>
    </row>
    <row r="193" spans="1:15" x14ac:dyDescent="0.25">
      <c r="A193" s="136" t="s">
        <v>9307</v>
      </c>
      <c r="B193" s="136">
        <v>6184</v>
      </c>
      <c r="C193" s="136" t="s">
        <v>9966</v>
      </c>
      <c r="D193" s="136">
        <v>19851018</v>
      </c>
      <c r="E193" s="136">
        <v>19881001</v>
      </c>
      <c r="F193" s="136">
        <v>40</v>
      </c>
      <c r="G193" s="136">
        <v>17</v>
      </c>
      <c r="H193" s="136">
        <v>0</v>
      </c>
      <c r="I193" s="136">
        <v>-108</v>
      </c>
      <c r="J193" s="136">
        <v>36</v>
      </c>
      <c r="K193" s="136">
        <v>0</v>
      </c>
      <c r="L193" s="136">
        <v>54497</v>
      </c>
      <c r="M193" s="136" t="s">
        <v>9115</v>
      </c>
      <c r="N193" s="136" t="s">
        <v>701</v>
      </c>
      <c r="O193" s="136" t="s">
        <v>9605</v>
      </c>
    </row>
    <row r="194" spans="1:15" x14ac:dyDescent="0.25">
      <c r="A194" s="136" t="s">
        <v>9308</v>
      </c>
      <c r="B194" s="136">
        <v>5925</v>
      </c>
      <c r="C194" s="136" t="s">
        <v>9967</v>
      </c>
      <c r="D194" s="136">
        <v>19580601</v>
      </c>
      <c r="E194" s="136">
        <v>19670901</v>
      </c>
      <c r="F194" s="136">
        <v>40</v>
      </c>
      <c r="G194" s="136">
        <v>31</v>
      </c>
      <c r="H194" s="136">
        <v>0</v>
      </c>
      <c r="I194" s="136">
        <v>-108</v>
      </c>
      <c r="J194" s="136">
        <v>5</v>
      </c>
      <c r="K194" s="136">
        <v>0</v>
      </c>
      <c r="L194" s="136">
        <v>54538</v>
      </c>
      <c r="M194" s="136" t="s">
        <v>9115</v>
      </c>
      <c r="N194" s="136" t="s">
        <v>675</v>
      </c>
      <c r="O194" s="136" t="s">
        <v>9606</v>
      </c>
    </row>
    <row r="195" spans="1:15" x14ac:dyDescent="0.25">
      <c r="A195" s="136" t="s">
        <v>9309</v>
      </c>
      <c r="B195" s="136">
        <v>6243</v>
      </c>
      <c r="C195" s="136" t="s">
        <v>9968</v>
      </c>
      <c r="D195" s="136">
        <v>19480801</v>
      </c>
      <c r="E195" s="136">
        <v>19701005</v>
      </c>
      <c r="F195" s="136">
        <v>40</v>
      </c>
      <c r="G195" s="136">
        <v>2</v>
      </c>
      <c r="H195" s="136">
        <v>0</v>
      </c>
      <c r="I195" s="136">
        <v>-107</v>
      </c>
      <c r="J195" s="136">
        <v>54</v>
      </c>
      <c r="K195" s="136">
        <v>0</v>
      </c>
      <c r="L195" s="136">
        <v>54542</v>
      </c>
      <c r="M195" s="136" t="s">
        <v>9115</v>
      </c>
      <c r="N195" s="136" t="s">
        <v>675</v>
      </c>
      <c r="O195" s="136" t="s">
        <v>9607</v>
      </c>
    </row>
    <row r="196" spans="1:15" x14ac:dyDescent="0.25">
      <c r="A196" s="136" t="s">
        <v>9310</v>
      </c>
      <c r="B196" s="136">
        <v>6355</v>
      </c>
      <c r="C196" s="136" t="s">
        <v>9969</v>
      </c>
      <c r="D196" s="136">
        <v>19701001</v>
      </c>
      <c r="E196" s="136">
        <v>19820101</v>
      </c>
      <c r="F196" s="136">
        <v>40</v>
      </c>
      <c r="G196" s="136">
        <v>2</v>
      </c>
      <c r="H196" s="136">
        <v>0</v>
      </c>
      <c r="I196" s="136">
        <v>-107</v>
      </c>
      <c r="J196" s="136">
        <v>55</v>
      </c>
      <c r="K196" s="136">
        <v>0</v>
      </c>
      <c r="L196" s="136">
        <v>54581</v>
      </c>
      <c r="M196" s="136" t="s">
        <v>9115</v>
      </c>
      <c r="N196" s="136" t="s">
        <v>660</v>
      </c>
      <c r="O196" s="136" t="s">
        <v>9608</v>
      </c>
    </row>
    <row r="197" spans="1:15" x14ac:dyDescent="0.25">
      <c r="A197" s="136" t="s">
        <v>9311</v>
      </c>
      <c r="B197" s="136">
        <v>7805</v>
      </c>
      <c r="C197" s="136" t="s">
        <v>9970</v>
      </c>
      <c r="D197" s="136">
        <v>19630801</v>
      </c>
      <c r="E197" s="136">
        <v>19671101</v>
      </c>
      <c r="F197" s="136">
        <v>39</v>
      </c>
      <c r="G197" s="136">
        <v>22</v>
      </c>
      <c r="H197" s="136">
        <v>0</v>
      </c>
      <c r="I197" s="136">
        <v>-106</v>
      </c>
      <c r="J197" s="136">
        <v>45</v>
      </c>
      <c r="K197" s="136">
        <v>0</v>
      </c>
      <c r="L197" s="136">
        <v>54603</v>
      </c>
      <c r="M197" s="136" t="s">
        <v>9115</v>
      </c>
      <c r="N197" s="136" t="s">
        <v>648</v>
      </c>
      <c r="O197" s="136" t="s">
        <v>9609</v>
      </c>
    </row>
    <row r="198" spans="1:15" x14ac:dyDescent="0.25">
      <c r="A198" s="136" t="s">
        <v>9138</v>
      </c>
      <c r="B198" s="136">
        <v>9806</v>
      </c>
      <c r="C198" s="136" t="s">
        <v>9971</v>
      </c>
      <c r="D198" s="136">
        <v>19710901</v>
      </c>
      <c r="E198" s="136">
        <v>19790831</v>
      </c>
      <c r="F198" s="136">
        <v>39</v>
      </c>
      <c r="G198" s="136">
        <v>3</v>
      </c>
      <c r="H198" s="136">
        <v>0</v>
      </c>
      <c r="I198" s="136">
        <v>-108</v>
      </c>
      <c r="J198" s="136">
        <v>5</v>
      </c>
      <c r="K198" s="136">
        <v>0</v>
      </c>
      <c r="L198" s="136">
        <v>54614</v>
      </c>
      <c r="M198" s="136" t="s">
        <v>9115</v>
      </c>
      <c r="N198" s="136" t="s">
        <v>672</v>
      </c>
      <c r="O198" s="136" t="s">
        <v>9610</v>
      </c>
    </row>
    <row r="199" spans="1:15" x14ac:dyDescent="0.25">
      <c r="A199" s="136" t="s">
        <v>9312</v>
      </c>
      <c r="B199" s="136">
        <v>6965</v>
      </c>
      <c r="C199" s="136" t="s">
        <v>9972</v>
      </c>
      <c r="D199" s="136">
        <v>19480801</v>
      </c>
      <c r="E199" s="136">
        <v>19510930</v>
      </c>
      <c r="F199" s="136">
        <v>37</v>
      </c>
      <c r="G199" s="136">
        <v>12</v>
      </c>
      <c r="H199" s="136">
        <v>0</v>
      </c>
      <c r="I199" s="136">
        <v>-108</v>
      </c>
      <c r="J199" s="136">
        <v>30</v>
      </c>
      <c r="K199" s="136">
        <v>0</v>
      </c>
      <c r="L199" s="136">
        <v>54719</v>
      </c>
      <c r="M199" s="136" t="s">
        <v>9115</v>
      </c>
      <c r="N199" s="136" t="s">
        <v>684</v>
      </c>
      <c r="O199" s="136" t="s">
        <v>9611</v>
      </c>
    </row>
    <row r="200" spans="1:15" x14ac:dyDescent="0.25">
      <c r="A200" s="136" t="s">
        <v>9313</v>
      </c>
      <c r="B200" s="136">
        <v>7674</v>
      </c>
      <c r="C200" s="136" t="s">
        <v>9973</v>
      </c>
      <c r="D200" s="136">
        <v>19480801</v>
      </c>
      <c r="E200" s="136">
        <v>19501101</v>
      </c>
      <c r="F200" s="136">
        <v>37</v>
      </c>
      <c r="G200" s="136">
        <v>34</v>
      </c>
      <c r="H200" s="136">
        <v>0</v>
      </c>
      <c r="I200" s="136">
        <v>-106</v>
      </c>
      <c r="J200" s="136">
        <v>9</v>
      </c>
      <c r="K200" s="136">
        <v>0</v>
      </c>
      <c r="L200" s="136">
        <v>54865</v>
      </c>
      <c r="M200" s="136" t="s">
        <v>9115</v>
      </c>
      <c r="N200" s="136" t="s">
        <v>667</v>
      </c>
      <c r="O200" s="136" t="s">
        <v>9612</v>
      </c>
    </row>
    <row r="201" spans="1:15" x14ac:dyDescent="0.25">
      <c r="A201" s="136" t="s">
        <v>9314</v>
      </c>
      <c r="B201" s="136">
        <v>5785</v>
      </c>
      <c r="C201" s="136" t="s">
        <v>9942</v>
      </c>
      <c r="D201" s="136">
        <v>19480801</v>
      </c>
      <c r="E201" s="136">
        <v>19820101</v>
      </c>
      <c r="F201" s="136">
        <v>38</v>
      </c>
      <c r="G201" s="136">
        <v>29</v>
      </c>
      <c r="H201" s="136">
        <v>0</v>
      </c>
      <c r="I201" s="136">
        <v>-107</v>
      </c>
      <c r="J201" s="136">
        <v>53</v>
      </c>
      <c r="K201" s="136">
        <v>0</v>
      </c>
      <c r="L201" s="136">
        <v>54870</v>
      </c>
      <c r="M201" s="136" t="s">
        <v>9115</v>
      </c>
      <c r="N201" s="136" t="s">
        <v>651</v>
      </c>
      <c r="O201" s="136" t="s">
        <v>9613</v>
      </c>
    </row>
    <row r="202" spans="1:15" x14ac:dyDescent="0.25">
      <c r="A202" s="136" t="s">
        <v>9315</v>
      </c>
      <c r="B202" s="136">
        <v>7080</v>
      </c>
      <c r="C202" s="136" t="s">
        <v>9974</v>
      </c>
      <c r="D202" s="136">
        <v>19880607</v>
      </c>
      <c r="E202" s="136">
        <v>19930510</v>
      </c>
      <c r="F202" s="136">
        <v>39</v>
      </c>
      <c r="G202" s="136">
        <v>6</v>
      </c>
      <c r="H202" s="136">
        <v>0</v>
      </c>
      <c r="I202" s="136">
        <v>-104</v>
      </c>
      <c r="J202" s="136">
        <v>52</v>
      </c>
      <c r="K202" s="136">
        <v>0</v>
      </c>
      <c r="L202" s="136">
        <v>54694</v>
      </c>
      <c r="M202" s="136" t="s">
        <v>9115</v>
      </c>
      <c r="N202" s="136" t="s">
        <v>680</v>
      </c>
      <c r="O202" s="136" t="s">
        <v>9614</v>
      </c>
    </row>
    <row r="203" spans="1:15" x14ac:dyDescent="0.25">
      <c r="A203" s="136" t="s">
        <v>9316</v>
      </c>
      <c r="B203" s="136">
        <v>7346</v>
      </c>
      <c r="C203" s="136" t="s">
        <v>9975</v>
      </c>
      <c r="D203" s="136">
        <v>19480801</v>
      </c>
      <c r="E203" s="136">
        <v>19650712</v>
      </c>
      <c r="F203" s="136">
        <v>39</v>
      </c>
      <c r="G203" s="136">
        <v>5</v>
      </c>
      <c r="H203" s="136">
        <v>0</v>
      </c>
      <c r="I203" s="136">
        <v>-104</v>
      </c>
      <c r="J203" s="136">
        <v>55</v>
      </c>
      <c r="K203" s="136">
        <v>0</v>
      </c>
      <c r="L203" s="136">
        <v>54731</v>
      </c>
      <c r="M203" s="136" t="s">
        <v>9115</v>
      </c>
      <c r="N203" s="136" t="s">
        <v>676</v>
      </c>
      <c r="O203" s="136" t="s">
        <v>9615</v>
      </c>
    </row>
    <row r="204" spans="1:15" x14ac:dyDescent="0.25">
      <c r="A204" s="136" t="s">
        <v>9148</v>
      </c>
      <c r="B204" s="136">
        <v>10630</v>
      </c>
      <c r="C204" s="136" t="s">
        <v>9976</v>
      </c>
      <c r="D204" s="136">
        <v>19831026</v>
      </c>
      <c r="E204" s="136">
        <v>19881011</v>
      </c>
      <c r="F204" s="136">
        <v>39</v>
      </c>
      <c r="G204" s="136">
        <v>39</v>
      </c>
      <c r="H204" s="136">
        <v>0</v>
      </c>
      <c r="I204" s="136">
        <v>-105</v>
      </c>
      <c r="J204" s="136">
        <v>36</v>
      </c>
      <c r="K204" s="136">
        <v>0</v>
      </c>
      <c r="L204" s="136">
        <v>54856</v>
      </c>
      <c r="M204" s="136" t="s">
        <v>9115</v>
      </c>
      <c r="N204" s="136" t="s">
        <v>700</v>
      </c>
      <c r="O204" s="136" t="s">
        <v>9616</v>
      </c>
    </row>
    <row r="205" spans="1:15" x14ac:dyDescent="0.25">
      <c r="A205" s="136" t="s">
        <v>9126</v>
      </c>
      <c r="B205" s="136">
        <v>8240</v>
      </c>
      <c r="C205" s="136" t="s">
        <v>9977</v>
      </c>
      <c r="D205" s="136">
        <v>19700401</v>
      </c>
      <c r="E205" s="136">
        <v>19890401</v>
      </c>
      <c r="F205" s="136">
        <v>39</v>
      </c>
      <c r="G205" s="136">
        <v>59</v>
      </c>
      <c r="H205" s="136">
        <v>0</v>
      </c>
      <c r="I205" s="136">
        <v>-105</v>
      </c>
      <c r="J205" s="136">
        <v>30</v>
      </c>
      <c r="K205" s="136">
        <v>0</v>
      </c>
      <c r="L205" s="136">
        <v>54885</v>
      </c>
      <c r="M205" s="136" t="s">
        <v>9115</v>
      </c>
      <c r="N205" s="136" t="s">
        <v>673</v>
      </c>
      <c r="O205" s="136" t="s">
        <v>9617</v>
      </c>
    </row>
    <row r="206" spans="1:15" x14ac:dyDescent="0.25">
      <c r="A206" s="136" t="s">
        <v>9317</v>
      </c>
      <c r="B206" s="136">
        <v>4954</v>
      </c>
      <c r="C206" s="136" t="s">
        <v>9978</v>
      </c>
      <c r="D206" s="136">
        <v>19480801</v>
      </c>
      <c r="E206" s="136">
        <v>19510930</v>
      </c>
      <c r="F206" s="136">
        <v>40</v>
      </c>
      <c r="G206" s="136">
        <v>35</v>
      </c>
      <c r="H206" s="136">
        <v>0</v>
      </c>
      <c r="I206" s="136">
        <v>-103</v>
      </c>
      <c r="J206" s="136">
        <v>50</v>
      </c>
      <c r="K206" s="136">
        <v>0</v>
      </c>
      <c r="L206" s="136">
        <v>54945</v>
      </c>
      <c r="M206" s="136" t="s">
        <v>9115</v>
      </c>
      <c r="N206" s="136" t="s">
        <v>677</v>
      </c>
      <c r="O206" s="136" t="s">
        <v>9618</v>
      </c>
    </row>
    <row r="207" spans="1:15" x14ac:dyDescent="0.25">
      <c r="A207" s="136" t="s">
        <v>9134</v>
      </c>
      <c r="B207" s="136">
        <v>5180</v>
      </c>
      <c r="C207" s="136" t="s">
        <v>9979</v>
      </c>
      <c r="D207" s="136">
        <v>19870519</v>
      </c>
      <c r="E207" s="136">
        <v>19971004</v>
      </c>
      <c r="F207" s="136">
        <v>40</v>
      </c>
      <c r="G207" s="136">
        <v>56</v>
      </c>
      <c r="H207" s="136">
        <v>0</v>
      </c>
      <c r="I207" s="136">
        <v>-103</v>
      </c>
      <c r="J207" s="136">
        <v>46</v>
      </c>
      <c r="K207" s="136">
        <v>0</v>
      </c>
      <c r="L207" s="136">
        <v>54960</v>
      </c>
      <c r="M207" s="136" t="s">
        <v>9115</v>
      </c>
      <c r="N207" s="136" t="s">
        <v>700</v>
      </c>
      <c r="O207" s="136" t="s">
        <v>9619</v>
      </c>
    </row>
    <row r="208" spans="1:15" x14ac:dyDescent="0.25">
      <c r="A208" s="136" t="s">
        <v>9318</v>
      </c>
      <c r="B208" s="136">
        <v>8806</v>
      </c>
      <c r="C208" s="136" t="s">
        <v>9980</v>
      </c>
      <c r="D208" s="136">
        <v>19480801</v>
      </c>
      <c r="E208" s="136">
        <v>19841130</v>
      </c>
      <c r="F208" s="136">
        <v>37</v>
      </c>
      <c r="G208" s="136">
        <v>13</v>
      </c>
      <c r="H208" s="136">
        <v>0</v>
      </c>
      <c r="I208" s="136">
        <v>-105</v>
      </c>
      <c r="J208" s="136">
        <v>3</v>
      </c>
      <c r="K208" s="136">
        <v>0</v>
      </c>
      <c r="L208" s="136">
        <v>55006</v>
      </c>
      <c r="M208" s="136" t="s">
        <v>9115</v>
      </c>
      <c r="N208" s="136" t="s">
        <v>695</v>
      </c>
      <c r="O208" s="136" t="s">
        <v>9620</v>
      </c>
    </row>
    <row r="209" spans="1:15" x14ac:dyDescent="0.25">
      <c r="A209" s="136" t="s">
        <v>9319</v>
      </c>
      <c r="B209" s="136">
        <v>6483</v>
      </c>
      <c r="C209" s="136" t="s">
        <v>9981</v>
      </c>
      <c r="D209" s="136">
        <v>19480801</v>
      </c>
      <c r="E209" s="136">
        <v>19551001</v>
      </c>
      <c r="F209" s="136">
        <v>37</v>
      </c>
      <c r="G209" s="136">
        <v>49</v>
      </c>
      <c r="H209" s="136">
        <v>0</v>
      </c>
      <c r="I209" s="136">
        <v>-109</v>
      </c>
      <c r="J209" s="136">
        <v>2</v>
      </c>
      <c r="K209" s="136">
        <v>0</v>
      </c>
      <c r="L209" s="136">
        <v>55017</v>
      </c>
      <c r="M209" s="136" t="s">
        <v>9115</v>
      </c>
      <c r="N209" s="136" t="s">
        <v>676</v>
      </c>
      <c r="O209" s="136" t="s">
        <v>9621</v>
      </c>
    </row>
    <row r="210" spans="1:15" x14ac:dyDescent="0.25">
      <c r="A210" s="136" t="s">
        <v>9320</v>
      </c>
      <c r="B210" s="136">
        <v>5365</v>
      </c>
      <c r="C210" s="136" t="s">
        <v>9982</v>
      </c>
      <c r="D210" s="136">
        <v>19840718</v>
      </c>
      <c r="E210" s="136">
        <v>19890101</v>
      </c>
      <c r="F210" s="136">
        <v>39</v>
      </c>
      <c r="G210" s="136">
        <v>54</v>
      </c>
      <c r="H210" s="136">
        <v>0</v>
      </c>
      <c r="I210" s="136">
        <v>-105</v>
      </c>
      <c r="J210" s="136">
        <v>1</v>
      </c>
      <c r="K210" s="136">
        <v>0</v>
      </c>
      <c r="L210" s="136">
        <v>55020</v>
      </c>
      <c r="M210" s="136" t="s">
        <v>9115</v>
      </c>
      <c r="N210" s="136" t="s">
        <v>660</v>
      </c>
      <c r="O210" s="136" t="s">
        <v>9622</v>
      </c>
    </row>
    <row r="211" spans="1:15" x14ac:dyDescent="0.25">
      <c r="A211" s="136" t="s">
        <v>9321</v>
      </c>
      <c r="B211" s="136">
        <v>7019</v>
      </c>
      <c r="C211" s="136" t="s">
        <v>9983</v>
      </c>
      <c r="D211" s="136">
        <v>19480801</v>
      </c>
      <c r="E211" s="136">
        <v>19881117</v>
      </c>
      <c r="F211" s="136">
        <v>38</v>
      </c>
      <c r="G211" s="136">
        <v>8</v>
      </c>
      <c r="H211" s="136">
        <v>0</v>
      </c>
      <c r="I211" s="136">
        <v>-108</v>
      </c>
      <c r="J211" s="136">
        <v>17</v>
      </c>
      <c r="K211" s="136">
        <v>0</v>
      </c>
      <c r="L211" s="136">
        <v>55018</v>
      </c>
      <c r="M211" s="136" t="s">
        <v>9115</v>
      </c>
      <c r="N211" s="136" t="s">
        <v>676</v>
      </c>
      <c r="O211" s="136" t="s">
        <v>9623</v>
      </c>
    </row>
    <row r="212" spans="1:15" x14ac:dyDescent="0.25">
      <c r="A212" s="136" t="s">
        <v>9322</v>
      </c>
      <c r="B212" s="136">
        <v>5194</v>
      </c>
      <c r="C212" s="136" t="s">
        <v>9984</v>
      </c>
      <c r="D212" s="136">
        <v>19480801</v>
      </c>
      <c r="E212" s="136">
        <v>19700401</v>
      </c>
      <c r="F212" s="136">
        <v>40</v>
      </c>
      <c r="G212" s="136">
        <v>42</v>
      </c>
      <c r="H212" s="136">
        <v>0</v>
      </c>
      <c r="I212" s="136">
        <v>-104</v>
      </c>
      <c r="J212" s="136">
        <v>47</v>
      </c>
      <c r="K212" s="136">
        <v>0</v>
      </c>
      <c r="L212" s="136">
        <v>55040</v>
      </c>
      <c r="M212" s="136" t="s">
        <v>9115</v>
      </c>
      <c r="N212" s="136" t="s">
        <v>678</v>
      </c>
      <c r="O212" s="136" t="s">
        <v>9624</v>
      </c>
    </row>
    <row r="213" spans="1:15" x14ac:dyDescent="0.25">
      <c r="A213" s="136" t="s">
        <v>9323</v>
      </c>
      <c r="B213" s="136">
        <v>5463</v>
      </c>
      <c r="C213" s="136" t="s">
        <v>9985</v>
      </c>
      <c r="D213" s="136">
        <v>19480801</v>
      </c>
      <c r="E213" s="136">
        <v>19501031</v>
      </c>
      <c r="F213" s="136">
        <v>38</v>
      </c>
      <c r="G213" s="136">
        <v>36</v>
      </c>
      <c r="H213" s="136">
        <v>0</v>
      </c>
      <c r="I213" s="136">
        <v>-108</v>
      </c>
      <c r="J213" s="136">
        <v>4</v>
      </c>
      <c r="K213" s="136">
        <v>0</v>
      </c>
      <c r="L213" s="136">
        <v>55104</v>
      </c>
      <c r="M213" s="136" t="s">
        <v>9115</v>
      </c>
      <c r="N213" s="136" t="s">
        <v>678</v>
      </c>
      <c r="O213" s="136" t="s">
        <v>9625</v>
      </c>
    </row>
    <row r="214" spans="1:15" x14ac:dyDescent="0.25">
      <c r="A214" s="136" t="s">
        <v>9324</v>
      </c>
      <c r="B214" s="136">
        <v>4304</v>
      </c>
      <c r="C214" s="136" t="s">
        <v>9986</v>
      </c>
      <c r="D214" s="136">
        <v>19480801</v>
      </c>
      <c r="E214" s="136">
        <v>19710901</v>
      </c>
      <c r="F214" s="136">
        <v>38</v>
      </c>
      <c r="G214" s="136">
        <v>13</v>
      </c>
      <c r="H214" s="136">
        <v>0</v>
      </c>
      <c r="I214" s="136">
        <v>-103</v>
      </c>
      <c r="J214" s="136">
        <v>45</v>
      </c>
      <c r="K214" s="136">
        <v>0</v>
      </c>
      <c r="L214" s="136">
        <v>55141</v>
      </c>
      <c r="M214" s="136" t="s">
        <v>9115</v>
      </c>
      <c r="N214" s="136" t="s">
        <v>674</v>
      </c>
      <c r="O214" s="136" t="s">
        <v>9626</v>
      </c>
    </row>
    <row r="215" spans="1:15" x14ac:dyDescent="0.25">
      <c r="A215" s="136" t="s">
        <v>9325</v>
      </c>
      <c r="B215" s="136">
        <v>4767</v>
      </c>
      <c r="C215" s="136" t="s">
        <v>9987</v>
      </c>
      <c r="D215" s="136">
        <v>19800617</v>
      </c>
      <c r="E215" s="136">
        <v>19870916</v>
      </c>
      <c r="F215" s="136">
        <v>38</v>
      </c>
      <c r="G215" s="136">
        <v>31</v>
      </c>
      <c r="H215" s="136">
        <v>0</v>
      </c>
      <c r="I215" s="136">
        <v>-103</v>
      </c>
      <c r="J215" s="136">
        <v>42</v>
      </c>
      <c r="K215" s="136">
        <v>0</v>
      </c>
      <c r="L215" s="136">
        <v>55190</v>
      </c>
      <c r="M215" s="136" t="s">
        <v>9115</v>
      </c>
      <c r="N215" s="136" t="s">
        <v>691</v>
      </c>
      <c r="O215" s="136" t="s">
        <v>9627</v>
      </c>
    </row>
    <row r="216" spans="1:15" x14ac:dyDescent="0.25">
      <c r="A216" s="136" t="s">
        <v>9326</v>
      </c>
      <c r="B216" s="136">
        <v>4262</v>
      </c>
      <c r="C216" s="136" t="s">
        <v>9988</v>
      </c>
      <c r="D216" s="136">
        <v>19480801</v>
      </c>
      <c r="E216" s="136">
        <v>19720901</v>
      </c>
      <c r="F216" s="136">
        <v>40</v>
      </c>
      <c r="G216" s="136">
        <v>16</v>
      </c>
      <c r="H216" s="136">
        <v>0</v>
      </c>
      <c r="I216" s="136">
        <v>-102</v>
      </c>
      <c r="J216" s="136">
        <v>51</v>
      </c>
      <c r="K216" s="136">
        <v>0</v>
      </c>
      <c r="L216" s="136">
        <v>55236</v>
      </c>
      <c r="M216" s="136" t="s">
        <v>9115</v>
      </c>
      <c r="N216" s="136" t="s">
        <v>674</v>
      </c>
      <c r="O216" s="136" t="s">
        <v>9628</v>
      </c>
    </row>
    <row r="217" spans="1:15" x14ac:dyDescent="0.25">
      <c r="A217" s="136" t="s">
        <v>9327</v>
      </c>
      <c r="B217" s="136">
        <v>7726</v>
      </c>
      <c r="C217" s="136" t="s">
        <v>9989</v>
      </c>
      <c r="D217" s="136">
        <v>19480801</v>
      </c>
      <c r="E217" s="136">
        <v>19510930</v>
      </c>
      <c r="F217" s="136">
        <v>38</v>
      </c>
      <c r="G217" s="136">
        <v>1</v>
      </c>
      <c r="H217" s="136">
        <v>0</v>
      </c>
      <c r="I217" s="136">
        <v>-107</v>
      </c>
      <c r="J217" s="136">
        <v>41</v>
      </c>
      <c r="K217" s="136">
        <v>0</v>
      </c>
      <c r="L217" s="136">
        <v>55265</v>
      </c>
      <c r="M217" s="136" t="s">
        <v>9115</v>
      </c>
      <c r="N217" s="136" t="s">
        <v>682</v>
      </c>
      <c r="O217" s="136" t="s">
        <v>9629</v>
      </c>
    </row>
    <row r="218" spans="1:15" x14ac:dyDescent="0.25">
      <c r="A218" s="136" t="s">
        <v>9328</v>
      </c>
      <c r="B218" s="136">
        <v>3533</v>
      </c>
      <c r="C218" s="136" t="s">
        <v>9990</v>
      </c>
      <c r="D218" s="136">
        <v>19480801</v>
      </c>
      <c r="E218" s="136">
        <v>19590601</v>
      </c>
      <c r="F218" s="136">
        <v>40</v>
      </c>
      <c r="G218" s="136">
        <v>57</v>
      </c>
      <c r="H218" s="136">
        <v>0</v>
      </c>
      <c r="I218" s="136">
        <v>-102</v>
      </c>
      <c r="J218" s="136">
        <v>22</v>
      </c>
      <c r="K218" s="136">
        <v>0</v>
      </c>
      <c r="L218" s="136">
        <v>55322</v>
      </c>
      <c r="M218" s="136" t="s">
        <v>9115</v>
      </c>
      <c r="N218" s="136" t="s">
        <v>650</v>
      </c>
      <c r="O218" s="136" t="s">
        <v>9630</v>
      </c>
    </row>
    <row r="219" spans="1:15" x14ac:dyDescent="0.25">
      <c r="A219" s="136" t="s">
        <v>9329</v>
      </c>
      <c r="B219" s="136">
        <v>7116</v>
      </c>
      <c r="C219" s="136" t="s">
        <v>9991</v>
      </c>
      <c r="D219" s="136">
        <v>19480801</v>
      </c>
      <c r="E219" s="136">
        <v>19550801</v>
      </c>
      <c r="F219" s="136">
        <v>37</v>
      </c>
      <c r="G219" s="136">
        <v>16</v>
      </c>
      <c r="H219" s="136">
        <v>0</v>
      </c>
      <c r="I219" s="136">
        <v>-107</v>
      </c>
      <c r="J219" s="136">
        <v>1</v>
      </c>
      <c r="K219" s="136">
        <v>0</v>
      </c>
      <c r="L219" s="136">
        <v>55342</v>
      </c>
      <c r="M219" s="136" t="s">
        <v>9115</v>
      </c>
      <c r="N219" s="136" t="s">
        <v>659</v>
      </c>
      <c r="O219" s="136" t="s">
        <v>9631</v>
      </c>
    </row>
    <row r="220" spans="1:15" x14ac:dyDescent="0.25">
      <c r="A220" s="136" t="s">
        <v>9330</v>
      </c>
      <c r="B220" s="136">
        <v>4724</v>
      </c>
      <c r="C220" s="136" t="s">
        <v>9992</v>
      </c>
      <c r="D220" s="136">
        <v>19480801</v>
      </c>
      <c r="E220" s="136">
        <v>19650901</v>
      </c>
      <c r="F220" s="136">
        <v>39</v>
      </c>
      <c r="G220" s="136">
        <v>6</v>
      </c>
      <c r="H220" s="136">
        <v>0</v>
      </c>
      <c r="I220" s="136">
        <v>-108</v>
      </c>
      <c r="J220" s="136">
        <v>21</v>
      </c>
      <c r="K220" s="136">
        <v>0</v>
      </c>
      <c r="L220" s="136">
        <v>55414</v>
      </c>
      <c r="M220" s="136" t="s">
        <v>9115</v>
      </c>
      <c r="N220" s="136" t="s">
        <v>691</v>
      </c>
      <c r="O220" s="136" t="s">
        <v>9632</v>
      </c>
    </row>
    <row r="221" spans="1:15" x14ac:dyDescent="0.25">
      <c r="A221" s="136" t="s">
        <v>9767</v>
      </c>
      <c r="B221" s="136">
        <v>7894</v>
      </c>
      <c r="C221" s="136" t="s">
        <v>9993</v>
      </c>
      <c r="D221" s="136">
        <v>19480801</v>
      </c>
      <c r="E221" s="136">
        <v>19651031</v>
      </c>
      <c r="F221" s="136">
        <v>37</v>
      </c>
      <c r="G221" s="136">
        <v>27</v>
      </c>
      <c r="H221" s="136">
        <v>0</v>
      </c>
      <c r="I221" s="136">
        <v>-107</v>
      </c>
      <c r="J221" s="136">
        <v>11</v>
      </c>
      <c r="K221" s="136">
        <v>0</v>
      </c>
      <c r="L221" s="136">
        <v>55427</v>
      </c>
      <c r="M221" s="136" t="s">
        <v>9115</v>
      </c>
      <c r="N221" s="136" t="s">
        <v>660</v>
      </c>
      <c r="O221" s="136" t="s">
        <v>9633</v>
      </c>
    </row>
    <row r="222" spans="1:15" x14ac:dyDescent="0.25">
      <c r="A222" s="136" t="s">
        <v>9331</v>
      </c>
      <c r="B222" s="136">
        <v>7283</v>
      </c>
      <c r="C222" s="136" t="s">
        <v>9994</v>
      </c>
      <c r="D222" s="136">
        <v>19650801</v>
      </c>
      <c r="E222" s="136">
        <v>19650831</v>
      </c>
      <c r="F222" s="136">
        <v>39</v>
      </c>
      <c r="G222" s="136">
        <v>7</v>
      </c>
      <c r="H222" s="136">
        <v>0</v>
      </c>
      <c r="I222" s="136">
        <v>-104</v>
      </c>
      <c r="J222" s="136">
        <v>55</v>
      </c>
      <c r="K222" s="136">
        <v>0</v>
      </c>
      <c r="L222" s="136">
        <v>55440</v>
      </c>
      <c r="M222" s="136" t="s">
        <v>9115</v>
      </c>
      <c r="N222" s="136" t="s">
        <v>644</v>
      </c>
      <c r="O222" s="136" t="s">
        <v>9634</v>
      </c>
    </row>
    <row r="223" spans="1:15" x14ac:dyDescent="0.25">
      <c r="A223" s="136" t="s">
        <v>9332</v>
      </c>
      <c r="B223" s="136">
        <v>5685</v>
      </c>
      <c r="C223" s="136" t="s">
        <v>9995</v>
      </c>
      <c r="D223" s="136">
        <v>19570509</v>
      </c>
      <c r="E223" s="136">
        <v>19610601</v>
      </c>
      <c r="F223" s="136">
        <v>38</v>
      </c>
      <c r="G223" s="136">
        <v>52</v>
      </c>
      <c r="H223" s="136">
        <v>0</v>
      </c>
      <c r="I223" s="136">
        <v>-107</v>
      </c>
      <c r="J223" s="136">
        <v>35</v>
      </c>
      <c r="K223" s="136">
        <v>0</v>
      </c>
      <c r="L223" s="136">
        <v>55455</v>
      </c>
      <c r="M223" s="136" t="s">
        <v>9115</v>
      </c>
      <c r="N223" s="136" t="s">
        <v>680</v>
      </c>
      <c r="O223" s="136" t="s">
        <v>9635</v>
      </c>
    </row>
    <row r="224" spans="1:15" x14ac:dyDescent="0.25">
      <c r="A224" s="136" t="s">
        <v>9333</v>
      </c>
      <c r="B224" s="136">
        <v>6180</v>
      </c>
      <c r="C224" s="136" t="s">
        <v>9996</v>
      </c>
      <c r="D224" s="136">
        <v>19300529</v>
      </c>
      <c r="E224" s="136">
        <v>19440623</v>
      </c>
      <c r="F224" s="136">
        <v>38</v>
      </c>
      <c r="G224" s="136">
        <v>51</v>
      </c>
      <c r="H224" s="136">
        <v>0</v>
      </c>
      <c r="I224" s="136">
        <v>-107</v>
      </c>
      <c r="J224" s="136">
        <v>35</v>
      </c>
      <c r="K224" s="136">
        <v>0</v>
      </c>
      <c r="L224" s="136">
        <v>55462</v>
      </c>
      <c r="M224" s="136" t="s">
        <v>9115</v>
      </c>
      <c r="N224" s="136" t="s">
        <v>645</v>
      </c>
      <c r="O224" s="136" t="s">
        <v>9636</v>
      </c>
    </row>
    <row r="225" spans="1:15" x14ac:dyDescent="0.25">
      <c r="A225" s="136" t="s">
        <v>9334</v>
      </c>
      <c r="B225" s="136">
        <v>5090</v>
      </c>
      <c r="C225" s="136" t="s">
        <v>9898</v>
      </c>
      <c r="D225" s="136">
        <v>19810201</v>
      </c>
      <c r="E225" s="136">
        <v>19880929</v>
      </c>
      <c r="F225" s="136">
        <v>39</v>
      </c>
      <c r="G225" s="136">
        <v>27</v>
      </c>
      <c r="H225" s="136">
        <v>0</v>
      </c>
      <c r="I225" s="136">
        <v>-108</v>
      </c>
      <c r="J225" s="136">
        <v>3</v>
      </c>
      <c r="K225" s="136">
        <v>0</v>
      </c>
      <c r="L225" s="136">
        <v>55465</v>
      </c>
      <c r="M225" s="136" t="s">
        <v>9115</v>
      </c>
      <c r="N225" s="136" t="s">
        <v>658</v>
      </c>
      <c r="O225" s="136" t="s">
        <v>9637</v>
      </c>
    </row>
    <row r="226" spans="1:15" x14ac:dyDescent="0.25">
      <c r="A226" s="136" t="s">
        <v>9768</v>
      </c>
      <c r="B226" s="136">
        <v>5282</v>
      </c>
      <c r="C226" s="136" t="s">
        <v>9997</v>
      </c>
      <c r="D226" s="136">
        <v>19480801</v>
      </c>
      <c r="E226" s="136">
        <v>19500801</v>
      </c>
      <c r="F226" s="136">
        <v>38</v>
      </c>
      <c r="G226" s="136">
        <v>22</v>
      </c>
      <c r="H226" s="136">
        <v>0</v>
      </c>
      <c r="I226" s="136">
        <v>-108</v>
      </c>
      <c r="J226" s="136">
        <v>57</v>
      </c>
      <c r="K226" s="136">
        <v>0</v>
      </c>
      <c r="L226" s="136">
        <v>55484</v>
      </c>
      <c r="M226" s="136" t="s">
        <v>9115</v>
      </c>
      <c r="N226" s="136" t="s">
        <v>691</v>
      </c>
      <c r="O226" s="136" t="s">
        <v>9638</v>
      </c>
    </row>
    <row r="227" spans="1:15" x14ac:dyDescent="0.25">
      <c r="A227" s="136" t="s">
        <v>9335</v>
      </c>
      <c r="B227" s="136">
        <v>5530</v>
      </c>
      <c r="C227" s="136" t="s">
        <v>9998</v>
      </c>
      <c r="D227" s="136">
        <v>19771001</v>
      </c>
      <c r="E227" s="136">
        <v>19880519</v>
      </c>
      <c r="F227" s="136">
        <v>38</v>
      </c>
      <c r="G227" s="136">
        <v>23</v>
      </c>
      <c r="H227" s="136">
        <v>0</v>
      </c>
      <c r="I227" s="136">
        <v>-108</v>
      </c>
      <c r="J227" s="136">
        <v>59</v>
      </c>
      <c r="K227" s="136">
        <v>0</v>
      </c>
      <c r="L227" s="136">
        <v>55487</v>
      </c>
      <c r="M227" s="136" t="s">
        <v>9115</v>
      </c>
      <c r="N227" s="136" t="s">
        <v>691</v>
      </c>
      <c r="O227" s="136" t="s">
        <v>9639</v>
      </c>
    </row>
    <row r="228" spans="1:15" x14ac:dyDescent="0.25">
      <c r="A228" s="136" t="s">
        <v>9336</v>
      </c>
      <c r="B228" s="136">
        <v>6306</v>
      </c>
      <c r="C228" s="136" t="s">
        <v>9999</v>
      </c>
      <c r="D228" s="136">
        <v>19480801</v>
      </c>
      <c r="E228" s="136">
        <v>19720201</v>
      </c>
      <c r="F228" s="136">
        <v>39</v>
      </c>
      <c r="G228" s="136">
        <v>31</v>
      </c>
      <c r="H228" s="136">
        <v>0</v>
      </c>
      <c r="I228" s="136">
        <v>-104</v>
      </c>
      <c r="J228" s="136">
        <v>39</v>
      </c>
      <c r="K228" s="136">
        <v>0</v>
      </c>
      <c r="L228" s="136">
        <v>55507</v>
      </c>
      <c r="M228" s="136" t="s">
        <v>9115</v>
      </c>
      <c r="N228" s="136" t="s">
        <v>688</v>
      </c>
      <c r="O228" s="136" t="s">
        <v>9640</v>
      </c>
    </row>
    <row r="229" spans="1:15" x14ac:dyDescent="0.25">
      <c r="A229" s="136" t="s">
        <v>9337</v>
      </c>
      <c r="B229" s="136">
        <v>8005</v>
      </c>
      <c r="C229" s="136" t="s">
        <v>10000</v>
      </c>
      <c r="D229" s="136">
        <v>19510501</v>
      </c>
      <c r="E229" s="136">
        <v>19540131</v>
      </c>
      <c r="F229" s="136">
        <v>39</v>
      </c>
      <c r="G229" s="136">
        <v>55</v>
      </c>
      <c r="H229" s="136">
        <v>0</v>
      </c>
      <c r="I229" s="136">
        <v>-106</v>
      </c>
      <c r="J229" s="136">
        <v>11</v>
      </c>
      <c r="K229" s="136">
        <v>0</v>
      </c>
      <c r="L229" s="136">
        <v>55515</v>
      </c>
      <c r="M229" s="136" t="s">
        <v>9115</v>
      </c>
      <c r="N229" s="136" t="s">
        <v>677</v>
      </c>
      <c r="O229" s="136" t="s">
        <v>9641</v>
      </c>
    </row>
    <row r="230" spans="1:15" x14ac:dyDescent="0.25">
      <c r="A230" s="136" t="s">
        <v>9338</v>
      </c>
      <c r="B230" s="136">
        <v>5505</v>
      </c>
      <c r="C230" s="136" t="s">
        <v>10001</v>
      </c>
      <c r="D230" s="136">
        <v>19480801</v>
      </c>
      <c r="E230" s="136">
        <v>19710501</v>
      </c>
      <c r="F230" s="136">
        <v>38</v>
      </c>
      <c r="G230" s="136">
        <v>27</v>
      </c>
      <c r="H230" s="136">
        <v>0</v>
      </c>
      <c r="I230" s="136">
        <v>-105</v>
      </c>
      <c r="J230" s="136">
        <v>4</v>
      </c>
      <c r="K230" s="136">
        <v>0</v>
      </c>
      <c r="L230" s="136">
        <v>55564</v>
      </c>
      <c r="M230" s="136" t="s">
        <v>9115</v>
      </c>
      <c r="N230" s="136" t="s">
        <v>659</v>
      </c>
      <c r="O230" s="136" t="s">
        <v>9642</v>
      </c>
    </row>
    <row r="231" spans="1:15" x14ac:dyDescent="0.25">
      <c r="A231" s="136" t="s">
        <v>9339</v>
      </c>
      <c r="B231" s="136">
        <v>6306</v>
      </c>
      <c r="C231" s="136" t="s">
        <v>10002</v>
      </c>
      <c r="D231" s="136">
        <v>19660601</v>
      </c>
      <c r="E231" s="136">
        <v>19720301</v>
      </c>
      <c r="F231" s="136">
        <v>39</v>
      </c>
      <c r="G231" s="136">
        <v>16</v>
      </c>
      <c r="H231" s="136">
        <v>0</v>
      </c>
      <c r="I231" s="136">
        <v>-104</v>
      </c>
      <c r="J231" s="136">
        <v>58</v>
      </c>
      <c r="K231" s="136">
        <v>0</v>
      </c>
      <c r="L231" s="136">
        <v>55573</v>
      </c>
      <c r="M231" s="136" t="s">
        <v>9115</v>
      </c>
      <c r="N231" s="136" t="s">
        <v>702</v>
      </c>
      <c r="O231" s="136" t="s">
        <v>9643</v>
      </c>
    </row>
    <row r="232" spans="1:15" x14ac:dyDescent="0.25">
      <c r="A232" s="136" t="s">
        <v>9340</v>
      </c>
      <c r="B232" s="136">
        <v>5453</v>
      </c>
      <c r="C232" s="136" t="s">
        <v>10003</v>
      </c>
      <c r="D232" s="136">
        <v>19480801</v>
      </c>
      <c r="E232" s="136">
        <v>19560101</v>
      </c>
      <c r="F232" s="136">
        <v>39</v>
      </c>
      <c r="G232" s="136">
        <v>0</v>
      </c>
      <c r="H232" s="136">
        <v>0</v>
      </c>
      <c r="I232" s="136">
        <v>-103</v>
      </c>
      <c r="J232" s="136">
        <v>44</v>
      </c>
      <c r="K232" s="136">
        <v>0</v>
      </c>
      <c r="L232" s="136">
        <v>55667</v>
      </c>
      <c r="M232" s="136" t="s">
        <v>9115</v>
      </c>
      <c r="N232" s="136" t="s">
        <v>644</v>
      </c>
      <c r="O232" s="136" t="s">
        <v>9644</v>
      </c>
    </row>
    <row r="233" spans="1:15" x14ac:dyDescent="0.25">
      <c r="A233" s="136" t="s">
        <v>9341</v>
      </c>
      <c r="B233" s="136">
        <v>9199</v>
      </c>
      <c r="C233" s="136" t="s">
        <v>10004</v>
      </c>
      <c r="D233" s="136">
        <v>19480801</v>
      </c>
      <c r="E233" s="136">
        <v>19871101</v>
      </c>
      <c r="F233" s="136">
        <v>38</v>
      </c>
      <c r="G233" s="136">
        <v>36</v>
      </c>
      <c r="H233" s="136">
        <v>0</v>
      </c>
      <c r="I233" s="136">
        <v>-106</v>
      </c>
      <c r="J233" s="136">
        <v>32</v>
      </c>
      <c r="K233" s="136">
        <v>0</v>
      </c>
      <c r="L233" s="136">
        <v>55730</v>
      </c>
      <c r="M233" s="136" t="s">
        <v>9115</v>
      </c>
      <c r="N233" s="136" t="s">
        <v>659</v>
      </c>
      <c r="O233" s="136" t="s">
        <v>9645</v>
      </c>
    </row>
    <row r="234" spans="1:15" x14ac:dyDescent="0.25">
      <c r="A234" s="136" t="s">
        <v>9342</v>
      </c>
      <c r="B234" s="136">
        <v>7283</v>
      </c>
      <c r="C234" s="136" t="s">
        <v>10005</v>
      </c>
      <c r="D234" s="136">
        <v>19480801</v>
      </c>
      <c r="E234" s="136">
        <v>19550601</v>
      </c>
      <c r="F234" s="136">
        <v>38</v>
      </c>
      <c r="G234" s="136">
        <v>2</v>
      </c>
      <c r="H234" s="136">
        <v>0</v>
      </c>
      <c r="I234" s="136">
        <v>-108</v>
      </c>
      <c r="J234" s="136">
        <v>4</v>
      </c>
      <c r="K234" s="136">
        <v>0</v>
      </c>
      <c r="L234" s="136">
        <v>55747</v>
      </c>
      <c r="M234" s="136" t="s">
        <v>9115</v>
      </c>
      <c r="N234" s="136" t="s">
        <v>674</v>
      </c>
      <c r="O234" s="136" t="s">
        <v>9646</v>
      </c>
    </row>
    <row r="235" spans="1:15" x14ac:dyDescent="0.25">
      <c r="A235" s="136" t="s">
        <v>9343</v>
      </c>
      <c r="B235" s="136">
        <v>9885</v>
      </c>
      <c r="C235" s="136" t="s">
        <v>10006</v>
      </c>
      <c r="D235" s="136">
        <v>19480801</v>
      </c>
      <c r="E235" s="136">
        <v>19491101</v>
      </c>
      <c r="F235" s="136">
        <v>37</v>
      </c>
      <c r="G235" s="136">
        <v>22</v>
      </c>
      <c r="H235" s="136">
        <v>0</v>
      </c>
      <c r="I235" s="136">
        <v>-106</v>
      </c>
      <c r="J235" s="136">
        <v>30</v>
      </c>
      <c r="K235" s="136">
        <v>0</v>
      </c>
      <c r="L235" s="136">
        <v>55762</v>
      </c>
      <c r="M235" s="136" t="s">
        <v>9115</v>
      </c>
      <c r="N235" s="136" t="s">
        <v>669</v>
      </c>
      <c r="O235" s="136" t="s">
        <v>9647</v>
      </c>
    </row>
    <row r="236" spans="1:15" x14ac:dyDescent="0.25">
      <c r="A236" s="136" t="s">
        <v>9344</v>
      </c>
      <c r="B236" s="136">
        <v>8094</v>
      </c>
      <c r="C236" s="136" t="s">
        <v>10007</v>
      </c>
      <c r="D236" s="136">
        <v>19640801</v>
      </c>
      <c r="E236" s="136">
        <v>19730504</v>
      </c>
      <c r="F236" s="136">
        <v>38</v>
      </c>
      <c r="G236" s="136">
        <v>16</v>
      </c>
      <c r="H236" s="136">
        <v>0</v>
      </c>
      <c r="I236" s="136">
        <v>-107</v>
      </c>
      <c r="J236" s="136">
        <v>6</v>
      </c>
      <c r="K236" s="136">
        <v>0</v>
      </c>
      <c r="L236" s="136">
        <v>55990</v>
      </c>
      <c r="M236" s="136" t="s">
        <v>9115</v>
      </c>
      <c r="N236" s="136" t="s">
        <v>675</v>
      </c>
      <c r="O236" s="136" t="s">
        <v>9648</v>
      </c>
    </row>
    <row r="237" spans="1:15" x14ac:dyDescent="0.25">
      <c r="A237" s="136" t="s">
        <v>9345</v>
      </c>
      <c r="B237" s="136">
        <v>4915</v>
      </c>
      <c r="C237" s="136" t="s">
        <v>10008</v>
      </c>
      <c r="D237" s="136">
        <v>19710601</v>
      </c>
      <c r="E237" s="136">
        <v>19850710</v>
      </c>
      <c r="F237" s="136">
        <v>38</v>
      </c>
      <c r="G237" s="136">
        <v>11</v>
      </c>
      <c r="H237" s="136">
        <v>0</v>
      </c>
      <c r="I237" s="136">
        <v>-104</v>
      </c>
      <c r="J237" s="136">
        <v>39</v>
      </c>
      <c r="K237" s="136">
        <v>0</v>
      </c>
      <c r="L237" s="136">
        <v>55984</v>
      </c>
      <c r="M237" s="136" t="s">
        <v>9115</v>
      </c>
      <c r="N237" s="136" t="s">
        <v>639</v>
      </c>
      <c r="O237" s="136" t="s">
        <v>9649</v>
      </c>
    </row>
    <row r="238" spans="1:15" x14ac:dyDescent="0.25">
      <c r="A238" s="136" t="s">
        <v>9152</v>
      </c>
      <c r="B238" s="136">
        <v>4692</v>
      </c>
      <c r="C238" s="136" t="s">
        <v>10009</v>
      </c>
      <c r="D238" s="136">
        <v>19480801</v>
      </c>
      <c r="E238" s="136">
        <v>19710427</v>
      </c>
      <c r="F238" s="136">
        <v>38</v>
      </c>
      <c r="G238" s="136">
        <v>17</v>
      </c>
      <c r="H238" s="136">
        <v>0</v>
      </c>
      <c r="I238" s="136">
        <v>-104</v>
      </c>
      <c r="J238" s="136">
        <v>39</v>
      </c>
      <c r="K238" s="136">
        <v>0</v>
      </c>
      <c r="L238" s="136">
        <v>56012</v>
      </c>
      <c r="M238" s="136" t="s">
        <v>9115</v>
      </c>
      <c r="N238" s="136" t="s">
        <v>696</v>
      </c>
      <c r="O238" s="136" t="s">
        <v>9650</v>
      </c>
    </row>
    <row r="239" spans="1:15" x14ac:dyDescent="0.25">
      <c r="A239" s="136" t="s">
        <v>9346</v>
      </c>
      <c r="B239" s="136">
        <v>4806</v>
      </c>
      <c r="C239" s="136" t="s">
        <v>10010</v>
      </c>
      <c r="D239" s="136">
        <v>19471101</v>
      </c>
      <c r="E239" s="136">
        <v>19471130</v>
      </c>
      <c r="F239" s="136">
        <v>38</v>
      </c>
      <c r="G239" s="136">
        <v>14</v>
      </c>
      <c r="H239" s="136">
        <v>0</v>
      </c>
      <c r="I239" s="136">
        <v>-104</v>
      </c>
      <c r="J239" s="136">
        <v>38</v>
      </c>
      <c r="K239" s="136">
        <v>0</v>
      </c>
      <c r="L239" s="136">
        <v>56081</v>
      </c>
      <c r="M239" s="136" t="s">
        <v>9115</v>
      </c>
      <c r="N239" s="136" t="s">
        <v>682</v>
      </c>
      <c r="O239" s="136" t="s">
        <v>9651</v>
      </c>
    </row>
    <row r="240" spans="1:15" x14ac:dyDescent="0.25">
      <c r="A240" s="136" t="s">
        <v>9347</v>
      </c>
      <c r="B240" s="136">
        <v>4646</v>
      </c>
      <c r="C240" s="136" t="s">
        <v>10011</v>
      </c>
      <c r="D240" s="136">
        <v>19540601</v>
      </c>
      <c r="E240" s="136">
        <v>19700101</v>
      </c>
      <c r="F240" s="136">
        <v>38</v>
      </c>
      <c r="G240" s="136">
        <v>17</v>
      </c>
      <c r="H240" s="136">
        <v>0</v>
      </c>
      <c r="I240" s="136">
        <v>-104</v>
      </c>
      <c r="J240" s="136">
        <v>30</v>
      </c>
      <c r="K240" s="136">
        <v>0</v>
      </c>
      <c r="L240" s="136">
        <v>56128</v>
      </c>
      <c r="M240" s="136" t="s">
        <v>9115</v>
      </c>
      <c r="N240" s="136" t="s">
        <v>683</v>
      </c>
      <c r="O240" s="136" t="s">
        <v>9652</v>
      </c>
    </row>
    <row r="241" spans="1:15" x14ac:dyDescent="0.25">
      <c r="A241" s="136" t="s">
        <v>9348</v>
      </c>
      <c r="B241" s="136">
        <v>8084</v>
      </c>
      <c r="C241" s="136" t="s">
        <v>10012</v>
      </c>
      <c r="D241" s="136">
        <v>19480801</v>
      </c>
      <c r="E241" s="136">
        <v>19640601</v>
      </c>
      <c r="F241" s="136">
        <v>40</v>
      </c>
      <c r="G241" s="136">
        <v>14</v>
      </c>
      <c r="H241" s="136">
        <v>0</v>
      </c>
      <c r="I241" s="136">
        <v>-107</v>
      </c>
      <c r="J241" s="136">
        <v>6</v>
      </c>
      <c r="K241" s="136">
        <v>0</v>
      </c>
      <c r="L241" s="136">
        <v>56129</v>
      </c>
      <c r="M241" s="136" t="s">
        <v>9115</v>
      </c>
      <c r="N241" s="136" t="s">
        <v>678</v>
      </c>
      <c r="O241" s="136" t="s">
        <v>9653</v>
      </c>
    </row>
    <row r="242" spans="1:15" x14ac:dyDescent="0.25">
      <c r="A242" s="136" t="s">
        <v>9349</v>
      </c>
      <c r="B242" s="136">
        <v>5906</v>
      </c>
      <c r="C242" s="136" t="s">
        <v>10013</v>
      </c>
      <c r="D242" s="136">
        <v>19680801</v>
      </c>
      <c r="E242" s="136">
        <v>19780501</v>
      </c>
      <c r="F242" s="136">
        <v>39</v>
      </c>
      <c r="G242" s="136">
        <v>49</v>
      </c>
      <c r="H242" s="136">
        <v>0</v>
      </c>
      <c r="I242" s="136">
        <v>-105</v>
      </c>
      <c r="J242" s="136">
        <v>14</v>
      </c>
      <c r="K242" s="136">
        <v>0</v>
      </c>
      <c r="L242" s="136">
        <v>56136</v>
      </c>
      <c r="M242" s="136" t="s">
        <v>9115</v>
      </c>
      <c r="N242" s="136" t="s">
        <v>676</v>
      </c>
      <c r="O242" s="136" t="s">
        <v>9654</v>
      </c>
    </row>
    <row r="243" spans="1:15" x14ac:dyDescent="0.25">
      <c r="A243" s="136" t="s">
        <v>9350</v>
      </c>
      <c r="B243" s="136">
        <v>8630</v>
      </c>
      <c r="C243" s="136" t="s">
        <v>10014</v>
      </c>
      <c r="D243" s="136">
        <v>19881101</v>
      </c>
      <c r="E243" s="136">
        <v>19890518</v>
      </c>
      <c r="F243" s="136">
        <v>40</v>
      </c>
      <c r="G243" s="136">
        <v>26</v>
      </c>
      <c r="H243" s="136">
        <v>0</v>
      </c>
      <c r="I243" s="136">
        <v>-106</v>
      </c>
      <c r="J243" s="136">
        <v>10</v>
      </c>
      <c r="K243" s="136">
        <v>0</v>
      </c>
      <c r="L243" s="136">
        <v>56155</v>
      </c>
      <c r="M243" s="136" t="s">
        <v>9115</v>
      </c>
      <c r="N243" s="136" t="s">
        <v>673</v>
      </c>
      <c r="O243" s="136" t="s">
        <v>9655</v>
      </c>
    </row>
    <row r="244" spans="1:15" x14ac:dyDescent="0.25">
      <c r="A244" s="136" t="s">
        <v>9351</v>
      </c>
      <c r="B244" s="136">
        <v>5282</v>
      </c>
      <c r="C244" s="136" t="s">
        <v>10015</v>
      </c>
      <c r="D244" s="136">
        <v>19500601</v>
      </c>
      <c r="E244" s="136">
        <v>19551001</v>
      </c>
      <c r="F244" s="136">
        <v>40</v>
      </c>
      <c r="G244" s="136">
        <v>5</v>
      </c>
      <c r="H244" s="136">
        <v>0</v>
      </c>
      <c r="I244" s="136">
        <v>-108</v>
      </c>
      <c r="J244" s="136">
        <v>48</v>
      </c>
      <c r="K244" s="136">
        <v>0</v>
      </c>
      <c r="L244" s="136">
        <v>56160</v>
      </c>
      <c r="M244" s="136" t="s">
        <v>9115</v>
      </c>
      <c r="N244" s="136" t="s">
        <v>646</v>
      </c>
      <c r="O244" s="136" t="s">
        <v>9656</v>
      </c>
    </row>
    <row r="245" spans="1:15" x14ac:dyDescent="0.25">
      <c r="A245" s="136" t="s">
        <v>9769</v>
      </c>
      <c r="B245" s="136">
        <v>8360</v>
      </c>
      <c r="C245" s="136" t="s">
        <v>10016</v>
      </c>
      <c r="D245" s="136">
        <v>19910701</v>
      </c>
      <c r="E245" s="136">
        <v>19950526</v>
      </c>
      <c r="F245" s="136">
        <v>40</v>
      </c>
      <c r="G245" s="136">
        <v>48</v>
      </c>
      <c r="H245" s="136">
        <v>0</v>
      </c>
      <c r="I245" s="136">
        <v>-105</v>
      </c>
      <c r="J245" s="136">
        <v>35</v>
      </c>
      <c r="K245" s="136">
        <v>0</v>
      </c>
      <c r="L245" s="136">
        <v>56203</v>
      </c>
      <c r="M245" s="136" t="s">
        <v>9115</v>
      </c>
      <c r="N245" s="136" t="s">
        <v>685</v>
      </c>
      <c r="O245" s="136" t="s">
        <v>9657</v>
      </c>
    </row>
    <row r="246" spans="1:15" x14ac:dyDescent="0.25">
      <c r="A246" s="136" t="s">
        <v>9770</v>
      </c>
      <c r="B246" s="136">
        <v>8363</v>
      </c>
      <c r="C246" s="136" t="s">
        <v>10017</v>
      </c>
      <c r="D246" s="136">
        <v>19410815</v>
      </c>
      <c r="E246" s="136">
        <v>19491007</v>
      </c>
      <c r="F246" s="136">
        <v>40</v>
      </c>
      <c r="G246" s="136">
        <v>48</v>
      </c>
      <c r="H246" s="136">
        <v>0</v>
      </c>
      <c r="I246" s="136">
        <v>-105</v>
      </c>
      <c r="J246" s="136">
        <v>34</v>
      </c>
      <c r="K246" s="136">
        <v>0</v>
      </c>
      <c r="L246" s="136">
        <v>56205</v>
      </c>
      <c r="M246" s="136" t="s">
        <v>9115</v>
      </c>
      <c r="N246" s="136" t="s">
        <v>685</v>
      </c>
      <c r="O246" s="136" t="s">
        <v>9658</v>
      </c>
    </row>
    <row r="247" spans="1:15" x14ac:dyDescent="0.25">
      <c r="A247" s="136" t="s">
        <v>9352</v>
      </c>
      <c r="B247" s="136">
        <v>7900</v>
      </c>
      <c r="C247" s="136" t="s">
        <v>10018</v>
      </c>
      <c r="D247" s="136">
        <v>19811001</v>
      </c>
      <c r="E247" s="136">
        <v>19880912</v>
      </c>
      <c r="F247" s="136">
        <v>37</v>
      </c>
      <c r="G247" s="136">
        <v>43</v>
      </c>
      <c r="H247" s="136">
        <v>0</v>
      </c>
      <c r="I247" s="136">
        <v>-105</v>
      </c>
      <c r="J247" s="136">
        <v>19</v>
      </c>
      <c r="K247" s="136">
        <v>0</v>
      </c>
      <c r="L247" s="136">
        <v>56270</v>
      </c>
      <c r="M247" s="136" t="s">
        <v>9115</v>
      </c>
      <c r="N247" s="136" t="s">
        <v>666</v>
      </c>
      <c r="O247" s="136" t="s">
        <v>9659</v>
      </c>
    </row>
    <row r="248" spans="1:15" x14ac:dyDescent="0.25">
      <c r="A248" s="136" t="s">
        <v>9353</v>
      </c>
      <c r="B248" s="136">
        <v>8074</v>
      </c>
      <c r="C248" s="136" t="s">
        <v>10019</v>
      </c>
      <c r="D248" s="136">
        <v>19781201</v>
      </c>
      <c r="E248" s="136">
        <v>19820101</v>
      </c>
      <c r="F248" s="136">
        <v>39</v>
      </c>
      <c r="G248" s="136">
        <v>12</v>
      </c>
      <c r="H248" s="136">
        <v>0</v>
      </c>
      <c r="I248" s="136">
        <v>-107</v>
      </c>
      <c r="J248" s="136">
        <v>18</v>
      </c>
      <c r="K248" s="136">
        <v>0</v>
      </c>
      <c r="L248" s="136">
        <v>56318</v>
      </c>
      <c r="M248" s="136" t="s">
        <v>9115</v>
      </c>
      <c r="N248" s="136" t="s">
        <v>682</v>
      </c>
      <c r="O248" s="136" t="s">
        <v>9660</v>
      </c>
    </row>
    <row r="249" spans="1:15" x14ac:dyDescent="0.25">
      <c r="A249" s="136" t="s">
        <v>9354</v>
      </c>
      <c r="B249" s="136">
        <v>8825</v>
      </c>
      <c r="C249" s="136" t="s">
        <v>10020</v>
      </c>
      <c r="D249" s="136">
        <v>19480801</v>
      </c>
      <c r="E249" s="136">
        <v>19580601</v>
      </c>
      <c r="F249" s="136">
        <v>37</v>
      </c>
      <c r="G249" s="136">
        <v>41</v>
      </c>
      <c r="H249" s="136">
        <v>0</v>
      </c>
      <c r="I249" s="136">
        <v>-108</v>
      </c>
      <c r="J249" s="136">
        <v>2</v>
      </c>
      <c r="K249" s="136">
        <v>0</v>
      </c>
      <c r="L249" s="136">
        <v>56320</v>
      </c>
      <c r="M249" s="136" t="s">
        <v>9115</v>
      </c>
      <c r="N249" s="136" t="s">
        <v>682</v>
      </c>
      <c r="O249" s="136" t="s">
        <v>9661</v>
      </c>
    </row>
    <row r="250" spans="1:15" x14ac:dyDescent="0.25">
      <c r="A250" s="136" t="s">
        <v>9355</v>
      </c>
      <c r="B250" s="136">
        <v>7100</v>
      </c>
      <c r="C250" s="136" t="s">
        <v>10021</v>
      </c>
      <c r="D250" s="136">
        <v>19820509</v>
      </c>
      <c r="E250" s="136">
        <v>19831116</v>
      </c>
      <c r="F250" s="136">
        <v>38</v>
      </c>
      <c r="G250" s="136">
        <v>9</v>
      </c>
      <c r="H250" s="136">
        <v>0</v>
      </c>
      <c r="I250" s="136">
        <v>-107</v>
      </c>
      <c r="J250" s="136">
        <v>46</v>
      </c>
      <c r="K250" s="136">
        <v>0</v>
      </c>
      <c r="L250" s="136">
        <v>56326</v>
      </c>
      <c r="M250" s="136" t="s">
        <v>9115</v>
      </c>
      <c r="N250" s="136" t="s">
        <v>660</v>
      </c>
      <c r="O250" s="136" t="s">
        <v>9662</v>
      </c>
    </row>
    <row r="251" spans="1:15" x14ac:dyDescent="0.25">
      <c r="A251" s="136" t="s">
        <v>9356</v>
      </c>
      <c r="B251" s="136">
        <v>5300</v>
      </c>
      <c r="C251" s="136" t="s">
        <v>10022</v>
      </c>
      <c r="D251" s="136">
        <v>19480801</v>
      </c>
      <c r="E251" s="136">
        <v>19480831</v>
      </c>
      <c r="F251" s="136">
        <v>39</v>
      </c>
      <c r="G251" s="136">
        <v>31</v>
      </c>
      <c r="H251" s="136">
        <v>0</v>
      </c>
      <c r="I251" s="136">
        <v>-107</v>
      </c>
      <c r="J251" s="136">
        <v>47</v>
      </c>
      <c r="K251" s="136">
        <v>0</v>
      </c>
      <c r="L251" s="136">
        <v>56340</v>
      </c>
      <c r="M251" s="136" t="s">
        <v>9115</v>
      </c>
      <c r="N251" s="136" t="s">
        <v>664</v>
      </c>
      <c r="O251" s="136" t="s">
        <v>9663</v>
      </c>
    </row>
    <row r="252" spans="1:15" x14ac:dyDescent="0.25">
      <c r="A252" s="136" t="s">
        <v>9141</v>
      </c>
      <c r="B252" s="136">
        <v>9508</v>
      </c>
      <c r="C252" s="136" t="s">
        <v>10023</v>
      </c>
      <c r="D252" s="136">
        <v>19480801</v>
      </c>
      <c r="E252" s="136">
        <v>19820101</v>
      </c>
      <c r="F252" s="136">
        <v>37</v>
      </c>
      <c r="G252" s="136">
        <v>43</v>
      </c>
      <c r="H252" s="136">
        <v>0</v>
      </c>
      <c r="I252" s="136">
        <v>-107</v>
      </c>
      <c r="J252" s="136">
        <v>16</v>
      </c>
      <c r="K252" s="136">
        <v>0</v>
      </c>
      <c r="L252" s="136">
        <v>56430</v>
      </c>
      <c r="M252" s="136" t="s">
        <v>9115</v>
      </c>
      <c r="N252" s="136" t="s">
        <v>657</v>
      </c>
      <c r="O252" s="136" t="s">
        <v>9664</v>
      </c>
    </row>
    <row r="253" spans="1:15" x14ac:dyDescent="0.25">
      <c r="A253" s="136" t="s">
        <v>9146</v>
      </c>
      <c r="B253" s="136">
        <v>4173</v>
      </c>
      <c r="C253" s="136" t="s">
        <v>10024</v>
      </c>
      <c r="D253" s="136">
        <v>19480801</v>
      </c>
      <c r="E253" s="136">
        <v>19510501</v>
      </c>
      <c r="F253" s="136">
        <v>38</v>
      </c>
      <c r="G253" s="136">
        <v>2</v>
      </c>
      <c r="H253" s="136">
        <v>0</v>
      </c>
      <c r="I253" s="136">
        <v>-103</v>
      </c>
      <c r="J253" s="136">
        <v>42</v>
      </c>
      <c r="K253" s="136">
        <v>0</v>
      </c>
      <c r="L253" s="136">
        <v>56470</v>
      </c>
      <c r="M253" s="136" t="s">
        <v>9115</v>
      </c>
      <c r="N253" s="136" t="s">
        <v>659</v>
      </c>
      <c r="O253" s="136" t="s">
        <v>9665</v>
      </c>
    </row>
    <row r="254" spans="1:15" x14ac:dyDescent="0.25">
      <c r="A254" s="136" t="s">
        <v>9357</v>
      </c>
      <c r="B254" s="136">
        <v>6014</v>
      </c>
      <c r="C254" s="136" t="s">
        <v>10025</v>
      </c>
      <c r="D254" s="136">
        <v>19480801</v>
      </c>
      <c r="E254" s="136">
        <v>19721231</v>
      </c>
      <c r="F254" s="136">
        <v>38</v>
      </c>
      <c r="G254" s="136">
        <v>52</v>
      </c>
      <c r="H254" s="136">
        <v>0</v>
      </c>
      <c r="I254" s="136">
        <v>-104</v>
      </c>
      <c r="J254" s="136">
        <v>5</v>
      </c>
      <c r="K254" s="136">
        <v>0</v>
      </c>
      <c r="L254" s="136">
        <v>56651</v>
      </c>
      <c r="M254" s="136" t="s">
        <v>9115</v>
      </c>
      <c r="N254" s="136" t="s">
        <v>665</v>
      </c>
      <c r="O254" s="136" t="s">
        <v>9666</v>
      </c>
    </row>
    <row r="255" spans="1:15" x14ac:dyDescent="0.25">
      <c r="A255" s="136" t="s">
        <v>9358</v>
      </c>
      <c r="B255" s="136">
        <v>9050</v>
      </c>
      <c r="C255" s="136" t="s">
        <v>10026</v>
      </c>
      <c r="D255" s="136">
        <v>19590901</v>
      </c>
      <c r="E255" s="136">
        <v>19920405</v>
      </c>
      <c r="F255" s="136">
        <v>38</v>
      </c>
      <c r="G255" s="136">
        <v>51</v>
      </c>
      <c r="H255" s="136">
        <v>0</v>
      </c>
      <c r="I255" s="136">
        <v>-104</v>
      </c>
      <c r="J255" s="136">
        <v>59</v>
      </c>
      <c r="K255" s="136">
        <v>0</v>
      </c>
      <c r="L255" s="136">
        <v>56738</v>
      </c>
      <c r="M255" s="136" t="s">
        <v>9115</v>
      </c>
      <c r="N255" s="136" t="s">
        <v>690</v>
      </c>
      <c r="O255" s="136" t="s">
        <v>9667</v>
      </c>
    </row>
    <row r="256" spans="1:15" x14ac:dyDescent="0.25">
      <c r="A256" s="136" t="s">
        <v>9359</v>
      </c>
      <c r="B256" s="136">
        <v>6795</v>
      </c>
      <c r="C256" s="136" t="s">
        <v>10027</v>
      </c>
      <c r="D256" s="136">
        <v>19480801</v>
      </c>
      <c r="E256" s="136">
        <v>19840508</v>
      </c>
      <c r="F256" s="136">
        <v>37</v>
      </c>
      <c r="G256" s="136">
        <v>55</v>
      </c>
      <c r="H256" s="136">
        <v>0</v>
      </c>
      <c r="I256" s="136">
        <v>-104</v>
      </c>
      <c r="J256" s="136">
        <v>56</v>
      </c>
      <c r="K256" s="136">
        <v>0</v>
      </c>
      <c r="L256" s="136">
        <v>56740</v>
      </c>
      <c r="M256" s="136" t="s">
        <v>9115</v>
      </c>
      <c r="N256" s="136" t="s">
        <v>690</v>
      </c>
      <c r="O256" s="136" t="s">
        <v>9668</v>
      </c>
    </row>
    <row r="257" spans="1:15" x14ac:dyDescent="0.25">
      <c r="A257" s="136" t="s">
        <v>9360</v>
      </c>
      <c r="B257" s="136">
        <v>7707</v>
      </c>
      <c r="C257" s="136" t="s">
        <v>10028</v>
      </c>
      <c r="D257" s="136">
        <v>19480801</v>
      </c>
      <c r="E257" s="136">
        <v>19810601</v>
      </c>
      <c r="F257" s="136">
        <v>38</v>
      </c>
      <c r="G257" s="136">
        <v>5</v>
      </c>
      <c r="H257" s="136">
        <v>0</v>
      </c>
      <c r="I257" s="136">
        <v>-106</v>
      </c>
      <c r="J257" s="136">
        <v>9</v>
      </c>
      <c r="K257" s="136">
        <v>0</v>
      </c>
      <c r="L257" s="136">
        <v>56820</v>
      </c>
      <c r="M257" s="136" t="s">
        <v>9115</v>
      </c>
      <c r="N257" s="136" t="s">
        <v>668</v>
      </c>
      <c r="O257" s="136" t="s">
        <v>9669</v>
      </c>
    </row>
    <row r="258" spans="1:15" x14ac:dyDescent="0.25">
      <c r="A258" s="136" t="s">
        <v>9361</v>
      </c>
      <c r="C258" s="136" t="s">
        <v>10029</v>
      </c>
      <c r="D258" s="136">
        <v>19480801</v>
      </c>
      <c r="E258" s="136">
        <v>19700928</v>
      </c>
      <c r="F258" s="136">
        <v>38</v>
      </c>
      <c r="G258" s="136">
        <v>32</v>
      </c>
      <c r="H258" s="136">
        <v>0</v>
      </c>
      <c r="I258" s="136">
        <v>-106</v>
      </c>
      <c r="J258" s="136">
        <v>0</v>
      </c>
      <c r="K258" s="136">
        <v>0</v>
      </c>
      <c r="L258" s="136">
        <v>56940</v>
      </c>
      <c r="M258" s="136" t="s">
        <v>9115</v>
      </c>
      <c r="N258" s="136" t="s">
        <v>677</v>
      </c>
      <c r="O258" s="136" t="s">
        <v>9670</v>
      </c>
    </row>
    <row r="259" spans="1:15" x14ac:dyDescent="0.25">
      <c r="A259" s="136" t="s">
        <v>9362</v>
      </c>
      <c r="B259" s="136">
        <v>7488</v>
      </c>
      <c r="C259" s="136" t="s">
        <v>10030</v>
      </c>
      <c r="D259" s="136">
        <v>19700901</v>
      </c>
      <c r="E259" s="136">
        <v>19840506</v>
      </c>
      <c r="F259" s="136">
        <v>38</v>
      </c>
      <c r="G259" s="136">
        <v>32</v>
      </c>
      <c r="H259" s="136">
        <v>0</v>
      </c>
      <c r="I259" s="136">
        <v>-106</v>
      </c>
      <c r="J259" s="136">
        <v>3</v>
      </c>
      <c r="K259" s="136">
        <v>0</v>
      </c>
      <c r="L259" s="136">
        <v>56950</v>
      </c>
      <c r="M259" s="136" t="s">
        <v>9115</v>
      </c>
      <c r="N259" s="136" t="s">
        <v>672</v>
      </c>
      <c r="O259" s="136" t="s">
        <v>9671</v>
      </c>
    </row>
    <row r="260" spans="1:15" x14ac:dyDescent="0.25">
      <c r="A260" s="136" t="s">
        <v>9771</v>
      </c>
      <c r="B260" s="136">
        <v>8032</v>
      </c>
      <c r="C260" s="136" t="s">
        <v>10031</v>
      </c>
      <c r="D260" s="136">
        <v>19800418</v>
      </c>
      <c r="E260" s="136">
        <v>19880519</v>
      </c>
      <c r="F260" s="136">
        <v>37</v>
      </c>
      <c r="G260" s="136">
        <v>11</v>
      </c>
      <c r="H260" s="136">
        <v>0</v>
      </c>
      <c r="I260" s="136">
        <v>-105</v>
      </c>
      <c r="J260" s="136">
        <v>24</v>
      </c>
      <c r="K260" s="136">
        <v>0</v>
      </c>
      <c r="L260" s="136">
        <v>56970</v>
      </c>
      <c r="M260" s="136" t="s">
        <v>9115</v>
      </c>
      <c r="N260" s="136" t="s">
        <v>688</v>
      </c>
      <c r="O260" s="136" t="s">
        <v>9672</v>
      </c>
    </row>
    <row r="261" spans="1:15" x14ac:dyDescent="0.25">
      <c r="A261" s="136" t="s">
        <v>9120</v>
      </c>
      <c r="B261" s="136">
        <v>7536</v>
      </c>
      <c r="C261" s="136" t="s">
        <v>10032</v>
      </c>
      <c r="D261" s="136">
        <v>19480801</v>
      </c>
      <c r="E261" s="136">
        <v>19550731</v>
      </c>
      <c r="F261" s="136">
        <v>37</v>
      </c>
      <c r="G261" s="136">
        <v>39</v>
      </c>
      <c r="H261" s="136">
        <v>0</v>
      </c>
      <c r="I261" s="136">
        <v>-105</v>
      </c>
      <c r="J261" s="136">
        <v>48</v>
      </c>
      <c r="K261" s="136">
        <v>0</v>
      </c>
      <c r="L261" s="136">
        <v>57017</v>
      </c>
      <c r="M261" s="136" t="s">
        <v>9115</v>
      </c>
      <c r="N261" s="136" t="s">
        <v>656</v>
      </c>
      <c r="O261" s="136" t="s">
        <v>9673</v>
      </c>
    </row>
    <row r="262" spans="1:15" x14ac:dyDescent="0.25">
      <c r="A262" s="136" t="s">
        <v>9363</v>
      </c>
      <c r="B262" s="136">
        <v>7805</v>
      </c>
      <c r="C262" s="136" t="s">
        <v>10033</v>
      </c>
      <c r="D262" s="136">
        <v>19481001</v>
      </c>
      <c r="E262" s="136">
        <v>19601001</v>
      </c>
      <c r="F262" s="136">
        <v>38</v>
      </c>
      <c r="G262" s="136">
        <v>28</v>
      </c>
      <c r="H262" s="136">
        <v>0</v>
      </c>
      <c r="I262" s="136">
        <v>-107</v>
      </c>
      <c r="J262" s="136">
        <v>10</v>
      </c>
      <c r="K262" s="136">
        <v>0</v>
      </c>
      <c r="L262" s="136">
        <v>57033</v>
      </c>
      <c r="M262" s="136" t="s">
        <v>9115</v>
      </c>
      <c r="N262" s="136" t="s">
        <v>662</v>
      </c>
      <c r="O262" s="136" t="s">
        <v>9674</v>
      </c>
    </row>
    <row r="263" spans="1:15" x14ac:dyDescent="0.25">
      <c r="A263" s="136" t="s">
        <v>9364</v>
      </c>
      <c r="B263" s="136">
        <v>8474</v>
      </c>
      <c r="C263" s="136" t="s">
        <v>10034</v>
      </c>
      <c r="D263" s="136">
        <v>19580801</v>
      </c>
      <c r="E263" s="136">
        <v>19780101</v>
      </c>
      <c r="F263" s="136">
        <v>38</v>
      </c>
      <c r="G263" s="136">
        <v>24</v>
      </c>
      <c r="H263" s="136">
        <v>0</v>
      </c>
      <c r="I263" s="136">
        <v>-106</v>
      </c>
      <c r="J263" s="136">
        <v>26</v>
      </c>
      <c r="K263" s="136">
        <v>0</v>
      </c>
      <c r="L263" s="136">
        <v>57088</v>
      </c>
      <c r="M263" s="136" t="s">
        <v>9115</v>
      </c>
      <c r="N263" s="136" t="s">
        <v>682</v>
      </c>
      <c r="O263" s="136" t="s">
        <v>9675</v>
      </c>
    </row>
    <row r="264" spans="1:15" x14ac:dyDescent="0.25">
      <c r="A264" s="136" t="s">
        <v>9365</v>
      </c>
      <c r="B264" s="136">
        <v>8136</v>
      </c>
      <c r="C264" s="136" t="s">
        <v>10035</v>
      </c>
      <c r="D264" s="136">
        <v>19480801</v>
      </c>
      <c r="E264" s="136">
        <v>19580831</v>
      </c>
      <c r="F264" s="136">
        <v>38</v>
      </c>
      <c r="G264" s="136">
        <v>24</v>
      </c>
      <c r="H264" s="136">
        <v>0</v>
      </c>
      <c r="I264" s="136">
        <v>-106</v>
      </c>
      <c r="J264" s="136">
        <v>30</v>
      </c>
      <c r="K264" s="136">
        <v>0</v>
      </c>
      <c r="L264" s="136">
        <v>57135</v>
      </c>
      <c r="M264" s="136" t="s">
        <v>9115</v>
      </c>
      <c r="N264" s="136" t="s">
        <v>702</v>
      </c>
      <c r="O264" s="136" t="s">
        <v>9676</v>
      </c>
    </row>
    <row r="265" spans="1:15" x14ac:dyDescent="0.25">
      <c r="A265" s="136" t="s">
        <v>9366</v>
      </c>
      <c r="B265" s="136">
        <v>6106</v>
      </c>
      <c r="C265" s="136" t="s">
        <v>10036</v>
      </c>
      <c r="D265" s="136">
        <v>19560501</v>
      </c>
      <c r="E265" s="136">
        <v>19600801</v>
      </c>
      <c r="F265" s="136">
        <v>39</v>
      </c>
      <c r="G265" s="136">
        <v>23</v>
      </c>
      <c r="H265" s="136">
        <v>0</v>
      </c>
      <c r="I265" s="136">
        <v>-104</v>
      </c>
      <c r="J265" s="136">
        <v>58</v>
      </c>
      <c r="K265" s="136">
        <v>0</v>
      </c>
      <c r="L265" s="136">
        <v>57241</v>
      </c>
      <c r="M265" s="136" t="s">
        <v>9115</v>
      </c>
      <c r="N265" s="136" t="s">
        <v>647</v>
      </c>
      <c r="O265" s="136" t="s">
        <v>9677</v>
      </c>
    </row>
    <row r="266" spans="1:15" x14ac:dyDescent="0.25">
      <c r="A266" s="136" t="s">
        <v>9367</v>
      </c>
      <c r="B266" s="136">
        <v>3583</v>
      </c>
      <c r="C266" s="136" t="s">
        <v>10037</v>
      </c>
      <c r="D266" s="136">
        <v>19480801</v>
      </c>
      <c r="E266" s="136">
        <v>19581031</v>
      </c>
      <c r="F266" s="136">
        <v>40</v>
      </c>
      <c r="G266" s="136">
        <v>56</v>
      </c>
      <c r="H266" s="136">
        <v>0</v>
      </c>
      <c r="I266" s="136">
        <v>-102</v>
      </c>
      <c r="J266" s="136">
        <v>31</v>
      </c>
      <c r="K266" s="136">
        <v>0</v>
      </c>
      <c r="L266" s="136">
        <v>57249</v>
      </c>
      <c r="M266" s="136" t="s">
        <v>9115</v>
      </c>
      <c r="N266" s="136" t="s">
        <v>657</v>
      </c>
      <c r="O266" s="136" t="s">
        <v>9678</v>
      </c>
    </row>
    <row r="267" spans="1:15" x14ac:dyDescent="0.25">
      <c r="A267" s="136" t="s">
        <v>9368</v>
      </c>
      <c r="B267" s="136">
        <v>3990</v>
      </c>
      <c r="C267" s="136" t="s">
        <v>10038</v>
      </c>
      <c r="D267" s="136">
        <v>19581101</v>
      </c>
      <c r="E267" s="136">
        <v>19870916</v>
      </c>
      <c r="F267" s="136">
        <v>40</v>
      </c>
      <c r="G267" s="136">
        <v>51</v>
      </c>
      <c r="H267" s="136">
        <v>0</v>
      </c>
      <c r="I267" s="136">
        <v>-102</v>
      </c>
      <c r="J267" s="136">
        <v>31</v>
      </c>
      <c r="K267" s="136">
        <v>0</v>
      </c>
      <c r="L267" s="136">
        <v>57263</v>
      </c>
      <c r="M267" s="136" t="s">
        <v>9115</v>
      </c>
      <c r="N267" s="136" t="s">
        <v>665</v>
      </c>
      <c r="O267" s="136" t="s">
        <v>9679</v>
      </c>
    </row>
    <row r="268" spans="1:15" x14ac:dyDescent="0.25">
      <c r="A268" s="136" t="s">
        <v>9369</v>
      </c>
      <c r="B268" s="136">
        <v>5184</v>
      </c>
      <c r="C268" s="136" t="s">
        <v>10039</v>
      </c>
      <c r="D268" s="136">
        <v>19480801</v>
      </c>
      <c r="E268" s="136">
        <v>19570901</v>
      </c>
      <c r="F268" s="136">
        <v>39</v>
      </c>
      <c r="G268" s="136">
        <v>33</v>
      </c>
      <c r="H268" s="136">
        <v>0</v>
      </c>
      <c r="I268" s="136">
        <v>-103</v>
      </c>
      <c r="J268" s="136">
        <v>21</v>
      </c>
      <c r="K268" s="136">
        <v>0</v>
      </c>
      <c r="L268" s="136">
        <v>57300</v>
      </c>
      <c r="M268" s="136" t="s">
        <v>9115</v>
      </c>
      <c r="N268" s="136" t="s">
        <v>674</v>
      </c>
      <c r="O268" s="136" t="s">
        <v>9680</v>
      </c>
    </row>
    <row r="269" spans="1:15" x14ac:dyDescent="0.25">
      <c r="A269" s="136" t="s">
        <v>9370</v>
      </c>
      <c r="B269" s="136">
        <v>7754</v>
      </c>
      <c r="C269" s="136" t="s">
        <v>10040</v>
      </c>
      <c r="D269" s="136">
        <v>19871001</v>
      </c>
      <c r="E269" s="136">
        <v>19880914</v>
      </c>
      <c r="F269" s="136">
        <v>37</v>
      </c>
      <c r="G269" s="136">
        <v>43</v>
      </c>
      <c r="H269" s="136">
        <v>0</v>
      </c>
      <c r="I269" s="136">
        <v>-105</v>
      </c>
      <c r="J269" s="136">
        <v>14</v>
      </c>
      <c r="K269" s="136">
        <v>0</v>
      </c>
      <c r="L269" s="136">
        <v>57309</v>
      </c>
      <c r="M269" s="136" t="s">
        <v>9115</v>
      </c>
      <c r="N269" s="136" t="s">
        <v>659</v>
      </c>
      <c r="O269" s="136" t="s">
        <v>9681</v>
      </c>
    </row>
    <row r="270" spans="1:15" x14ac:dyDescent="0.25">
      <c r="A270" s="136" t="s">
        <v>9371</v>
      </c>
      <c r="B270" s="136">
        <v>5925</v>
      </c>
      <c r="C270" s="136" t="s">
        <v>10041</v>
      </c>
      <c r="D270" s="136">
        <v>19480801</v>
      </c>
      <c r="E270" s="136">
        <v>19631101</v>
      </c>
      <c r="F270" s="136">
        <v>39</v>
      </c>
      <c r="G270" s="136">
        <v>34</v>
      </c>
      <c r="H270" s="136">
        <v>0</v>
      </c>
      <c r="I270" s="136">
        <v>-107</v>
      </c>
      <c r="J270" s="136">
        <v>14</v>
      </c>
      <c r="K270" s="136">
        <v>0</v>
      </c>
      <c r="L270" s="136">
        <v>57320</v>
      </c>
      <c r="M270" s="136" t="s">
        <v>9115</v>
      </c>
      <c r="N270" s="136" t="s">
        <v>690</v>
      </c>
      <c r="O270" s="136" t="s">
        <v>9682</v>
      </c>
    </row>
    <row r="271" spans="1:15" x14ac:dyDescent="0.25">
      <c r="A271" s="136" t="s">
        <v>9372</v>
      </c>
      <c r="B271" s="136">
        <v>9426</v>
      </c>
      <c r="C271" s="136" t="s">
        <v>10042</v>
      </c>
      <c r="D271" s="136">
        <v>19480801</v>
      </c>
      <c r="E271" s="136">
        <v>19510930</v>
      </c>
      <c r="F271" s="136">
        <v>37</v>
      </c>
      <c r="G271" s="136">
        <v>48</v>
      </c>
      <c r="H271" s="136">
        <v>0</v>
      </c>
      <c r="I271" s="136">
        <v>-107</v>
      </c>
      <c r="J271" s="136">
        <v>40</v>
      </c>
      <c r="K271" s="136">
        <v>0</v>
      </c>
      <c r="L271" s="136">
        <v>57371</v>
      </c>
      <c r="M271" s="136" t="s">
        <v>9115</v>
      </c>
      <c r="N271" s="136" t="s">
        <v>647</v>
      </c>
      <c r="O271" s="136" t="s">
        <v>9683</v>
      </c>
    </row>
    <row r="272" spans="1:15" x14ac:dyDescent="0.25">
      <c r="A272" s="136" t="s">
        <v>9373</v>
      </c>
      <c r="B272" s="136">
        <v>6093</v>
      </c>
      <c r="C272" s="136" t="s">
        <v>10043</v>
      </c>
      <c r="D272" s="136">
        <v>19660601</v>
      </c>
      <c r="E272" s="136">
        <v>19700523</v>
      </c>
      <c r="F272" s="136">
        <v>39</v>
      </c>
      <c r="G272" s="136">
        <v>25</v>
      </c>
      <c r="H272" s="136">
        <v>0</v>
      </c>
      <c r="I272" s="136">
        <v>-105</v>
      </c>
      <c r="J272" s="136">
        <v>10</v>
      </c>
      <c r="K272" s="136">
        <v>0</v>
      </c>
      <c r="L272" s="136">
        <v>57400</v>
      </c>
      <c r="M272" s="136" t="s">
        <v>9115</v>
      </c>
      <c r="N272" s="136" t="s">
        <v>676</v>
      </c>
      <c r="O272" s="136" t="s">
        <v>9684</v>
      </c>
    </row>
    <row r="273" spans="1:15" x14ac:dyDescent="0.25">
      <c r="A273" s="136" t="s">
        <v>9374</v>
      </c>
      <c r="B273" s="136">
        <v>8307</v>
      </c>
      <c r="C273" s="136" t="s">
        <v>10044</v>
      </c>
      <c r="D273" s="136">
        <v>19480801</v>
      </c>
      <c r="E273" s="136">
        <v>19491201</v>
      </c>
      <c r="F273" s="136">
        <v>40</v>
      </c>
      <c r="G273" s="136">
        <v>29</v>
      </c>
      <c r="H273" s="136">
        <v>0</v>
      </c>
      <c r="I273" s="136">
        <v>-106</v>
      </c>
      <c r="J273" s="136">
        <v>25</v>
      </c>
      <c r="K273" s="136">
        <v>0</v>
      </c>
      <c r="L273" s="136">
        <v>57440</v>
      </c>
      <c r="M273" s="136" t="s">
        <v>9115</v>
      </c>
      <c r="N273" s="136" t="s">
        <v>667</v>
      </c>
      <c r="O273" s="136" t="s">
        <v>9685</v>
      </c>
    </row>
    <row r="274" spans="1:15" x14ac:dyDescent="0.25">
      <c r="A274" s="136" t="s">
        <v>9375</v>
      </c>
      <c r="B274" s="136">
        <v>4403</v>
      </c>
      <c r="C274" s="136" t="s">
        <v>10045</v>
      </c>
      <c r="D274" s="136">
        <v>19480801</v>
      </c>
      <c r="E274" s="136">
        <v>19500201</v>
      </c>
      <c r="F274" s="136">
        <v>37</v>
      </c>
      <c r="G274" s="136">
        <v>24</v>
      </c>
      <c r="H274" s="136">
        <v>0</v>
      </c>
      <c r="I274" s="136">
        <v>-102</v>
      </c>
      <c r="J274" s="136">
        <v>36</v>
      </c>
      <c r="K274" s="136">
        <v>0</v>
      </c>
      <c r="L274" s="136">
        <v>57456</v>
      </c>
      <c r="M274" s="136" t="s">
        <v>9115</v>
      </c>
      <c r="N274" s="136" t="s">
        <v>665</v>
      </c>
      <c r="O274" s="136" t="s">
        <v>9686</v>
      </c>
    </row>
    <row r="275" spans="1:15" x14ac:dyDescent="0.25">
      <c r="A275" s="136" t="s">
        <v>9158</v>
      </c>
      <c r="B275" s="136">
        <v>4622</v>
      </c>
      <c r="C275" s="136" t="s">
        <v>10046</v>
      </c>
      <c r="D275" s="136">
        <v>19560901</v>
      </c>
      <c r="E275" s="136">
        <v>19870501</v>
      </c>
      <c r="F275" s="136">
        <v>37</v>
      </c>
      <c r="G275" s="136">
        <v>22</v>
      </c>
      <c r="H275" s="136">
        <v>0</v>
      </c>
      <c r="I275" s="136">
        <v>-102</v>
      </c>
      <c r="J275" s="136">
        <v>45</v>
      </c>
      <c r="K275" s="136">
        <v>0</v>
      </c>
      <c r="L275" s="136">
        <v>57459</v>
      </c>
      <c r="M275" s="136" t="s">
        <v>9115</v>
      </c>
      <c r="N275" s="136" t="s">
        <v>675</v>
      </c>
      <c r="O275" s="136" t="s">
        <v>9687</v>
      </c>
    </row>
    <row r="276" spans="1:15" x14ac:dyDescent="0.25">
      <c r="A276" s="136" t="s">
        <v>9143</v>
      </c>
      <c r="B276" s="136">
        <v>4505</v>
      </c>
      <c r="C276" s="136" t="s">
        <v>10047</v>
      </c>
      <c r="D276" s="136">
        <v>19480801</v>
      </c>
      <c r="E276" s="136">
        <v>19720503</v>
      </c>
      <c r="F276" s="136">
        <v>37</v>
      </c>
      <c r="G276" s="136">
        <v>17</v>
      </c>
      <c r="H276" s="136">
        <v>0</v>
      </c>
      <c r="I276" s="136">
        <v>-102</v>
      </c>
      <c r="J276" s="136">
        <v>37</v>
      </c>
      <c r="K276" s="136">
        <v>0</v>
      </c>
      <c r="L276" s="136">
        <v>57460</v>
      </c>
      <c r="M276" s="136" t="s">
        <v>9115</v>
      </c>
      <c r="N276" s="136" t="s">
        <v>694</v>
      </c>
      <c r="O276" s="136" t="s">
        <v>9688</v>
      </c>
    </row>
    <row r="277" spans="1:15" x14ac:dyDescent="0.25">
      <c r="A277" s="136" t="s">
        <v>9151</v>
      </c>
      <c r="B277" s="136">
        <v>4393</v>
      </c>
      <c r="C277" s="136" t="s">
        <v>10048</v>
      </c>
      <c r="D277" s="136">
        <v>19510301</v>
      </c>
      <c r="E277" s="136">
        <v>19560831</v>
      </c>
      <c r="F277" s="136">
        <v>37</v>
      </c>
      <c r="G277" s="136">
        <v>19</v>
      </c>
      <c r="H277" s="136">
        <v>0</v>
      </c>
      <c r="I277" s="136">
        <v>-102</v>
      </c>
      <c r="J277" s="136">
        <v>43</v>
      </c>
      <c r="K277" s="136">
        <v>0</v>
      </c>
      <c r="L277" s="136">
        <v>57461</v>
      </c>
      <c r="M277" s="136" t="s">
        <v>9115</v>
      </c>
      <c r="N277" s="136" t="s">
        <v>694</v>
      </c>
      <c r="O277" s="136" t="s">
        <v>9689</v>
      </c>
    </row>
    <row r="278" spans="1:15" x14ac:dyDescent="0.25">
      <c r="A278" s="136" t="s">
        <v>9376</v>
      </c>
      <c r="B278" s="136">
        <v>11509</v>
      </c>
      <c r="C278" s="136" t="s">
        <v>10049</v>
      </c>
      <c r="D278" s="136">
        <v>19640901</v>
      </c>
      <c r="E278" s="136">
        <v>19810822</v>
      </c>
      <c r="F278" s="136">
        <v>39</v>
      </c>
      <c r="G278" s="136">
        <v>41</v>
      </c>
      <c r="H278" s="136">
        <v>0</v>
      </c>
      <c r="I278" s="136">
        <v>-105</v>
      </c>
      <c r="J278" s="136">
        <v>30</v>
      </c>
      <c r="K278" s="136">
        <v>0</v>
      </c>
      <c r="L278" s="136">
        <v>57485</v>
      </c>
      <c r="M278" s="136" t="s">
        <v>9115</v>
      </c>
      <c r="N278" s="136" t="s">
        <v>667</v>
      </c>
      <c r="O278" s="136" t="s">
        <v>9690</v>
      </c>
    </row>
    <row r="279" spans="1:15" x14ac:dyDescent="0.25">
      <c r="A279" s="136" t="s">
        <v>9159</v>
      </c>
      <c r="B279" s="136">
        <v>6663</v>
      </c>
      <c r="C279" s="136" t="s">
        <v>10050</v>
      </c>
      <c r="D279" s="136">
        <v>19480801</v>
      </c>
      <c r="E279" s="136">
        <v>19610831</v>
      </c>
      <c r="F279" s="136">
        <v>37</v>
      </c>
      <c r="G279" s="136">
        <v>13</v>
      </c>
      <c r="H279" s="136">
        <v>0</v>
      </c>
      <c r="I279" s="136">
        <v>-107</v>
      </c>
      <c r="J279" s="136">
        <v>16</v>
      </c>
      <c r="K279" s="136">
        <v>0</v>
      </c>
      <c r="L279" s="136">
        <v>57513</v>
      </c>
      <c r="M279" s="136" t="s">
        <v>9115</v>
      </c>
      <c r="N279" s="136" t="s">
        <v>697</v>
      </c>
      <c r="O279" s="136" t="s">
        <v>9691</v>
      </c>
    </row>
    <row r="280" spans="1:15" x14ac:dyDescent="0.25">
      <c r="A280" s="136" t="s">
        <v>9135</v>
      </c>
      <c r="B280" s="136">
        <v>6769</v>
      </c>
      <c r="C280" s="136" t="s">
        <v>10051</v>
      </c>
      <c r="D280" s="136">
        <v>19480801</v>
      </c>
      <c r="E280" s="136">
        <v>19850612</v>
      </c>
      <c r="F280" s="136">
        <v>40</v>
      </c>
      <c r="G280" s="136">
        <v>30</v>
      </c>
      <c r="H280" s="136">
        <v>0</v>
      </c>
      <c r="I280" s="136">
        <v>-106</v>
      </c>
      <c r="J280" s="136">
        <v>50</v>
      </c>
      <c r="K280" s="136">
        <v>0</v>
      </c>
      <c r="L280" s="136">
        <v>57515</v>
      </c>
      <c r="M280" s="136" t="s">
        <v>9115</v>
      </c>
      <c r="N280" s="136" t="s">
        <v>697</v>
      </c>
      <c r="O280" s="136" t="s">
        <v>9692</v>
      </c>
    </row>
    <row r="281" spans="1:15" x14ac:dyDescent="0.25">
      <c r="A281" s="136" t="s">
        <v>9377</v>
      </c>
      <c r="B281" s="136">
        <v>3944</v>
      </c>
      <c r="C281" s="136" t="s">
        <v>10052</v>
      </c>
      <c r="D281" s="136">
        <v>19480801</v>
      </c>
      <c r="E281" s="136">
        <v>19780801</v>
      </c>
      <c r="F281" s="136">
        <v>40</v>
      </c>
      <c r="G281" s="136">
        <v>37</v>
      </c>
      <c r="H281" s="136">
        <v>0</v>
      </c>
      <c r="I281" s="136">
        <v>-103</v>
      </c>
      <c r="J281" s="136">
        <v>12</v>
      </c>
      <c r="K281" s="136">
        <v>0</v>
      </c>
      <c r="L281" s="136">
        <v>57529</v>
      </c>
      <c r="M281" s="136" t="s">
        <v>9115</v>
      </c>
      <c r="N281" s="136" t="s">
        <v>678</v>
      </c>
      <c r="O281" s="136" t="s">
        <v>9693</v>
      </c>
    </row>
    <row r="282" spans="1:15" x14ac:dyDescent="0.25">
      <c r="A282" s="136" t="s">
        <v>9378</v>
      </c>
      <c r="B282" s="136">
        <v>3699</v>
      </c>
      <c r="C282" s="136" t="s">
        <v>10053</v>
      </c>
      <c r="D282" s="136">
        <v>19480801</v>
      </c>
      <c r="E282" s="136">
        <v>19571120</v>
      </c>
      <c r="F282" s="136">
        <v>37</v>
      </c>
      <c r="G282" s="136">
        <v>18</v>
      </c>
      <c r="H282" s="136">
        <v>0</v>
      </c>
      <c r="I282" s="136">
        <v>-102</v>
      </c>
      <c r="J282" s="136">
        <v>4</v>
      </c>
      <c r="K282" s="136">
        <v>0</v>
      </c>
      <c r="L282" s="136">
        <v>57572</v>
      </c>
      <c r="M282" s="136" t="s">
        <v>9115</v>
      </c>
      <c r="N282" s="136" t="s">
        <v>667</v>
      </c>
      <c r="O282" s="136" t="s">
        <v>9694</v>
      </c>
    </row>
    <row r="283" spans="1:15" x14ac:dyDescent="0.25">
      <c r="A283" s="136" t="s">
        <v>9379</v>
      </c>
      <c r="C283" s="136" t="s">
        <v>10054</v>
      </c>
      <c r="D283" s="136">
        <v>19340526</v>
      </c>
      <c r="E283" s="136">
        <v>19480801</v>
      </c>
      <c r="F283" s="136">
        <v>39</v>
      </c>
      <c r="G283" s="136">
        <v>18</v>
      </c>
      <c r="H283" s="136">
        <v>0</v>
      </c>
      <c r="I283" s="136">
        <v>-102</v>
      </c>
      <c r="J283" s="136">
        <v>35</v>
      </c>
      <c r="K283" s="136">
        <v>0</v>
      </c>
      <c r="L283" s="136">
        <v>57618</v>
      </c>
      <c r="M283" s="136" t="s">
        <v>9115</v>
      </c>
      <c r="N283" s="136" t="s">
        <v>662</v>
      </c>
      <c r="O283" s="136" t="s">
        <v>9695</v>
      </c>
    </row>
    <row r="284" spans="1:15" x14ac:dyDescent="0.25">
      <c r="A284" s="136" t="s">
        <v>9130</v>
      </c>
      <c r="B284" s="136">
        <v>5840</v>
      </c>
      <c r="C284" s="136" t="s">
        <v>10055</v>
      </c>
      <c r="D284" s="136">
        <v>19841109</v>
      </c>
      <c r="E284" s="136">
        <v>19931013</v>
      </c>
      <c r="F284" s="136">
        <v>39</v>
      </c>
      <c r="G284" s="136">
        <v>26</v>
      </c>
      <c r="H284" s="136">
        <v>0</v>
      </c>
      <c r="I284" s="136">
        <v>-105</v>
      </c>
      <c r="J284" s="136">
        <v>7</v>
      </c>
      <c r="K284" s="136">
        <v>0</v>
      </c>
      <c r="L284" s="136">
        <v>57648</v>
      </c>
      <c r="M284" s="136" t="s">
        <v>9115</v>
      </c>
      <c r="N284" s="136" t="s">
        <v>646</v>
      </c>
      <c r="O284" s="136" t="s">
        <v>9696</v>
      </c>
    </row>
    <row r="285" spans="1:15" x14ac:dyDescent="0.25">
      <c r="A285" s="136" t="s">
        <v>9380</v>
      </c>
      <c r="B285" s="136">
        <v>10003</v>
      </c>
      <c r="C285" s="136" t="s">
        <v>10056</v>
      </c>
      <c r="D285" s="136">
        <v>19480801</v>
      </c>
      <c r="E285" s="136">
        <v>19671231</v>
      </c>
      <c r="F285" s="136">
        <v>39</v>
      </c>
      <c r="G285" s="136">
        <v>15</v>
      </c>
      <c r="H285" s="136">
        <v>0</v>
      </c>
      <c r="I285" s="136">
        <v>-106</v>
      </c>
      <c r="J285" s="136">
        <v>22</v>
      </c>
      <c r="K285" s="136">
        <v>0</v>
      </c>
      <c r="L285" s="136">
        <v>57656</v>
      </c>
      <c r="M285" s="136" t="s">
        <v>9115</v>
      </c>
      <c r="N285" s="136" t="s">
        <v>695</v>
      </c>
      <c r="O285" s="136" t="s">
        <v>9697</v>
      </c>
    </row>
    <row r="286" spans="1:15" x14ac:dyDescent="0.25">
      <c r="A286" s="136" t="s">
        <v>9381</v>
      </c>
      <c r="B286" s="136">
        <v>7300</v>
      </c>
      <c r="C286" s="136" t="s">
        <v>10057</v>
      </c>
      <c r="D286" s="136">
        <v>19491101</v>
      </c>
      <c r="E286" s="136">
        <v>19881021</v>
      </c>
      <c r="F286" s="136">
        <v>37</v>
      </c>
      <c r="G286" s="136">
        <v>31</v>
      </c>
      <c r="H286" s="136">
        <v>0</v>
      </c>
      <c r="I286" s="136">
        <v>-107</v>
      </c>
      <c r="J286" s="136">
        <v>47</v>
      </c>
      <c r="K286" s="136">
        <v>0</v>
      </c>
      <c r="L286" s="136">
        <v>57822</v>
      </c>
      <c r="M286" s="136" t="s">
        <v>9115</v>
      </c>
      <c r="N286" s="136" t="s">
        <v>681</v>
      </c>
      <c r="O286" s="136" t="s">
        <v>9698</v>
      </c>
    </row>
    <row r="287" spans="1:15" x14ac:dyDescent="0.25">
      <c r="A287" s="136" t="s">
        <v>9772</v>
      </c>
      <c r="B287" s="136">
        <v>5003</v>
      </c>
      <c r="C287" s="136" t="s">
        <v>10058</v>
      </c>
      <c r="D287" s="136">
        <v>19551001</v>
      </c>
      <c r="E287" s="136">
        <v>19650201</v>
      </c>
      <c r="F287" s="136">
        <v>38</v>
      </c>
      <c r="G287" s="136">
        <v>25</v>
      </c>
      <c r="H287" s="136">
        <v>0</v>
      </c>
      <c r="I287" s="136">
        <v>-104</v>
      </c>
      <c r="J287" s="136">
        <v>7</v>
      </c>
      <c r="K287" s="136">
        <v>0</v>
      </c>
      <c r="L287" s="136">
        <v>57852</v>
      </c>
      <c r="M287" s="136" t="s">
        <v>9115</v>
      </c>
      <c r="N287" s="136" t="s">
        <v>686</v>
      </c>
      <c r="O287" s="136" t="s">
        <v>9699</v>
      </c>
    </row>
    <row r="288" spans="1:15" x14ac:dyDescent="0.25">
      <c r="A288" s="136" t="s">
        <v>9382</v>
      </c>
      <c r="B288" s="136">
        <v>9216</v>
      </c>
      <c r="C288" s="136" t="s">
        <v>10059</v>
      </c>
      <c r="D288" s="136">
        <v>19480801</v>
      </c>
      <c r="E288" s="136">
        <v>19800101</v>
      </c>
      <c r="F288" s="136">
        <v>38</v>
      </c>
      <c r="G288" s="136">
        <v>49</v>
      </c>
      <c r="H288" s="136">
        <v>0</v>
      </c>
      <c r="I288" s="136">
        <v>-106</v>
      </c>
      <c r="J288" s="136">
        <v>37</v>
      </c>
      <c r="K288" s="136">
        <v>0</v>
      </c>
      <c r="L288" s="136">
        <v>57875</v>
      </c>
      <c r="M288" s="136" t="s">
        <v>9115</v>
      </c>
      <c r="N288" s="136" t="s">
        <v>664</v>
      </c>
      <c r="O288" s="136" t="s">
        <v>9700</v>
      </c>
    </row>
    <row r="289" spans="1:15" x14ac:dyDescent="0.25">
      <c r="A289" s="136" t="s">
        <v>9383</v>
      </c>
      <c r="B289" s="136">
        <v>8757</v>
      </c>
      <c r="C289" s="136" t="s">
        <v>10060</v>
      </c>
      <c r="D289" s="136">
        <v>19480801</v>
      </c>
      <c r="E289" s="136">
        <v>19510901</v>
      </c>
      <c r="F289" s="136">
        <v>37</v>
      </c>
      <c r="G289" s="136">
        <v>57</v>
      </c>
      <c r="H289" s="136">
        <v>0</v>
      </c>
      <c r="I289" s="136">
        <v>-107</v>
      </c>
      <c r="J289" s="136">
        <v>49</v>
      </c>
      <c r="K289" s="136">
        <v>0</v>
      </c>
      <c r="L289" s="136">
        <v>57881</v>
      </c>
      <c r="M289" s="136" t="s">
        <v>9115</v>
      </c>
      <c r="N289" s="136" t="s">
        <v>649</v>
      </c>
      <c r="O289" s="136" t="s">
        <v>9701</v>
      </c>
    </row>
    <row r="290" spans="1:15" x14ac:dyDescent="0.25">
      <c r="A290" s="136" t="s">
        <v>9384</v>
      </c>
      <c r="B290" s="136">
        <v>4833</v>
      </c>
      <c r="C290" s="136" t="s">
        <v>10061</v>
      </c>
      <c r="D290" s="136">
        <v>19680501</v>
      </c>
      <c r="E290" s="136">
        <v>19780501</v>
      </c>
      <c r="F290" s="136">
        <v>37</v>
      </c>
      <c r="G290" s="136">
        <v>40</v>
      </c>
      <c r="H290" s="136">
        <v>0</v>
      </c>
      <c r="I290" s="136">
        <v>-103</v>
      </c>
      <c r="J290" s="136">
        <v>55</v>
      </c>
      <c r="K290" s="136">
        <v>0</v>
      </c>
      <c r="L290" s="136">
        <v>58012</v>
      </c>
      <c r="M290" s="136" t="s">
        <v>9115</v>
      </c>
      <c r="N290" s="136" t="s">
        <v>702</v>
      </c>
      <c r="O290" s="136" t="s">
        <v>9702</v>
      </c>
    </row>
    <row r="291" spans="1:15" x14ac:dyDescent="0.25">
      <c r="A291" s="136" t="s">
        <v>9385</v>
      </c>
      <c r="B291" s="136">
        <v>6306</v>
      </c>
      <c r="C291" s="136" t="s">
        <v>10062</v>
      </c>
      <c r="D291" s="136">
        <v>19480801</v>
      </c>
      <c r="E291" s="136">
        <v>19490228</v>
      </c>
      <c r="F291" s="136">
        <v>37</v>
      </c>
      <c r="G291" s="136">
        <v>10</v>
      </c>
      <c r="H291" s="136">
        <v>0</v>
      </c>
      <c r="I291" s="136">
        <v>-104</v>
      </c>
      <c r="J291" s="136">
        <v>30</v>
      </c>
      <c r="K291" s="136">
        <v>0</v>
      </c>
      <c r="L291" s="136">
        <v>58124</v>
      </c>
      <c r="M291" s="136" t="s">
        <v>9115</v>
      </c>
      <c r="N291" s="136" t="s">
        <v>680</v>
      </c>
      <c r="O291" s="136" t="s">
        <v>9703</v>
      </c>
    </row>
    <row r="292" spans="1:15" x14ac:dyDescent="0.25">
      <c r="A292" s="136" t="s">
        <v>9139</v>
      </c>
      <c r="B292" s="136">
        <v>5739</v>
      </c>
      <c r="C292" s="136" t="s">
        <v>10063</v>
      </c>
      <c r="D292" s="136">
        <v>19471101</v>
      </c>
      <c r="E292" s="136">
        <v>19471130</v>
      </c>
      <c r="F292" s="136">
        <v>37</v>
      </c>
      <c r="G292" s="136">
        <v>15</v>
      </c>
      <c r="H292" s="136">
        <v>0</v>
      </c>
      <c r="I292" s="136">
        <v>-104</v>
      </c>
      <c r="J292" s="136">
        <v>20</v>
      </c>
      <c r="K292" s="136">
        <v>0</v>
      </c>
      <c r="L292" s="136">
        <v>58100</v>
      </c>
      <c r="M292" s="136" t="s">
        <v>9115</v>
      </c>
      <c r="N292" s="136" t="s">
        <v>680</v>
      </c>
      <c r="O292" s="136" t="s">
        <v>9704</v>
      </c>
    </row>
    <row r="293" spans="1:15" x14ac:dyDescent="0.25">
      <c r="A293" s="136" t="s">
        <v>9386</v>
      </c>
      <c r="B293" s="136">
        <v>6310</v>
      </c>
      <c r="C293" s="136" t="s">
        <v>10064</v>
      </c>
      <c r="D293" s="136">
        <v>19770722</v>
      </c>
      <c r="E293" s="136">
        <v>19890201</v>
      </c>
      <c r="F293" s="136">
        <v>37</v>
      </c>
      <c r="G293" s="136">
        <v>9</v>
      </c>
      <c r="H293" s="136">
        <v>0</v>
      </c>
      <c r="I293" s="136">
        <v>-104</v>
      </c>
      <c r="J293" s="136">
        <v>33</v>
      </c>
      <c r="K293" s="136">
        <v>0</v>
      </c>
      <c r="L293" s="136">
        <v>58110</v>
      </c>
      <c r="M293" s="136" t="s">
        <v>9115</v>
      </c>
      <c r="N293" s="136" t="s">
        <v>646</v>
      </c>
      <c r="O293" s="136" t="s">
        <v>9705</v>
      </c>
    </row>
    <row r="294" spans="1:15" x14ac:dyDescent="0.25">
      <c r="A294" s="136" t="s">
        <v>9387</v>
      </c>
      <c r="B294" s="136">
        <v>5994</v>
      </c>
      <c r="C294" s="136" t="s">
        <v>10062</v>
      </c>
      <c r="D294" s="136">
        <v>19480801</v>
      </c>
      <c r="E294" s="136">
        <v>19550301</v>
      </c>
      <c r="F294" s="136">
        <v>37</v>
      </c>
      <c r="G294" s="136">
        <v>10</v>
      </c>
      <c r="H294" s="136">
        <v>0</v>
      </c>
      <c r="I294" s="136">
        <v>-104</v>
      </c>
      <c r="J294" s="136">
        <v>30</v>
      </c>
      <c r="K294" s="136">
        <v>0</v>
      </c>
      <c r="L294" s="136">
        <v>58120</v>
      </c>
      <c r="M294" s="136" t="s">
        <v>9115</v>
      </c>
      <c r="N294" s="136" t="s">
        <v>646</v>
      </c>
      <c r="O294" s="136" t="s">
        <v>9706</v>
      </c>
    </row>
    <row r="295" spans="1:15" x14ac:dyDescent="0.25">
      <c r="A295" s="136" t="s">
        <v>9388</v>
      </c>
      <c r="C295" s="136" t="s">
        <v>10065</v>
      </c>
      <c r="D295" s="136">
        <v>19400516</v>
      </c>
      <c r="E295" s="136">
        <v>19410501</v>
      </c>
      <c r="F295" s="136">
        <v>37</v>
      </c>
      <c r="G295" s="136">
        <v>9</v>
      </c>
      <c r="H295" s="136">
        <v>0</v>
      </c>
      <c r="I295" s="136">
        <v>-103</v>
      </c>
      <c r="J295" s="136">
        <v>20</v>
      </c>
      <c r="K295" s="136">
        <v>0</v>
      </c>
      <c r="L295" s="136">
        <v>58154</v>
      </c>
      <c r="M295" s="136" t="s">
        <v>9115</v>
      </c>
      <c r="N295" s="136" t="s">
        <v>672</v>
      </c>
      <c r="O295" s="136" t="s">
        <v>9707</v>
      </c>
    </row>
    <row r="296" spans="1:15" x14ac:dyDescent="0.25">
      <c r="A296" s="136" t="s">
        <v>9142</v>
      </c>
      <c r="B296" s="136">
        <v>9308</v>
      </c>
      <c r="C296" s="136" t="s">
        <v>10066</v>
      </c>
      <c r="D296" s="136">
        <v>19490801</v>
      </c>
      <c r="E296" s="136">
        <v>19820101</v>
      </c>
      <c r="F296" s="136">
        <v>39</v>
      </c>
      <c r="G296" s="136">
        <v>5</v>
      </c>
      <c r="H296" s="136">
        <v>0</v>
      </c>
      <c r="I296" s="136">
        <v>-106</v>
      </c>
      <c r="J296" s="136">
        <v>19</v>
      </c>
      <c r="K296" s="136">
        <v>0</v>
      </c>
      <c r="L296" s="136">
        <v>58178</v>
      </c>
      <c r="M296" s="136" t="s">
        <v>9115</v>
      </c>
      <c r="N296" s="136" t="s">
        <v>686</v>
      </c>
      <c r="O296" s="136" t="s">
        <v>9708</v>
      </c>
    </row>
    <row r="297" spans="1:15" x14ac:dyDescent="0.25">
      <c r="A297" s="136" t="s">
        <v>9389</v>
      </c>
      <c r="B297" s="136">
        <v>4062</v>
      </c>
      <c r="C297" s="136" t="s">
        <v>10067</v>
      </c>
      <c r="D297" s="136">
        <v>19480801</v>
      </c>
      <c r="E297" s="136">
        <v>19490501</v>
      </c>
      <c r="F297" s="136">
        <v>37</v>
      </c>
      <c r="G297" s="136">
        <v>33</v>
      </c>
      <c r="H297" s="136">
        <v>0</v>
      </c>
      <c r="I297" s="136">
        <v>-102</v>
      </c>
      <c r="J297" s="136">
        <v>23</v>
      </c>
      <c r="K297" s="136">
        <v>0</v>
      </c>
      <c r="L297" s="136">
        <v>58204</v>
      </c>
      <c r="M297" s="136" t="s">
        <v>9115</v>
      </c>
      <c r="N297" s="136" t="s">
        <v>696</v>
      </c>
      <c r="O297" s="136" t="s">
        <v>9709</v>
      </c>
    </row>
    <row r="298" spans="1:15" x14ac:dyDescent="0.25">
      <c r="A298" s="136" t="s">
        <v>9390</v>
      </c>
      <c r="B298" s="136">
        <v>5023</v>
      </c>
      <c r="C298" s="136" t="s">
        <v>10068</v>
      </c>
      <c r="D298" s="136">
        <v>19601101</v>
      </c>
      <c r="E298" s="136">
        <v>19641101</v>
      </c>
      <c r="F298" s="136">
        <v>38</v>
      </c>
      <c r="G298" s="136">
        <v>22</v>
      </c>
      <c r="H298" s="136">
        <v>0</v>
      </c>
      <c r="I298" s="136">
        <v>-108</v>
      </c>
      <c r="J298" s="136">
        <v>44</v>
      </c>
      <c r="K298" s="136">
        <v>0</v>
      </c>
      <c r="L298" s="136">
        <v>58242</v>
      </c>
      <c r="M298" s="136" t="s">
        <v>9115</v>
      </c>
      <c r="N298" s="136" t="s">
        <v>678</v>
      </c>
      <c r="O298" s="136" t="s">
        <v>9710</v>
      </c>
    </row>
    <row r="299" spans="1:15" x14ac:dyDescent="0.25">
      <c r="A299" s="136" t="s">
        <v>9391</v>
      </c>
      <c r="B299" s="136">
        <v>5003</v>
      </c>
      <c r="C299" s="136" t="s">
        <v>10069</v>
      </c>
      <c r="D299" s="136">
        <v>19480801</v>
      </c>
      <c r="E299" s="136">
        <v>19560831</v>
      </c>
      <c r="F299" s="136">
        <v>37</v>
      </c>
      <c r="G299" s="136">
        <v>16</v>
      </c>
      <c r="H299" s="136">
        <v>0</v>
      </c>
      <c r="I299" s="136">
        <v>-103</v>
      </c>
      <c r="J299" s="136">
        <v>2</v>
      </c>
      <c r="K299" s="136">
        <v>0</v>
      </c>
      <c r="L299" s="136">
        <v>58250</v>
      </c>
      <c r="M299" s="136" t="s">
        <v>9115</v>
      </c>
      <c r="N299" s="136" t="s">
        <v>660</v>
      </c>
      <c r="O299" s="136" t="s">
        <v>9711</v>
      </c>
    </row>
    <row r="300" spans="1:15" x14ac:dyDescent="0.25">
      <c r="A300" s="136" t="s">
        <v>9392</v>
      </c>
      <c r="B300" s="136">
        <v>8224</v>
      </c>
      <c r="C300" s="136" t="s">
        <v>10070</v>
      </c>
      <c r="D300" s="136">
        <v>19790601</v>
      </c>
      <c r="E300" s="136">
        <v>19880610</v>
      </c>
      <c r="F300" s="136">
        <v>39</v>
      </c>
      <c r="G300" s="136">
        <v>38</v>
      </c>
      <c r="H300" s="136">
        <v>0</v>
      </c>
      <c r="I300" s="136">
        <v>-106</v>
      </c>
      <c r="J300" s="136">
        <v>22</v>
      </c>
      <c r="K300" s="136">
        <v>0</v>
      </c>
      <c r="L300" s="136">
        <v>58260</v>
      </c>
      <c r="M300" s="136" t="s">
        <v>9115</v>
      </c>
      <c r="N300" s="136" t="s">
        <v>700</v>
      </c>
      <c r="O300" s="136" t="s">
        <v>9712</v>
      </c>
    </row>
    <row r="301" spans="1:15" x14ac:dyDescent="0.25">
      <c r="A301" s="136" t="s">
        <v>9393</v>
      </c>
      <c r="B301" s="136">
        <v>7650</v>
      </c>
      <c r="C301" s="136" t="s">
        <v>10071</v>
      </c>
      <c r="D301" s="136">
        <v>19480801</v>
      </c>
      <c r="E301" s="136">
        <v>19900101</v>
      </c>
      <c r="F301" s="136">
        <v>37</v>
      </c>
      <c r="G301" s="136">
        <v>23</v>
      </c>
      <c r="H301" s="136">
        <v>0</v>
      </c>
      <c r="I301" s="136">
        <v>-107</v>
      </c>
      <c r="J301" s="136">
        <v>35</v>
      </c>
      <c r="K301" s="136">
        <v>0</v>
      </c>
      <c r="L301" s="136">
        <v>58290</v>
      </c>
      <c r="M301" s="136" t="s">
        <v>9115</v>
      </c>
      <c r="N301" s="136" t="s">
        <v>684</v>
      </c>
      <c r="O301" s="136" t="s">
        <v>9713</v>
      </c>
    </row>
    <row r="302" spans="1:15" x14ac:dyDescent="0.25">
      <c r="A302" s="136" t="s">
        <v>9394</v>
      </c>
      <c r="B302" s="136">
        <v>9708</v>
      </c>
      <c r="C302" s="136" t="s">
        <v>10072</v>
      </c>
      <c r="D302" s="136">
        <v>19660201</v>
      </c>
      <c r="E302" s="136">
        <v>19780608</v>
      </c>
      <c r="F302" s="136">
        <v>38</v>
      </c>
      <c r="G302" s="136">
        <v>43</v>
      </c>
      <c r="H302" s="136">
        <v>0</v>
      </c>
      <c r="I302" s="136">
        <v>-105</v>
      </c>
      <c r="J302" s="136">
        <v>9</v>
      </c>
      <c r="K302" s="136">
        <v>0</v>
      </c>
      <c r="L302" s="136">
        <v>58436</v>
      </c>
      <c r="M302" s="136" t="s">
        <v>9115</v>
      </c>
      <c r="N302" s="136" t="s">
        <v>675</v>
      </c>
      <c r="O302" s="136" t="s">
        <v>9714</v>
      </c>
    </row>
    <row r="303" spans="1:15" x14ac:dyDescent="0.25">
      <c r="A303" s="136" t="s">
        <v>9395</v>
      </c>
      <c r="B303" s="136">
        <v>4505</v>
      </c>
      <c r="C303" s="136" t="s">
        <v>10073</v>
      </c>
      <c r="D303" s="136">
        <v>19480801</v>
      </c>
      <c r="E303" s="136">
        <v>19840501</v>
      </c>
      <c r="F303" s="136">
        <v>39</v>
      </c>
      <c r="G303" s="136">
        <v>18</v>
      </c>
      <c r="H303" s="136">
        <v>0</v>
      </c>
      <c r="I303" s="136">
        <v>-102</v>
      </c>
      <c r="J303" s="136">
        <v>44</v>
      </c>
      <c r="K303" s="136">
        <v>0</v>
      </c>
      <c r="L303" s="136">
        <v>58458</v>
      </c>
      <c r="M303" s="136" t="s">
        <v>9115</v>
      </c>
      <c r="N303" s="136" t="s">
        <v>666</v>
      </c>
      <c r="O303" s="136" t="s">
        <v>9715</v>
      </c>
    </row>
    <row r="304" spans="1:15" x14ac:dyDescent="0.25">
      <c r="A304" s="136" t="s">
        <v>9140</v>
      </c>
      <c r="B304" s="136">
        <v>8507</v>
      </c>
      <c r="C304" s="136" t="s">
        <v>10074</v>
      </c>
      <c r="D304" s="136">
        <v>19480801</v>
      </c>
      <c r="E304" s="136">
        <v>19750407</v>
      </c>
      <c r="F304" s="136">
        <v>37</v>
      </c>
      <c r="G304" s="136">
        <v>48</v>
      </c>
      <c r="H304" s="136">
        <v>0</v>
      </c>
      <c r="I304" s="136">
        <v>-106</v>
      </c>
      <c r="J304" s="136">
        <v>50</v>
      </c>
      <c r="K304" s="136">
        <v>0</v>
      </c>
      <c r="L304" s="136">
        <v>58468</v>
      </c>
      <c r="M304" s="136" t="s">
        <v>9115</v>
      </c>
      <c r="N304" s="136" t="s">
        <v>675</v>
      </c>
      <c r="O304" s="136" t="s">
        <v>9716</v>
      </c>
    </row>
    <row r="305" spans="1:15" x14ac:dyDescent="0.25">
      <c r="A305" s="136" t="s">
        <v>9396</v>
      </c>
      <c r="B305" s="136">
        <v>8107</v>
      </c>
      <c r="C305" s="136" t="s">
        <v>10075</v>
      </c>
      <c r="D305" s="136">
        <v>19480801</v>
      </c>
      <c r="E305" s="136">
        <v>19760831</v>
      </c>
      <c r="F305" s="136">
        <v>40</v>
      </c>
      <c r="G305" s="136">
        <v>44</v>
      </c>
      <c r="H305" s="136">
        <v>0</v>
      </c>
      <c r="I305" s="136">
        <v>-106</v>
      </c>
      <c r="J305" s="136">
        <v>16</v>
      </c>
      <c r="K305" s="136">
        <v>0</v>
      </c>
      <c r="L305" s="136">
        <v>58510</v>
      </c>
      <c r="M305" s="136" t="s">
        <v>9115</v>
      </c>
      <c r="N305" s="136" t="s">
        <v>644</v>
      </c>
      <c r="O305" s="136" t="s">
        <v>9717</v>
      </c>
    </row>
    <row r="306" spans="1:15" x14ac:dyDescent="0.25">
      <c r="A306" s="136" t="s">
        <v>9397</v>
      </c>
      <c r="B306" s="136">
        <v>6224</v>
      </c>
      <c r="C306" s="136" t="s">
        <v>10076</v>
      </c>
      <c r="D306" s="136">
        <v>19480801</v>
      </c>
      <c r="E306" s="136">
        <v>19780501</v>
      </c>
      <c r="F306" s="136">
        <v>37</v>
      </c>
      <c r="G306" s="136">
        <v>37</v>
      </c>
      <c r="H306" s="136">
        <v>0</v>
      </c>
      <c r="I306" s="136">
        <v>-104</v>
      </c>
      <c r="J306" s="136">
        <v>48</v>
      </c>
      <c r="K306" s="136">
        <v>0</v>
      </c>
      <c r="L306" s="136">
        <v>58530</v>
      </c>
      <c r="M306" s="136" t="s">
        <v>9115</v>
      </c>
      <c r="N306" s="136" t="s">
        <v>675</v>
      </c>
      <c r="O306" s="136" t="s">
        <v>9718</v>
      </c>
    </row>
    <row r="307" spans="1:15" x14ac:dyDescent="0.25">
      <c r="A307" s="136" t="s">
        <v>9398</v>
      </c>
      <c r="B307" s="136">
        <v>4304</v>
      </c>
      <c r="C307" s="136" t="s">
        <v>10077</v>
      </c>
      <c r="D307" s="136">
        <v>19510401</v>
      </c>
      <c r="E307" s="136">
        <v>19520331</v>
      </c>
      <c r="F307" s="136">
        <v>37</v>
      </c>
      <c r="G307" s="136">
        <v>23</v>
      </c>
      <c r="H307" s="136">
        <v>0</v>
      </c>
      <c r="I307" s="136">
        <v>-102</v>
      </c>
      <c r="J307" s="136">
        <v>17</v>
      </c>
      <c r="K307" s="136">
        <v>0</v>
      </c>
      <c r="L307" s="136">
        <v>58548</v>
      </c>
      <c r="M307" s="136" t="s">
        <v>9115</v>
      </c>
      <c r="N307" s="136" t="s">
        <v>678</v>
      </c>
      <c r="O307" s="136" t="s">
        <v>9719</v>
      </c>
    </row>
    <row r="308" spans="1:15" x14ac:dyDescent="0.25">
      <c r="A308" s="136" t="s">
        <v>9399</v>
      </c>
      <c r="B308" s="136">
        <v>5230</v>
      </c>
      <c r="C308" s="136" t="s">
        <v>10078</v>
      </c>
      <c r="D308" s="136">
        <v>20040307</v>
      </c>
      <c r="E308" s="136">
        <v>20041113</v>
      </c>
      <c r="F308" s="136">
        <v>40</v>
      </c>
      <c r="G308" s="136">
        <v>25</v>
      </c>
      <c r="H308" s="136">
        <v>32</v>
      </c>
      <c r="I308" s="136">
        <v>-105</v>
      </c>
      <c r="J308" s="136">
        <v>12</v>
      </c>
      <c r="K308" s="136">
        <v>37</v>
      </c>
      <c r="L308" s="136">
        <v>58574</v>
      </c>
      <c r="M308" s="136" t="s">
        <v>9115</v>
      </c>
      <c r="N308" s="136" t="s">
        <v>644</v>
      </c>
      <c r="O308" s="136" t="s">
        <v>9720</v>
      </c>
    </row>
    <row r="309" spans="1:15" x14ac:dyDescent="0.25">
      <c r="A309" s="136" t="s">
        <v>9400</v>
      </c>
      <c r="B309" s="136">
        <v>7860</v>
      </c>
      <c r="C309" s="136" t="s">
        <v>10079</v>
      </c>
      <c r="D309" s="136">
        <v>19480801</v>
      </c>
      <c r="E309" s="136">
        <v>19890626</v>
      </c>
      <c r="F309" s="136">
        <v>38</v>
      </c>
      <c r="G309" s="136">
        <v>8</v>
      </c>
      <c r="H309" s="136">
        <v>0</v>
      </c>
      <c r="I309" s="136">
        <v>-105</v>
      </c>
      <c r="J309" s="136">
        <v>29</v>
      </c>
      <c r="K309" s="136">
        <v>0</v>
      </c>
      <c r="L309" s="136">
        <v>58781</v>
      </c>
      <c r="M309" s="136" t="s">
        <v>9115</v>
      </c>
      <c r="N309" s="136" t="s">
        <v>667</v>
      </c>
      <c r="O309" s="136" t="s">
        <v>9721</v>
      </c>
    </row>
    <row r="310" spans="1:15" x14ac:dyDescent="0.25">
      <c r="A310" s="136" t="s">
        <v>9401</v>
      </c>
      <c r="B310" s="136">
        <v>6300</v>
      </c>
      <c r="C310" s="136" t="s">
        <v>10080</v>
      </c>
      <c r="D310" s="136">
        <v>19480801</v>
      </c>
      <c r="E310" s="136">
        <v>19491001</v>
      </c>
      <c r="F310" s="136">
        <v>38</v>
      </c>
      <c r="G310" s="136">
        <v>10</v>
      </c>
      <c r="H310" s="136">
        <v>0</v>
      </c>
      <c r="I310" s="136">
        <v>-105</v>
      </c>
      <c r="J310" s="136">
        <v>5</v>
      </c>
      <c r="K310" s="136">
        <v>0</v>
      </c>
      <c r="L310" s="136">
        <v>58850</v>
      </c>
      <c r="M310" s="136" t="s">
        <v>9115</v>
      </c>
      <c r="N310" s="136" t="s">
        <v>639</v>
      </c>
      <c r="O310" s="136" t="s">
        <v>9722</v>
      </c>
    </row>
    <row r="311" spans="1:15" x14ac:dyDescent="0.25">
      <c r="A311" s="136" t="s">
        <v>9402</v>
      </c>
      <c r="B311" s="136">
        <v>7365</v>
      </c>
      <c r="C311" s="136" t="s">
        <v>10081</v>
      </c>
      <c r="D311" s="136">
        <v>19680801</v>
      </c>
      <c r="E311" s="136">
        <v>19780608</v>
      </c>
      <c r="F311" s="136">
        <v>38</v>
      </c>
      <c r="G311" s="136">
        <v>8</v>
      </c>
      <c r="H311" s="136">
        <v>0</v>
      </c>
      <c r="I311" s="136">
        <v>-105</v>
      </c>
      <c r="J311" s="136">
        <v>5</v>
      </c>
      <c r="K311" s="136">
        <v>0</v>
      </c>
      <c r="L311" s="136">
        <v>58896</v>
      </c>
      <c r="M311" s="136" t="s">
        <v>9115</v>
      </c>
      <c r="N311" s="136" t="s">
        <v>683</v>
      </c>
      <c r="O311" s="136" t="s">
        <v>9723</v>
      </c>
    </row>
    <row r="312" spans="1:15" x14ac:dyDescent="0.25">
      <c r="A312" s="136" t="s">
        <v>9403</v>
      </c>
      <c r="B312" s="136">
        <v>5447</v>
      </c>
      <c r="C312" s="136" t="s">
        <v>9858</v>
      </c>
      <c r="D312" s="136">
        <v>19810201</v>
      </c>
      <c r="E312" s="136">
        <v>19920310</v>
      </c>
      <c r="F312" s="136">
        <v>39</v>
      </c>
      <c r="G312" s="136">
        <v>45</v>
      </c>
      <c r="H312" s="136">
        <v>0</v>
      </c>
      <c r="I312" s="136">
        <v>-105</v>
      </c>
      <c r="J312" s="136">
        <v>5</v>
      </c>
      <c r="K312" s="136">
        <v>0</v>
      </c>
      <c r="L312" s="136">
        <v>58954</v>
      </c>
      <c r="M312" s="136" t="s">
        <v>9115</v>
      </c>
      <c r="N312" s="136" t="s">
        <v>674</v>
      </c>
      <c r="O312" s="136" t="s">
        <v>9724</v>
      </c>
    </row>
    <row r="313" spans="1:15" x14ac:dyDescent="0.25">
      <c r="A313" s="136" t="s">
        <v>9404</v>
      </c>
      <c r="B313" s="136">
        <v>4715</v>
      </c>
      <c r="C313" s="136" t="s">
        <v>10082</v>
      </c>
      <c r="D313" s="136">
        <v>19601001</v>
      </c>
      <c r="E313" s="136">
        <v>19740801</v>
      </c>
      <c r="F313" s="136">
        <v>40</v>
      </c>
      <c r="G313" s="136">
        <v>9</v>
      </c>
      <c r="H313" s="136">
        <v>0</v>
      </c>
      <c r="I313" s="136">
        <v>-104</v>
      </c>
      <c r="J313" s="136">
        <v>11</v>
      </c>
      <c r="K313" s="136">
        <v>0</v>
      </c>
      <c r="L313" s="136">
        <v>58957</v>
      </c>
      <c r="M313" s="136" t="s">
        <v>9115</v>
      </c>
      <c r="N313" s="136" t="s">
        <v>639</v>
      </c>
      <c r="O313" s="136" t="s">
        <v>9725</v>
      </c>
    </row>
    <row r="314" spans="1:15" x14ac:dyDescent="0.25">
      <c r="A314" s="136" t="s">
        <v>9123</v>
      </c>
      <c r="B314" s="136">
        <v>7654</v>
      </c>
      <c r="C314" s="136" t="s">
        <v>10083</v>
      </c>
      <c r="D314" s="136">
        <v>19630901</v>
      </c>
      <c r="E314" s="136">
        <v>19760930</v>
      </c>
      <c r="F314" s="136">
        <v>40</v>
      </c>
      <c r="G314" s="136">
        <v>2</v>
      </c>
      <c r="H314" s="136">
        <v>0</v>
      </c>
      <c r="I314" s="136">
        <v>-106</v>
      </c>
      <c r="J314" s="136">
        <v>13</v>
      </c>
      <c r="K314" s="136">
        <v>0</v>
      </c>
      <c r="L314" s="136">
        <v>58996</v>
      </c>
      <c r="M314" s="136" t="s">
        <v>9115</v>
      </c>
      <c r="N314" s="136" t="s">
        <v>665</v>
      </c>
      <c r="O314" s="136" t="s">
        <v>9726</v>
      </c>
    </row>
    <row r="315" spans="1:15" x14ac:dyDescent="0.25">
      <c r="A315" s="136" t="s">
        <v>9405</v>
      </c>
      <c r="B315" s="136">
        <v>4705</v>
      </c>
      <c r="C315" s="136" t="s">
        <v>10084</v>
      </c>
      <c r="D315" s="136">
        <v>19480801</v>
      </c>
      <c r="E315" s="136">
        <v>19700701</v>
      </c>
      <c r="F315" s="136">
        <v>40</v>
      </c>
      <c r="G315" s="136">
        <v>29</v>
      </c>
      <c r="H315" s="136">
        <v>0</v>
      </c>
      <c r="I315" s="136">
        <v>-104</v>
      </c>
      <c r="J315" s="136">
        <v>54</v>
      </c>
      <c r="K315" s="136">
        <v>0</v>
      </c>
      <c r="L315" s="136">
        <v>59021</v>
      </c>
      <c r="M315" s="136" t="s">
        <v>9115</v>
      </c>
      <c r="N315" s="136" t="s">
        <v>683</v>
      </c>
      <c r="O315" s="136" t="s">
        <v>9727</v>
      </c>
    </row>
    <row r="316" spans="1:15" x14ac:dyDescent="0.25">
      <c r="A316" s="136" t="s">
        <v>9406</v>
      </c>
      <c r="B316" s="136">
        <v>9057</v>
      </c>
      <c r="C316" s="136" t="s">
        <v>10085</v>
      </c>
      <c r="D316" s="136">
        <v>19480801</v>
      </c>
      <c r="E316" s="136">
        <v>19851206</v>
      </c>
      <c r="F316" s="136">
        <v>39</v>
      </c>
      <c r="G316" s="136">
        <v>54</v>
      </c>
      <c r="H316" s="136">
        <v>0</v>
      </c>
      <c r="I316" s="136">
        <v>-105</v>
      </c>
      <c r="J316" s="136">
        <v>46</v>
      </c>
      <c r="K316" s="136">
        <v>0</v>
      </c>
      <c r="L316" s="136">
        <v>59028</v>
      </c>
      <c r="M316" s="136" t="s">
        <v>9115</v>
      </c>
      <c r="N316" s="136" t="s">
        <v>659</v>
      </c>
      <c r="O316" s="136" t="s">
        <v>9728</v>
      </c>
    </row>
    <row r="317" spans="1:15" x14ac:dyDescent="0.25">
      <c r="A317" s="136" t="s">
        <v>9144</v>
      </c>
      <c r="B317" s="136">
        <v>10640</v>
      </c>
      <c r="C317" s="136" t="s">
        <v>10086</v>
      </c>
      <c r="D317" s="136">
        <v>19571201</v>
      </c>
      <c r="E317" s="136">
        <v>19880816</v>
      </c>
      <c r="F317" s="136">
        <v>37</v>
      </c>
      <c r="G317" s="136">
        <v>29</v>
      </c>
      <c r="H317" s="136">
        <v>0</v>
      </c>
      <c r="I317" s="136">
        <v>-106</v>
      </c>
      <c r="J317" s="136">
        <v>47</v>
      </c>
      <c r="K317" s="136">
        <v>0</v>
      </c>
      <c r="L317" s="136">
        <v>59058</v>
      </c>
      <c r="M317" s="136" t="s">
        <v>9115</v>
      </c>
      <c r="N317" s="136" t="s">
        <v>648</v>
      </c>
      <c r="O317" s="136" t="s">
        <v>9729</v>
      </c>
    </row>
    <row r="318" spans="1:15" x14ac:dyDescent="0.25">
      <c r="A318" s="136" t="s">
        <v>9145</v>
      </c>
      <c r="B318" s="136">
        <v>9436</v>
      </c>
      <c r="C318" s="136" t="s">
        <v>10087</v>
      </c>
      <c r="D318" s="136">
        <v>19480801</v>
      </c>
      <c r="E318" s="136">
        <v>19760731</v>
      </c>
      <c r="F318" s="136">
        <v>37</v>
      </c>
      <c r="G318" s="136">
        <v>29</v>
      </c>
      <c r="H318" s="136">
        <v>0</v>
      </c>
      <c r="I318" s="136">
        <v>-106</v>
      </c>
      <c r="J318" s="136">
        <v>52</v>
      </c>
      <c r="K318" s="136">
        <v>0</v>
      </c>
      <c r="L318" s="136">
        <v>59055</v>
      </c>
      <c r="M318" s="136" t="s">
        <v>9115</v>
      </c>
      <c r="N318" s="136" t="s">
        <v>689</v>
      </c>
      <c r="O318" s="136" t="s">
        <v>9730</v>
      </c>
    </row>
    <row r="319" spans="1:15" x14ac:dyDescent="0.25">
      <c r="A319" s="136" t="s">
        <v>9407</v>
      </c>
      <c r="B319" s="136">
        <v>4374</v>
      </c>
      <c r="C319" s="136" t="s">
        <v>10088</v>
      </c>
      <c r="D319" s="136">
        <v>19930514</v>
      </c>
      <c r="E319" s="136">
        <v>19940315</v>
      </c>
      <c r="F319" s="136">
        <v>40</v>
      </c>
      <c r="G319" s="136">
        <v>5</v>
      </c>
      <c r="H319" s="136">
        <v>0</v>
      </c>
      <c r="I319" s="136">
        <v>-103</v>
      </c>
      <c r="J319" s="136">
        <v>34</v>
      </c>
      <c r="K319" s="136">
        <v>0</v>
      </c>
      <c r="L319" s="136">
        <v>59157</v>
      </c>
      <c r="M319" s="136" t="s">
        <v>9115</v>
      </c>
      <c r="N319" s="136" t="s">
        <v>647</v>
      </c>
      <c r="O319" s="136" t="s">
        <v>9731</v>
      </c>
    </row>
    <row r="320" spans="1:15" x14ac:dyDescent="0.25">
      <c r="A320" s="136" t="s">
        <v>9408</v>
      </c>
      <c r="B320" s="136">
        <v>7585</v>
      </c>
      <c r="C320" s="136" t="s">
        <v>10089</v>
      </c>
      <c r="D320" s="136">
        <v>19580501</v>
      </c>
      <c r="E320" s="136">
        <v>19820101</v>
      </c>
      <c r="F320" s="136">
        <v>37</v>
      </c>
      <c r="G320" s="136">
        <v>0</v>
      </c>
      <c r="H320" s="136">
        <v>0</v>
      </c>
      <c r="I320" s="136">
        <v>-104</v>
      </c>
      <c r="J320" s="136">
        <v>29</v>
      </c>
      <c r="K320" s="136">
        <v>0</v>
      </c>
      <c r="L320" s="136">
        <v>59175</v>
      </c>
      <c r="M320" s="136" t="s">
        <v>9115</v>
      </c>
      <c r="N320" s="136" t="s">
        <v>664</v>
      </c>
      <c r="O320" s="136" t="s">
        <v>9732</v>
      </c>
    </row>
    <row r="321" spans="1:15" x14ac:dyDescent="0.25">
      <c r="A321" s="136" t="s">
        <v>9409</v>
      </c>
      <c r="B321" s="136">
        <v>3514</v>
      </c>
      <c r="C321" s="136" t="s">
        <v>10090</v>
      </c>
      <c r="D321" s="136">
        <v>19480801</v>
      </c>
      <c r="E321" s="136">
        <v>19500501</v>
      </c>
      <c r="F321" s="136">
        <v>40</v>
      </c>
      <c r="G321" s="136">
        <v>4</v>
      </c>
      <c r="H321" s="136">
        <v>0</v>
      </c>
      <c r="I321" s="136">
        <v>-102</v>
      </c>
      <c r="J321" s="136">
        <v>13</v>
      </c>
      <c r="K321" s="136">
        <v>0</v>
      </c>
      <c r="L321" s="136">
        <v>59213</v>
      </c>
      <c r="M321" s="136" t="s">
        <v>9115</v>
      </c>
      <c r="N321" s="136" t="s">
        <v>683</v>
      </c>
      <c r="O321" s="136" t="s">
        <v>9733</v>
      </c>
    </row>
    <row r="322" spans="1:15" x14ac:dyDescent="0.25">
      <c r="A322" s="136" t="s">
        <v>9410</v>
      </c>
      <c r="B322" s="136">
        <v>7891</v>
      </c>
      <c r="C322" s="136" t="s">
        <v>10091</v>
      </c>
      <c r="D322" s="136">
        <v>19480801</v>
      </c>
      <c r="E322" s="136">
        <v>19870522</v>
      </c>
      <c r="F322" s="136">
        <v>40</v>
      </c>
      <c r="G322" s="136">
        <v>9</v>
      </c>
      <c r="H322" s="136">
        <v>0</v>
      </c>
      <c r="I322" s="136">
        <v>-106</v>
      </c>
      <c r="J322" s="136">
        <v>54</v>
      </c>
      <c r="K322" s="136">
        <v>0</v>
      </c>
      <c r="L322" s="136">
        <v>59243</v>
      </c>
      <c r="M322" s="136" t="s">
        <v>9115</v>
      </c>
      <c r="N322" s="136" t="s">
        <v>702</v>
      </c>
      <c r="O322" s="136" t="s">
        <v>9734</v>
      </c>
    </row>
    <row r="323" spans="1:15" x14ac:dyDescent="0.25">
      <c r="A323" s="136" t="s">
        <v>9773</v>
      </c>
      <c r="B323" s="136">
        <v>6864</v>
      </c>
      <c r="C323" s="136" t="s">
        <v>10092</v>
      </c>
      <c r="D323" s="136">
        <v>19620501</v>
      </c>
      <c r="E323" s="136">
        <v>19681001</v>
      </c>
      <c r="F323" s="136">
        <v>37</v>
      </c>
      <c r="G323" s="136">
        <v>33</v>
      </c>
      <c r="H323" s="136">
        <v>0</v>
      </c>
      <c r="I323" s="136">
        <v>-108</v>
      </c>
      <c r="J323" s="136">
        <v>44</v>
      </c>
      <c r="K323" s="136">
        <v>0</v>
      </c>
      <c r="L323" s="136">
        <v>59265</v>
      </c>
      <c r="M323" s="136" t="s">
        <v>9115</v>
      </c>
      <c r="N323" s="136" t="s">
        <v>693</v>
      </c>
      <c r="O323" s="136" t="s">
        <v>9735</v>
      </c>
    </row>
    <row r="324" spans="1:15" x14ac:dyDescent="0.25">
      <c r="A324" s="136" t="s">
        <v>9411</v>
      </c>
      <c r="B324" s="136">
        <v>4140</v>
      </c>
      <c r="C324" s="136" t="s">
        <v>10093</v>
      </c>
      <c r="D324" s="136">
        <v>20040314</v>
      </c>
      <c r="E324" s="136">
        <v>20040901</v>
      </c>
      <c r="F324" s="136">
        <v>40</v>
      </c>
      <c r="G324" s="136">
        <v>7</v>
      </c>
      <c r="H324" s="136">
        <v>26</v>
      </c>
      <c r="I324" s="136">
        <v>-102</v>
      </c>
      <c r="J324" s="136">
        <v>43</v>
      </c>
      <c r="K324" s="136">
        <v>15</v>
      </c>
      <c r="L324" s="136">
        <v>59295</v>
      </c>
      <c r="M324" s="136" t="s">
        <v>9115</v>
      </c>
      <c r="N324" s="136" t="s">
        <v>702</v>
      </c>
      <c r="O324" s="136" t="s">
        <v>9736</v>
      </c>
    </row>
    <row r="325" spans="1:15" x14ac:dyDescent="0.25">
      <c r="A325" s="136" t="s">
        <v>9412</v>
      </c>
      <c r="B325" s="136">
        <v>4110</v>
      </c>
      <c r="C325" s="136" t="s">
        <v>10094</v>
      </c>
      <c r="D325" s="136">
        <v>19890415</v>
      </c>
      <c r="E325" s="136">
        <v>19950901</v>
      </c>
      <c r="F325" s="136">
        <v>40</v>
      </c>
      <c r="G325" s="136">
        <v>13</v>
      </c>
      <c r="H325" s="136">
        <v>0</v>
      </c>
      <c r="I325" s="136">
        <v>-102</v>
      </c>
      <c r="J325" s="136">
        <v>49</v>
      </c>
      <c r="K325" s="136">
        <v>0</v>
      </c>
      <c r="L325" s="136">
        <v>59297</v>
      </c>
      <c r="M325" s="136" t="s">
        <v>9115</v>
      </c>
      <c r="N325" s="136" t="s">
        <v>700</v>
      </c>
      <c r="O325" s="136" t="s">
        <v>9737</v>
      </c>
    </row>
    <row r="327" spans="1:15" x14ac:dyDescent="0.25">
      <c r="A327" s="137"/>
    </row>
    <row r="328" spans="1:15" x14ac:dyDescent="0.25">
      <c r="A328" s="137"/>
    </row>
    <row r="329" spans="1:15" x14ac:dyDescent="0.25">
      <c r="A329" s="137"/>
    </row>
    <row r="330" spans="1:15" x14ac:dyDescent="0.25">
      <c r="A330" s="137"/>
    </row>
    <row r="331" spans="1:15" x14ac:dyDescent="0.25">
      <c r="A331" s="137"/>
    </row>
    <row r="332" spans="1:15" x14ac:dyDescent="0.25">
      <c r="A332" s="137"/>
    </row>
    <row r="333" spans="1:15" x14ac:dyDescent="0.25">
      <c r="A333" s="137"/>
    </row>
    <row r="334" spans="1:15" x14ac:dyDescent="0.25">
      <c r="A334" s="137"/>
    </row>
    <row r="335" spans="1:15" x14ac:dyDescent="0.25">
      <c r="A335" s="137"/>
    </row>
    <row r="336" spans="1:15" x14ac:dyDescent="0.25">
      <c r="A336" s="137"/>
    </row>
    <row r="337" spans="1:1" x14ac:dyDescent="0.25">
      <c r="A337" s="137"/>
    </row>
    <row r="338" spans="1:1" x14ac:dyDescent="0.25">
      <c r="A338" s="137"/>
    </row>
    <row r="339" spans="1:1" x14ac:dyDescent="0.25">
      <c r="A339" s="137"/>
    </row>
    <row r="340" spans="1:1" x14ac:dyDescent="0.25">
      <c r="A340" s="137"/>
    </row>
    <row r="341" spans="1:1" x14ac:dyDescent="0.25">
      <c r="A341" s="137"/>
    </row>
    <row r="342" spans="1:1" x14ac:dyDescent="0.25">
      <c r="A342" s="137"/>
    </row>
    <row r="343" spans="1:1" x14ac:dyDescent="0.25">
      <c r="A343" s="137"/>
    </row>
    <row r="344" spans="1:1" x14ac:dyDescent="0.25">
      <c r="A344" s="137"/>
    </row>
    <row r="345" spans="1:1" x14ac:dyDescent="0.25">
      <c r="A345" s="137"/>
    </row>
    <row r="346" spans="1:1" x14ac:dyDescent="0.25">
      <c r="A346" s="137"/>
    </row>
    <row r="347" spans="1:1" x14ac:dyDescent="0.25">
      <c r="A347" s="137"/>
    </row>
    <row r="348" spans="1:1" x14ac:dyDescent="0.25">
      <c r="A348" s="137"/>
    </row>
    <row r="349" spans="1:1" x14ac:dyDescent="0.25">
      <c r="A349" s="137"/>
    </row>
    <row r="350" spans="1:1" x14ac:dyDescent="0.25">
      <c r="A350" s="137"/>
    </row>
    <row r="351" spans="1:1" x14ac:dyDescent="0.25">
      <c r="A351" s="137"/>
    </row>
    <row r="352" spans="1:1" x14ac:dyDescent="0.25">
      <c r="A352" s="137"/>
    </row>
    <row r="353" spans="1:14" x14ac:dyDescent="0.25">
      <c r="A353" s="137"/>
    </row>
    <row r="354" spans="1:14" x14ac:dyDescent="0.25">
      <c r="A354" s="137"/>
    </row>
    <row r="355" spans="1:14" x14ac:dyDescent="0.25">
      <c r="A355" s="137"/>
    </row>
    <row r="356" spans="1:14" x14ac:dyDescent="0.25">
      <c r="A356" s="137"/>
    </row>
    <row r="357" spans="1:14" x14ac:dyDescent="0.25">
      <c r="A357" s="137"/>
    </row>
    <row r="358" spans="1:14" x14ac:dyDescent="0.25">
      <c r="A358" s="137"/>
    </row>
    <row r="359" spans="1:14" x14ac:dyDescent="0.25">
      <c r="A359" s="137"/>
    </row>
    <row r="360" spans="1:14" x14ac:dyDescent="0.25">
      <c r="A360" s="137"/>
    </row>
    <row r="361" spans="1:14" x14ac:dyDescent="0.25">
      <c r="A361" s="137"/>
    </row>
    <row r="362" spans="1:14" x14ac:dyDescent="0.25">
      <c r="A362" s="137"/>
    </row>
    <row r="363" spans="1:14" x14ac:dyDescent="0.25">
      <c r="A363" s="137"/>
    </row>
    <row r="364" spans="1:14" x14ac:dyDescent="0.25">
      <c r="A364" s="137"/>
    </row>
    <row r="365" spans="1:14" x14ac:dyDescent="0.25">
      <c r="A365" s="138"/>
      <c r="B365" s="139"/>
      <c r="C365" s="139"/>
      <c r="D365" s="139"/>
      <c r="E365" s="139"/>
      <c r="F365" s="139"/>
      <c r="G365" s="139"/>
      <c r="H365" s="139"/>
      <c r="I365" s="139"/>
      <c r="J365" s="139"/>
      <c r="K365" s="139"/>
      <c r="L365" s="139"/>
      <c r="M365" s="139"/>
      <c r="N365" s="139"/>
    </row>
  </sheetData>
  <pageMargins left="0.75" right="0.75" top="1" bottom="1" header="0.5" footer="0.5"/>
  <pageSetup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CO-CPA-32</vt:lpstr>
      <vt:lpstr>Appendix A</vt:lpstr>
      <vt:lpstr>Appendix B</vt:lpstr>
      <vt:lpstr>rawdata_WRCC</vt:lpstr>
      <vt:lpstr>NOAA_Stations</vt:lpstr>
      <vt:lpstr>WETS_Stations</vt:lpstr>
      <vt:lpstr>WRCC_Stations</vt:lpstr>
      <vt:lpstr>'Appendix B'!County</vt:lpstr>
      <vt:lpstr>County</vt:lpstr>
      <vt:lpstr>NOAA_Stations!Export_Output33_1</vt:lpstr>
      <vt:lpstr>MetNotMet</vt:lpstr>
      <vt:lpstr>NOAA_Weather_Station</vt:lpstr>
      <vt:lpstr>PrecipDataSource</vt:lpstr>
      <vt:lpstr>'Appendix A'!Print_Area</vt:lpstr>
      <vt:lpstr>'Appendix B'!Print_Area</vt:lpstr>
      <vt:lpstr>'CO-CPA-32'!Print_Area</vt:lpstr>
      <vt:lpstr>WRCC_Stations!sodco</vt:lpstr>
      <vt:lpstr>Wetness_Signatures</vt:lpstr>
      <vt:lpstr>WETS_Weather_Station</vt:lpstr>
      <vt:lpstr>WRCC</vt:lpstr>
      <vt:lpstr>WRCC_Weather_Station</vt:lpstr>
      <vt:lpstr>YesNo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CO-CPA-32, Remotely Sensed Wetland Hydrology</dc:title>
  <dc:creator/>
  <dc:description>Password: NRCS</dc:description>
  <cp:lastModifiedBy/>
  <cp:lastPrinted>2016-03-27T14:52:52Z</cp:lastPrinted>
  <dcterms:created xsi:type="dcterms:W3CDTF">2006-09-16T00:00:00Z</dcterms:created>
  <dcterms:modified xsi:type="dcterms:W3CDTF">2017-11-01T17:36:50Z</dcterms:modified>
  <cp:category>Wetland Conservation Compliance</cp:category>
</cp:coreProperties>
</file>