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 yWindow="120" windowWidth="14040" windowHeight="11700"/>
  </bookViews>
  <sheets>
    <sheet name="Mesic " sheetId="5" r:id="rId1"/>
    <sheet name="Xeric" sheetId="3" r:id="rId2"/>
    <sheet name="Should you use Mesic or Xeric " sheetId="4" r:id="rId3"/>
  </sheets>
  <definedNames>
    <definedName name="_xlnm._FilterDatabase" localSheetId="0" hidden="1">'Mesic '!$Y$2:$Y$77</definedName>
    <definedName name="_xlnm._FilterDatabase" localSheetId="1" hidden="1">Xeric!$Y$2:$Y$77</definedName>
    <definedName name="County" localSheetId="0">#REF!</definedName>
    <definedName name="County">#REF!</definedName>
    <definedName name="District" localSheetId="0">#REF!</definedName>
    <definedName name="District">#REF!</definedName>
    <definedName name="Office" localSheetId="0">#REF!</definedName>
    <definedName name="Office">#REF!</definedName>
    <definedName name="_xlnm.Print_Area" localSheetId="0">'Mesic '!$A$1:$J$268</definedName>
    <definedName name="_xlnm.Print_Area" localSheetId="1">Xeric!$A$1:$J$254</definedName>
  </definedNames>
  <calcPr calcId="152511" iterate="1" iterateCount="1"/>
</workbook>
</file>

<file path=xl/calcChain.xml><?xml version="1.0" encoding="utf-8"?>
<calcChain xmlns="http://schemas.openxmlformats.org/spreadsheetml/2006/main">
  <c r="J127" i="3" l="1"/>
  <c r="J127" i="5"/>
  <c r="J208" i="5" l="1"/>
  <c r="I208" i="5"/>
  <c r="J201" i="5"/>
  <c r="I201" i="5"/>
  <c r="J193" i="5"/>
  <c r="I193" i="5"/>
  <c r="J185" i="5"/>
  <c r="I185" i="5"/>
  <c r="J167" i="5"/>
  <c r="I167" i="5"/>
  <c r="J157" i="5"/>
  <c r="I157" i="5"/>
  <c r="J143" i="5"/>
  <c r="I143" i="5"/>
  <c r="J135" i="5"/>
  <c r="I135" i="5"/>
  <c r="I127" i="5"/>
  <c r="J119" i="5"/>
  <c r="I119" i="5"/>
  <c r="J111" i="5"/>
  <c r="I111" i="5"/>
  <c r="J97" i="5"/>
  <c r="I97" i="5"/>
  <c r="J89" i="5"/>
  <c r="I89" i="5"/>
  <c r="J81" i="5"/>
  <c r="I81" i="5"/>
  <c r="J72" i="5"/>
  <c r="I72" i="5"/>
  <c r="J64" i="5"/>
  <c r="I64" i="5"/>
  <c r="J55" i="5"/>
  <c r="I55" i="5"/>
  <c r="J46" i="5"/>
  <c r="I46" i="5"/>
  <c r="J38" i="5"/>
  <c r="I38" i="5"/>
  <c r="J30" i="5"/>
  <c r="I30" i="5"/>
  <c r="I98" i="5" l="1"/>
  <c r="I215" i="5" s="1"/>
  <c r="J168" i="5"/>
  <c r="J218" i="5" s="1"/>
  <c r="I168" i="5"/>
  <c r="I218" i="5" s="1"/>
  <c r="J144" i="5"/>
  <c r="J217" i="5" s="1"/>
  <c r="I99" i="5"/>
  <c r="I216" i="5" s="1"/>
  <c r="J98" i="5"/>
  <c r="J215" i="5" s="1"/>
  <c r="I209" i="5"/>
  <c r="I219" i="5" s="1"/>
  <c r="J209" i="5"/>
  <c r="J219" i="5" s="1"/>
  <c r="I144" i="5"/>
  <c r="I217" i="5" s="1"/>
  <c r="J99" i="5"/>
  <c r="J216" i="5" s="1"/>
  <c r="I127" i="3"/>
  <c r="J221" i="5" l="1"/>
  <c r="I221" i="5"/>
  <c r="J201" i="3"/>
  <c r="I201" i="3"/>
  <c r="J208" i="3"/>
  <c r="I208" i="3"/>
  <c r="J193" i="3"/>
  <c r="I193" i="3"/>
  <c r="J185" i="3"/>
  <c r="I185" i="3"/>
  <c r="J64" i="3"/>
  <c r="I55" i="3"/>
  <c r="J55" i="3"/>
  <c r="J81" i="3"/>
  <c r="I64" i="3"/>
  <c r="I222" i="5" l="1"/>
  <c r="J209" i="3"/>
  <c r="I209" i="3"/>
  <c r="J30" i="3"/>
  <c r="I30" i="3"/>
  <c r="J38" i="3"/>
  <c r="I38" i="3"/>
  <c r="J46" i="3"/>
  <c r="I46" i="3"/>
  <c r="J72" i="3"/>
  <c r="I72" i="3"/>
  <c r="I81" i="3"/>
  <c r="J89" i="3"/>
  <c r="I89" i="3"/>
  <c r="J97" i="3"/>
  <c r="I97" i="3"/>
  <c r="I99" i="3" l="1"/>
  <c r="J98" i="3"/>
  <c r="J99" i="3"/>
  <c r="I98" i="3"/>
  <c r="J167" i="3"/>
  <c r="I167" i="3"/>
  <c r="J157" i="3"/>
  <c r="I157" i="3"/>
  <c r="J143" i="3"/>
  <c r="J135" i="3"/>
  <c r="J118" i="3"/>
  <c r="I118" i="3"/>
  <c r="J111" i="3"/>
  <c r="I143" i="3"/>
  <c r="I135" i="3"/>
  <c r="I111" i="3"/>
  <c r="I168" i="3" l="1"/>
  <c r="J144" i="3"/>
  <c r="I144" i="3"/>
  <c r="J168" i="3"/>
  <c r="J219" i="3" l="1"/>
  <c r="J218" i="3" l="1"/>
  <c r="I218" i="3"/>
  <c r="I219" i="3"/>
  <c r="J215" i="3" l="1"/>
  <c r="J216" i="3"/>
  <c r="J217" i="3"/>
  <c r="J221" i="3" l="1"/>
  <c r="I215" i="3"/>
  <c r="I216" i="3"/>
  <c r="I217" i="3"/>
  <c r="I221" i="3" l="1"/>
  <c r="I222" i="3" s="1"/>
  <c r="K220" i="3"/>
</calcChain>
</file>

<file path=xl/sharedStrings.xml><?xml version="1.0" encoding="utf-8"?>
<sst xmlns="http://schemas.openxmlformats.org/spreadsheetml/2006/main" count="1419" uniqueCount="451">
  <si>
    <t>Yuma County</t>
  </si>
  <si>
    <t>Yuma</t>
  </si>
  <si>
    <t>White River</t>
  </si>
  <si>
    <t>West Otero-Timpas</t>
  </si>
  <si>
    <t>West Greeley</t>
  </si>
  <si>
    <t>West Arapahoe</t>
  </si>
  <si>
    <t>West Adams</t>
  </si>
  <si>
    <t>Washington County</t>
  </si>
  <si>
    <t>Upper Huerfano</t>
  </si>
  <si>
    <t>Upper Arkansas</t>
  </si>
  <si>
    <t>Turkey Creek</t>
  </si>
  <si>
    <t>Teller-Park</t>
  </si>
  <si>
    <t>Spanish Peaks-Purgatorie River</t>
  </si>
  <si>
    <t>Southeast Weld</t>
  </si>
  <si>
    <t>YUMA</t>
  </si>
  <si>
    <t>South Side</t>
  </si>
  <si>
    <t>WELD</t>
  </si>
  <si>
    <t>South Pueblo County</t>
  </si>
  <si>
    <t>WASHINGTON</t>
  </si>
  <si>
    <t>South Platte</t>
  </si>
  <si>
    <t>TELLER</t>
  </si>
  <si>
    <t>Shavano</t>
  </si>
  <si>
    <t>SUMMIT</t>
  </si>
  <si>
    <t>Sedgwick County</t>
  </si>
  <si>
    <t>SEDGWICK</t>
  </si>
  <si>
    <t>San Miguel Basin</t>
  </si>
  <si>
    <t>SAN MIGUEL</t>
  </si>
  <si>
    <t>San Juan</t>
  </si>
  <si>
    <t>SAN JUAN</t>
  </si>
  <si>
    <t>Routt County</t>
  </si>
  <si>
    <t>SAGUACHE</t>
  </si>
  <si>
    <t>Rio Grande</t>
  </si>
  <si>
    <t>ROUTT</t>
  </si>
  <si>
    <t>Wray</t>
  </si>
  <si>
    <t>Prowers</t>
  </si>
  <si>
    <t>RIO GRANDE</t>
  </si>
  <si>
    <t>Woodland Park</t>
  </si>
  <si>
    <t>Prairie</t>
  </si>
  <si>
    <t>RIO BLANCO</t>
  </si>
  <si>
    <t>Walsenburg</t>
  </si>
  <si>
    <t>Platte Valley</t>
  </si>
  <si>
    <t>PUEBLO</t>
  </si>
  <si>
    <t>Walden</t>
  </si>
  <si>
    <t>Pine River</t>
  </si>
  <si>
    <t>PROWERS</t>
  </si>
  <si>
    <t>Trinidad</t>
  </si>
  <si>
    <t>Olney-Boone</t>
  </si>
  <si>
    <t>PITKIN</t>
  </si>
  <si>
    <t>Towaoc</t>
  </si>
  <si>
    <t>Northeast Prowers</t>
  </si>
  <si>
    <t>PHILLIPS</t>
  </si>
  <si>
    <t>Sterling</t>
  </si>
  <si>
    <t>North Park</t>
  </si>
  <si>
    <t>PARK</t>
  </si>
  <si>
    <t>Steamboat Springs</t>
  </si>
  <si>
    <t>Mount Sopris</t>
  </si>
  <si>
    <t>OURAY</t>
  </si>
  <si>
    <t>Springfield</t>
  </si>
  <si>
    <t>Mosca-Hooper</t>
  </si>
  <si>
    <t>OTERO</t>
  </si>
  <si>
    <t>Simla</t>
  </si>
  <si>
    <t>Morgan</t>
  </si>
  <si>
    <t>MORGAN</t>
  </si>
  <si>
    <t>Silvercliff</t>
  </si>
  <si>
    <t>Middle Park</t>
  </si>
  <si>
    <t>MONTROSE</t>
  </si>
  <si>
    <t>San Luis</t>
  </si>
  <si>
    <t>Mesa</t>
  </si>
  <si>
    <t>MONTEZUMA</t>
  </si>
  <si>
    <t>Salida</t>
  </si>
  <si>
    <t>Mancos</t>
  </si>
  <si>
    <t>MOFFAT</t>
  </si>
  <si>
    <t>Rocky Ford</t>
  </si>
  <si>
    <t>Longmont</t>
  </si>
  <si>
    <t>MINERAL</t>
  </si>
  <si>
    <t>Pueblo</t>
  </si>
  <si>
    <t>Lake County</t>
  </si>
  <si>
    <t>MESA</t>
  </si>
  <si>
    <t>Pagosa Springs</t>
  </si>
  <si>
    <t>La Plata</t>
  </si>
  <si>
    <t>LOGAN</t>
  </si>
  <si>
    <t>Norwood</t>
  </si>
  <si>
    <t>Kiowa County</t>
  </si>
  <si>
    <t>LINCOLN</t>
  </si>
  <si>
    <t>Kiowa</t>
  </si>
  <si>
    <t>LAS ANIMAS</t>
  </si>
  <si>
    <t>Montrose</t>
  </si>
  <si>
    <t>Jefferson</t>
  </si>
  <si>
    <t>LARIMER</t>
  </si>
  <si>
    <t>Monte Vista</t>
  </si>
  <si>
    <t>High Plains</t>
  </si>
  <si>
    <t>LAKE</t>
  </si>
  <si>
    <t>Metro</t>
  </si>
  <si>
    <t>Haxtun</t>
  </si>
  <si>
    <t>LA PLATA</t>
  </si>
  <si>
    <t>Meeker</t>
  </si>
  <si>
    <t>Gunnison</t>
  </si>
  <si>
    <t>KIT CARSON</t>
  </si>
  <si>
    <t>Fremont</t>
  </si>
  <si>
    <t>KIOWA</t>
  </si>
  <si>
    <t>Las Animas</t>
  </si>
  <si>
    <t>Fort Collins</t>
  </si>
  <si>
    <t>JEFFERSON</t>
  </si>
  <si>
    <t>Lamar</t>
  </si>
  <si>
    <t>Flagler</t>
  </si>
  <si>
    <t>JACKSON</t>
  </si>
  <si>
    <t>La Jara</t>
  </si>
  <si>
    <t xml:space="preserve">El Paso </t>
  </si>
  <si>
    <t>HUERFANO</t>
  </si>
  <si>
    <t>Kremmling</t>
  </si>
  <si>
    <t>East Otero</t>
  </si>
  <si>
    <t>HINSDALE</t>
  </si>
  <si>
    <t>Julesburg</t>
  </si>
  <si>
    <t>East Adams</t>
  </si>
  <si>
    <t>GUNNISON</t>
  </si>
  <si>
    <t>Ignacio</t>
  </si>
  <si>
    <t>Eagle County</t>
  </si>
  <si>
    <t>GRAND</t>
  </si>
  <si>
    <t>Hugo</t>
  </si>
  <si>
    <t>Dove Creek</t>
  </si>
  <si>
    <t>GILPIN</t>
  </si>
  <si>
    <t>Holyoke</t>
  </si>
  <si>
    <t>Douglas Creek</t>
  </si>
  <si>
    <t>GARFIELD</t>
  </si>
  <si>
    <t>Holly</t>
  </si>
  <si>
    <t>Douglas County</t>
  </si>
  <si>
    <t>FREMONT</t>
  </si>
  <si>
    <t>Double El</t>
  </si>
  <si>
    <t>ELBERT</t>
  </si>
  <si>
    <t>Greeley</t>
  </si>
  <si>
    <t>Dolores</t>
  </si>
  <si>
    <t>EL PASO</t>
  </si>
  <si>
    <t>Grand Junction</t>
  </si>
  <si>
    <t>Delta</t>
  </si>
  <si>
    <t>EAGLE</t>
  </si>
  <si>
    <t>Glenwood Springs</t>
  </si>
  <si>
    <t>Deertrail</t>
  </si>
  <si>
    <t>DOUGLAS</t>
  </si>
  <si>
    <t>Franktown</t>
  </si>
  <si>
    <t>DeBeque-Plateau Valley</t>
  </si>
  <si>
    <t>DOLORES</t>
  </si>
  <si>
    <t>Fort Morgan</t>
  </si>
  <si>
    <t>Custer County-Divide</t>
  </si>
  <si>
    <t>DENVER</t>
  </si>
  <si>
    <t>Costilla</t>
  </si>
  <si>
    <t>DELTA</t>
  </si>
  <si>
    <t>Cope</t>
  </si>
  <si>
    <t>CUSTER</t>
  </si>
  <si>
    <t>Eads</t>
  </si>
  <si>
    <t>Conejos County</t>
  </si>
  <si>
    <t>CROWLEY</t>
  </si>
  <si>
    <t>Durango</t>
  </si>
  <si>
    <t>Colorado First</t>
  </si>
  <si>
    <t>COSTILLA</t>
  </si>
  <si>
    <t>Cheyenne</t>
  </si>
  <si>
    <t>CONEJOS</t>
  </si>
  <si>
    <t>Central Colorado</t>
  </si>
  <si>
    <t>CLEAR CREEK</t>
  </si>
  <si>
    <t>Craig</t>
  </si>
  <si>
    <t>Center</t>
  </si>
  <si>
    <t>CHEYENNE</t>
  </si>
  <si>
    <t>Cortez</t>
  </si>
  <si>
    <t>Centennial</t>
  </si>
  <si>
    <t>CHAFFEE</t>
  </si>
  <si>
    <t>Colorado Springs</t>
  </si>
  <si>
    <t>Burlington</t>
  </si>
  <si>
    <t>Cheyenne Wells</t>
  </si>
  <si>
    <t>Branson-Trinchera</t>
  </si>
  <si>
    <t>BOULDER</t>
  </si>
  <si>
    <t>Boulder Valley</t>
  </si>
  <si>
    <t>BENT</t>
  </si>
  <si>
    <t>Canon City</t>
  </si>
  <si>
    <t>Bookcliff</t>
  </si>
  <si>
    <t>BACA</t>
  </si>
  <si>
    <t>Byers</t>
  </si>
  <si>
    <t>Big Thompson</t>
  </si>
  <si>
    <t>ARCHULETA</t>
  </si>
  <si>
    <t>Bent County</t>
  </si>
  <si>
    <t>ARAPAHOE</t>
  </si>
  <si>
    <t>Brighton</t>
  </si>
  <si>
    <t>Baca County</t>
  </si>
  <si>
    <t>ALAMOSA</t>
  </si>
  <si>
    <t>Alamosa</t>
  </si>
  <si>
    <t>Agate</t>
  </si>
  <si>
    <t>ADAMS</t>
  </si>
  <si>
    <t>Akron</t>
  </si>
  <si>
    <t>Conservation District</t>
  </si>
  <si>
    <t>Counties</t>
  </si>
  <si>
    <t>Service Center</t>
  </si>
  <si>
    <t>After</t>
  </si>
  <si>
    <t>Before</t>
  </si>
  <si>
    <t>Enter value here -------&gt;</t>
  </si>
  <si>
    <t>c)</t>
  </si>
  <si>
    <t>b)</t>
  </si>
  <si>
    <t>a)</t>
  </si>
  <si>
    <t>Value</t>
  </si>
  <si>
    <t>d)</t>
  </si>
  <si>
    <t>&lt;5%</t>
  </si>
  <si>
    <t>5 - 9%</t>
  </si>
  <si>
    <t>&lt;10 inches</t>
  </si>
  <si>
    <t xml:space="preserve"> </t>
  </si>
  <si>
    <t xml:space="preserve">  Contract #:</t>
  </si>
  <si>
    <t>Farm &amp; Tract #:</t>
  </si>
  <si>
    <t xml:space="preserve">  Date:</t>
  </si>
  <si>
    <t>Location:</t>
  </si>
  <si>
    <t xml:space="preserve">  Acres:</t>
  </si>
  <si>
    <t>Assisted By:</t>
  </si>
  <si>
    <t xml:space="preserve">  Field Office:</t>
  </si>
  <si>
    <t>County:</t>
  </si>
  <si>
    <t xml:space="preserve">  District:</t>
  </si>
  <si>
    <t>Owner/Operator:</t>
  </si>
  <si>
    <t>Gunnison Sage-Grouse Rangewide Conservation Plan Link</t>
  </si>
  <si>
    <t>Use Mesic model in MLRAs 48A &amp; 47 or in areas with mean annual precipitation &gt; 15 inches</t>
  </si>
  <si>
    <t xml:space="preserve">Use Xeric model in MLRAs 48B, 34A, &amp; 36 or in areas with mean annutal precipitation &lt; 15 inches </t>
  </si>
  <si>
    <t>e)</t>
  </si>
  <si>
    <t>f)</t>
  </si>
  <si>
    <t>&gt;40%</t>
  </si>
  <si>
    <t>Comments:</t>
  </si>
  <si>
    <t>16-20%</t>
  </si>
  <si>
    <t>5-15%</t>
  </si>
  <si>
    <t>21-30%</t>
  </si>
  <si>
    <t>31-40%</t>
  </si>
  <si>
    <t>&lt;5%, &gt;50%</t>
  </si>
  <si>
    <t>&lt;2 inches on &gt;2/3rds of the nesting habitat in the assessment area</t>
  </si>
  <si>
    <t xml:space="preserve"> &gt;10% </t>
  </si>
  <si>
    <t xml:space="preserve"> &lt;1%</t>
  </si>
  <si>
    <t xml:space="preserve"> 3 – &lt;5%</t>
  </si>
  <si>
    <t xml:space="preserve"> 1 – &lt;3% </t>
  </si>
  <si>
    <t>a) No invasive species are present</t>
  </si>
  <si>
    <t>a)  All sizes/age classes present and well distributed</t>
  </si>
  <si>
    <t xml:space="preserve">a) No artificial perches in the planning area </t>
  </si>
  <si>
    <t>a) &gt;10 species</t>
  </si>
  <si>
    <t>b) 8 – 9 species</t>
  </si>
  <si>
    <t>e) &lt;4 species</t>
  </si>
  <si>
    <t>d) 4 – 5 species</t>
  </si>
  <si>
    <t>c) 6 – 7 species</t>
  </si>
  <si>
    <t xml:space="preserve">c)  Even aged stand of mature or intermediate; few seedlings </t>
  </si>
  <si>
    <t xml:space="preserve">b)  2 obvious sizes/age classes present; some seedlings </t>
  </si>
  <si>
    <t>d)  Sagebrush cover is very sparse, few to no seedlings</t>
  </si>
  <si>
    <t>e)  Little to no cover and/or mature sagebrush only</t>
  </si>
  <si>
    <t>a) All leks in the planning area are undisturbed during lekking season</t>
  </si>
  <si>
    <t>b) All active leks in planning area are undisturbed during lekking season</t>
  </si>
  <si>
    <t>c) Some active leks are disturbed during season</t>
  </si>
  <si>
    <t>d) All active leks are disturbed during lekking season</t>
  </si>
  <si>
    <t>b) No artificial perches in critical areas, but artificial perches in the planning area</t>
  </si>
  <si>
    <t>c) Few artificial perches in critical area</t>
  </si>
  <si>
    <t>d) Many artificial perches in critical area</t>
  </si>
  <si>
    <t>c) Minor amounts (&lt;1% cover) of invasive species</t>
  </si>
  <si>
    <t>d) Moderate amounts (1-5% cover) of invasive species</t>
  </si>
  <si>
    <t>e) Significant amounts (&gt;5%) of invasive species</t>
  </si>
  <si>
    <t>b) Only a few individual invasive species plants are present</t>
  </si>
  <si>
    <t>g)</t>
  </si>
  <si>
    <t>h)</t>
  </si>
  <si>
    <t xml:space="preserve">No conifers present </t>
  </si>
  <si>
    <t>Primarily no conifers present, but with &lt;10% of area with phase 1, 2, or 3 conifer encroachment</t>
  </si>
  <si>
    <t>Scattered (10-33% of area) phase 1, with no phase 2 or 3</t>
  </si>
  <si>
    <t>Primarily phase 1, with some 2 and 3</t>
  </si>
  <si>
    <t>Primarily phase 2, with some 1 and 3</t>
  </si>
  <si>
    <t>Primarily phase 3, with some 1 and 2</t>
  </si>
  <si>
    <t>Juniper ecological site (if more than 10% of project area)</t>
  </si>
  <si>
    <t>&gt;10 species</t>
  </si>
  <si>
    <t>8 – 9 species</t>
  </si>
  <si>
    <t>4 – 5 species</t>
  </si>
  <si>
    <t>&lt;4 species</t>
  </si>
  <si>
    <t>No invasive species are present</t>
  </si>
  <si>
    <t>Only a few individual invasive species plants are present</t>
  </si>
  <si>
    <t>Minor amounts (&lt;1% cover) of invasive species</t>
  </si>
  <si>
    <t>Moderate amounts (1-5% cover) of invasive species</t>
  </si>
  <si>
    <t>Significant amounts (&gt;5%) of invasive species</t>
  </si>
  <si>
    <t>All sizes/age classes present and well distributed</t>
  </si>
  <si>
    <t xml:space="preserve">2 obvious sizes/age classes present; some seedlings </t>
  </si>
  <si>
    <t xml:space="preserve">Even aged stand of mature or intermediate; few seedlings </t>
  </si>
  <si>
    <t>Sagebrush cover is very sparse, few to no seedlings</t>
  </si>
  <si>
    <t>Little to no cover and/or mature sagebrush only</t>
  </si>
  <si>
    <t xml:space="preserve">No artificial perches in the planning area </t>
  </si>
  <si>
    <t>No artificial perches in critical areas, but artificial perches in the planning area</t>
  </si>
  <si>
    <t>Many artificial perches in critical area</t>
  </si>
  <si>
    <t>Few artificial perches in critical area</t>
  </si>
  <si>
    <t>&gt;4 miles</t>
  </si>
  <si>
    <t>&gt;25%</t>
  </si>
  <si>
    <t>Primarily phase 1, with no phase 2 or 3</t>
  </si>
  <si>
    <t>&lt;10%</t>
  </si>
  <si>
    <t>Multiplier</t>
  </si>
  <si>
    <t>Value after applying weight multiplier</t>
  </si>
  <si>
    <t>&gt; 75%</t>
  </si>
  <si>
    <t>60 - &lt; 75%</t>
  </si>
  <si>
    <t>50 - &lt; 60%</t>
  </si>
  <si>
    <t>40 - &lt; 50%</t>
  </si>
  <si>
    <t>30 - &lt;40%</t>
  </si>
  <si>
    <t>15 - &lt;30%</t>
  </si>
  <si>
    <t>&lt; 15%</t>
  </si>
  <si>
    <t>10 - &lt;15%, OR, &gt;50%</t>
  </si>
  <si>
    <t>No leks in the assessment area.</t>
  </si>
  <si>
    <t>All leks in the assessment area are undisturbed during lekking season</t>
  </si>
  <si>
    <t>All active leks in assessment area are undisturbed during lekking season</t>
  </si>
  <si>
    <t>Some active leks in assessment area are disturbed during season</t>
  </si>
  <si>
    <t>All active leks in assessment area are disturbed during lekking season</t>
  </si>
  <si>
    <t>5)</t>
  </si>
  <si>
    <t>6)</t>
  </si>
  <si>
    <t xml:space="preserve"> &gt;50 inches</t>
  </si>
  <si>
    <r>
      <t xml:space="preserve">General Information: </t>
    </r>
    <r>
      <rPr>
        <sz val="10"/>
        <rFont val="Arial"/>
        <family val="2"/>
      </rPr>
      <t>Sage-grouse are found in sagebrush-steppe communities mixed with grasslands, shrubs, upland meadows, and riparian areas. Sage-grouse are dependent on the presence of sagebrush for their survival. This model should be used only in areas inhabited by sage-grouse or in proposed expansion areas for sage-grouse. Consider habitat needs of other wildlife species that use similar sagebrush habitat before implementing conservation practices. It is also important to take a landscape view of what exists on lands adjacent to the area of concern.</t>
    </r>
  </si>
  <si>
    <r>
      <rPr>
        <b/>
        <sz val="10"/>
        <rFont val="Arial"/>
        <family val="2"/>
      </rPr>
      <t xml:space="preserve">Seasons of Sage Grouse Use </t>
    </r>
    <r>
      <rPr>
        <sz val="10"/>
        <rFont val="Arial"/>
        <family val="2"/>
      </rPr>
      <t>Conservation planners should consult a wildlife biologist to identify which season(s) of sage grouse use they are working in.  The potential seasons of use are as follows:</t>
    </r>
  </si>
  <si>
    <t>A. Nesting/Early Brood Habitat</t>
  </si>
  <si>
    <t xml:space="preserve">B. Summer/Early Fall Brood Habitat </t>
  </si>
  <si>
    <t>D. General Habitat Elements</t>
  </si>
  <si>
    <t>NRCS - Colorado and Utah</t>
  </si>
  <si>
    <t>D. General subtotal</t>
  </si>
  <si>
    <t>D. General HSI = Average of the habitat factors</t>
  </si>
  <si>
    <t>C. Winter subtotal</t>
  </si>
  <si>
    <t>B. Summer/Fall HSI = average of habitat factors</t>
  </si>
  <si>
    <t>Wildlife Habitat Evaluation Guide - Gunnison Sage Grouse - Xeric Sites</t>
  </si>
  <si>
    <t>6 – 7 species OR &gt;50% of site potential</t>
  </si>
  <si>
    <t>10 or more species</t>
  </si>
  <si>
    <t>5 – 8% OR &gt;50% of site potential</t>
  </si>
  <si>
    <t xml:space="preserve">&gt;8%  – 10% </t>
  </si>
  <si>
    <t>If you are not evaluating Nesting/Early Brood Habitat leave questions 1-9 blank:</t>
  </si>
  <si>
    <t>C. Winter HSI = minimum of habitat factors</t>
  </si>
  <si>
    <t>&lt;8 inches</t>
  </si>
  <si>
    <t xml:space="preserve"> &gt; 6 inches on &gt;2/3rds of the summer/fall brood habitat in the assessment area</t>
  </si>
  <si>
    <t>&lt;2 inches on &gt;2/3rds of the summer/fall brood habitat in the assessment area</t>
  </si>
  <si>
    <t xml:space="preserve"> &gt;25% </t>
  </si>
  <si>
    <r>
      <t>If evaluation area is</t>
    </r>
    <r>
      <rPr>
        <sz val="10"/>
        <rFont val="Arial"/>
        <family val="2"/>
      </rPr>
      <t xml:space="preserve"> an Ecological site with sagebrush as the  dominant shrub  component leave this question blank.</t>
    </r>
  </si>
  <si>
    <t xml:space="preserve">Biology, Ecology, and Mgmt. of Western Juniper (Miller et al. 2005) (beginning on page 25) </t>
  </si>
  <si>
    <t>14) Forb Diversity</t>
  </si>
  <si>
    <r>
      <t xml:space="preserve">17) Pinyon and Juniper Invasion: </t>
    </r>
    <r>
      <rPr>
        <sz val="10"/>
        <rFont val="Arial"/>
        <family val="2"/>
      </rPr>
      <t xml:space="preserve"> For further info on juniper encroachment phases, see: </t>
    </r>
  </si>
  <si>
    <r>
      <t>18) Lek Disturbance</t>
    </r>
    <r>
      <rPr>
        <sz val="10"/>
        <rFont val="Arial"/>
        <family val="2"/>
      </rPr>
      <t xml:space="preserve"> All active and dormant leks should be considered.  Lekking season is approximately March 1 to May 15.  Use local knowledge if more specific dates are needed.  Disturbance can be from human activity during lekking behavior within 0.6 mile.  Livestock are not considered a disturbance unless there are high concentrations on lekking grounds during strutting periods.</t>
    </r>
  </si>
  <si>
    <t>June 2014</t>
  </si>
  <si>
    <t>If you are not evaluating Nesting/Early Brood Habitat, leave questions 1-9 blank:</t>
  </si>
  <si>
    <r>
      <rPr>
        <b/>
        <sz val="10"/>
        <rFont val="Arial"/>
        <family val="2"/>
      </rPr>
      <t xml:space="preserve">Area of Assessment: </t>
    </r>
    <r>
      <rPr>
        <sz val="10"/>
        <rFont val="Arial"/>
        <family val="2"/>
      </rPr>
      <t xml:space="preserve"> The area to assess can be as small as a single field or as large as an entire tract or ranch.  If the area is very large it may need to be stratified into patches of habitat with similar quality with field measurements conducted in each patch and weighted averaged for the entire assessment area.  All habitat types or areas with potential to be a particular habitat type within the assessment area should be evaluated.</t>
    </r>
  </si>
  <si>
    <t>A. Nesting/Early Brood Habitat: Sagebrush communities delineated within 4 miles of an active strutting ground breeding habitat includes active strutting grounds, and nesting and early brood-rearing habitat usually in use from March through July (GuSG Conservation Plan 2005).</t>
  </si>
  <si>
    <t xml:space="preserve">B. Summer/Early Fall Brood Habitat: Vegetation communities including sagebrush, agricultural fields, and wet meadows that are within 4 miles of an active strutting ground (GuSG Conservation Plan 2005). Habitat within a 1/4 mile of riparian, wetland, or wet meadow habitat may also be considered this habitat type. </t>
  </si>
  <si>
    <t xml:space="preserve">C. Winter Habitat: Sagebrush areas within currently occupied habitat that are available (i.e., not covered by snow) to sage-grouse in average winters. These areas either have sufficient shrub height to be above average snow depths, or are exposed due to topographic features (e.g., windswept ridges, south-facing slopes) (GuSG Conservation Plan 2005). Treatments in winter habitat should be avoided. </t>
  </si>
  <si>
    <t>D.  General Habitat Elements: Other factors that may impact grouse population and habitat.  Applicable to all assessment areas.</t>
  </si>
  <si>
    <t>15 - 25%</t>
  </si>
  <si>
    <t>12 - &lt;15%; &gt;25 - 35%</t>
  </si>
  <si>
    <t>5 - &lt;10%, &gt;50%</t>
  </si>
  <si>
    <t>10 - &lt;12%, &gt;35 - 50%</t>
  </si>
  <si>
    <t>10 - 20 inches</t>
  </si>
  <si>
    <t>21 - 36 inches</t>
  </si>
  <si>
    <t>37 - 50 inches</t>
  </si>
  <si>
    <t xml:space="preserve">2) Average Height of Sagebrush Canopy </t>
  </si>
  <si>
    <t>1) Canopy Cover of Sagebrush</t>
  </si>
  <si>
    <r>
      <t xml:space="preserve">3) Sagebrush Age Structure and Recruitment  </t>
    </r>
    <r>
      <rPr>
        <sz val="10"/>
        <rFont val="Arial"/>
        <family val="2"/>
      </rPr>
      <t>Size classes are: mature, intermediate, and seedlings (actual sizes vary by species).</t>
    </r>
  </si>
  <si>
    <r>
      <t xml:space="preserve">4)  Non-Sagebrush Shrub Canopy Cover  </t>
    </r>
    <r>
      <rPr>
        <sz val="10"/>
        <rFont val="Arial"/>
        <family val="2"/>
      </rPr>
      <t xml:space="preserve">Evaluate this factor only on Ecological Sites where non-sagebrush shrubs are the dominant shrub component (&gt;5%) of the potential plant community and important for sage-grouse habitat. </t>
    </r>
  </si>
  <si>
    <t>If evaluation area is an Ecological Site with sagebrush as the  dominant shrub component leave this question blank.</t>
  </si>
  <si>
    <t>Perennial Grass Canopy Cover</t>
  </si>
  <si>
    <t>10 - 30%</t>
  </si>
  <si>
    <t>&gt;30 - 35%</t>
  </si>
  <si>
    <t>5 - &lt;10%, &gt;35 - 40%</t>
  </si>
  <si>
    <t>&gt;40 - 50%</t>
  </si>
  <si>
    <t xml:space="preserve"> &gt;6 inches on &gt;2/3rds of the nesting habitat in the assessment area</t>
  </si>
  <si>
    <t>&gt;5 - 6 inches on &gt;2/3rds of the nesting habitat in the assessment area</t>
  </si>
  <si>
    <t>4 - &lt;5 inches on &gt;2/3rds of the nesting habitat in the assessment area</t>
  </si>
  <si>
    <t>2 - &lt;4 inches on &gt;2/3rds of the nesting habitat in the assessment area</t>
  </si>
  <si>
    <t xml:space="preserve">&gt;8 - 10% </t>
  </si>
  <si>
    <t>5 - &lt;8% OR &gt;50% of site potential</t>
  </si>
  <si>
    <t xml:space="preserve"> 3 - &lt;5%</t>
  </si>
  <si>
    <t xml:space="preserve"> 1 - &lt;3% </t>
  </si>
  <si>
    <r>
      <t xml:space="preserve">8) Forb Diversity  </t>
    </r>
    <r>
      <rPr>
        <sz val="10"/>
        <rFont val="Arial"/>
        <family val="2"/>
      </rPr>
      <t>Forb species must be non-invasive and more than a trace on the range inventory to count.</t>
    </r>
  </si>
  <si>
    <t>8 - 9 species</t>
  </si>
  <si>
    <t>6 - 7 species OR &gt;50% of site potential</t>
  </si>
  <si>
    <t>4 - 5 species</t>
  </si>
  <si>
    <r>
      <t xml:space="preserve">9) Distance to Brood Habitat  </t>
    </r>
    <r>
      <rPr>
        <sz val="10"/>
        <rFont val="Arial"/>
        <family val="2"/>
      </rPr>
      <t>Distance from approximate center of assessment area to the nearest edge of adequate summer-fall herbaceous dominated brood habitat (on or off of assessment area).</t>
    </r>
  </si>
  <si>
    <r>
      <rPr>
        <u/>
        <sz val="10"/>
        <rFont val="Arial"/>
        <family val="2"/>
      </rPr>
      <t>&lt;</t>
    </r>
    <r>
      <rPr>
        <sz val="10"/>
        <rFont val="Arial"/>
        <family val="2"/>
      </rPr>
      <t>1/2 mile</t>
    </r>
  </si>
  <si>
    <t>&gt;1/2 - 1 miles</t>
  </si>
  <si>
    <t>&gt;1 - 2 miles</t>
  </si>
  <si>
    <t>&gt;2 - 4 miles</t>
  </si>
  <si>
    <r>
      <t xml:space="preserve">6) Average Perennial Grass Height  </t>
    </r>
    <r>
      <rPr>
        <sz val="10"/>
        <rFont val="Arial"/>
        <family val="2"/>
      </rPr>
      <t>Current years growth plus residual cover from April 15 - July 1.</t>
    </r>
  </si>
  <si>
    <t>5) Perennial Grass Canopy Cover</t>
  </si>
  <si>
    <t>A1. Nesting/Early Brood HSI for sagebrush ecological sites = average of the habitat factors</t>
  </si>
  <si>
    <t>A2. Nesting/Early Brood HSI for ecological sites dominated by shrubs other than sagebrush = average of the habitat factors</t>
  </si>
  <si>
    <t>If you are not evaluating Summer/Early Fall Brood Habitat leave questions 10-14 blank:</t>
  </si>
  <si>
    <t xml:space="preserve"> &gt;6 inches on &gt;2/3rds of the summer/fall brood habitat in the assessment area</t>
  </si>
  <si>
    <t>&gt;5 - 6 inches on &gt;2/3rds of the summer/fall brood habitat in the assessment area</t>
  </si>
  <si>
    <t>4 - &lt;5 inches on &gt;2/3rds of the summer/fall brood habitat in the assessment area</t>
  </si>
  <si>
    <t>2 - &lt;4 inches on &gt;2/3rds of the summer/fall brood habitat in the assessment area</t>
  </si>
  <si>
    <t>Forb height &gt;4 inches</t>
  </si>
  <si>
    <t>Forb height 2 - 4 inches</t>
  </si>
  <si>
    <t>Forb height 1 - &lt;2 inches</t>
  </si>
  <si>
    <t>Forb height &lt;1 inch</t>
  </si>
  <si>
    <r>
      <t xml:space="preserve">11) Riparian Areas, Wet Meadows, Springs, and Seeps  </t>
    </r>
    <r>
      <rPr>
        <sz val="10"/>
        <rFont val="Arial"/>
        <family val="2"/>
      </rPr>
      <t>Measure forb height between July 1 - Sept 1.</t>
    </r>
  </si>
  <si>
    <t xml:space="preserve">12) Forb Canopy Cover </t>
  </si>
  <si>
    <t>13) Herbaceous Canopy Cover</t>
  </si>
  <si>
    <t>16 - 25%</t>
  </si>
  <si>
    <t>10 - 15%</t>
  </si>
  <si>
    <t>If you are not evaluating Winter Habitat leave questions 15 and 16 blank.</t>
  </si>
  <si>
    <t xml:space="preserve">C. Winter Habitat </t>
  </si>
  <si>
    <t>15) Sage Canopy Cover in Winter</t>
  </si>
  <si>
    <t>30 - 40%</t>
  </si>
  <si>
    <t>20 - &lt; 30%</t>
  </si>
  <si>
    <t>15 - &lt;20%, OR, &gt;40 - 50%</t>
  </si>
  <si>
    <r>
      <t xml:space="preserve">16) Percent of Total Sagebrush Canopy Exposed During Period of Average Maximum Snow Depth   </t>
    </r>
    <r>
      <rPr>
        <sz val="10"/>
        <rFont val="Arial"/>
        <family val="2"/>
      </rPr>
      <t>Use local information or information can be found on at www.wrcc.dri.edu/summary/climsmut.html (use highest monthly total snow depth).</t>
    </r>
  </si>
  <si>
    <t>&gt;75%</t>
  </si>
  <si>
    <t>60 - &lt;75%</t>
  </si>
  <si>
    <t>50 - &lt;60%</t>
  </si>
  <si>
    <t>40 - &lt;50%</t>
  </si>
  <si>
    <t>Score for all assessments.</t>
  </si>
  <si>
    <r>
      <t>18) Lek Disturbance</t>
    </r>
    <r>
      <rPr>
        <sz val="10"/>
        <rFont val="Arial"/>
        <family val="2"/>
      </rPr>
      <t xml:space="preserve">  All active and dormant leks should be considered.  Lekking season is approximately March 1 to May 15.  Use local knowledge if more specific dates are needed.  Disturbance can be from human activity during lekking behavior within 0.6 mile.  Livestock are not considered a disturbance unless there are high concentrations on lekking grounds during strutting periods.</t>
    </r>
  </si>
  <si>
    <r>
      <t xml:space="preserve">19) Invasive Weeds  </t>
    </r>
    <r>
      <rPr>
        <sz val="10"/>
        <rFont val="Arial"/>
        <family val="2"/>
      </rPr>
      <t>See CO Noxious Weeds list or NRCS UT Invasive Species List</t>
    </r>
  </si>
  <si>
    <r>
      <t xml:space="preserve">20) Artificial Perches </t>
    </r>
    <r>
      <rPr>
        <sz val="10"/>
        <rFont val="Arial"/>
        <family val="2"/>
      </rPr>
      <t xml:space="preserve"> Tall structures such as power poles, windmills etc. that provide predator perches.  Critical areas are within 1 mile of leks or otherwise defined by a biologist with considerations for landscape variables such as topography.</t>
    </r>
  </si>
  <si>
    <r>
      <rPr>
        <b/>
        <sz val="10"/>
        <rFont val="Arial"/>
        <family val="2"/>
      </rPr>
      <t xml:space="preserve">Instructions:  </t>
    </r>
    <r>
      <rPr>
        <sz val="10"/>
        <rFont val="Arial"/>
        <family val="2"/>
      </rPr>
      <t>Use Mesic model in MLRAs 48A &amp; 47 or in areas with mean annual precipitation &gt;15 inches. Use Xeric model in MLRAs 48B, 34A, &amp; 36 or in areas with mean annual precipitation &lt;15 inches.  Enter info into yellow boxes.  Interpolate scores between categories as needed.</t>
    </r>
  </si>
  <si>
    <r>
      <t xml:space="preserve">WHEG Score Change </t>
    </r>
    <r>
      <rPr>
        <sz val="10"/>
        <rFont val="Arial"/>
        <family val="2"/>
      </rPr>
      <t>(After score minus the before score)</t>
    </r>
  </si>
  <si>
    <r>
      <t>Overall HSI</t>
    </r>
    <r>
      <rPr>
        <sz val="10"/>
        <rFont val="Arial"/>
        <family val="2"/>
      </rPr>
      <t xml:space="preserve"> (Average of the Habitat Factors)</t>
    </r>
  </si>
  <si>
    <t>References:</t>
  </si>
  <si>
    <t xml:space="preserve">Crawford Area, Gunnison Sage-grouse Conservation Plan.  2011. Crawford Area Local Work Group. </t>
  </si>
  <si>
    <t xml:space="preserve">Gunnison Sage-grouse Rangewide Steering Committee. 2005. Gunnison Sage-grouse Rangewide </t>
  </si>
  <si>
    <t>Conservation Plan. Colorado Division of Wildlife, Denver, Colorado, USA.</t>
  </si>
  <si>
    <r>
      <t xml:space="preserve">A1. Nesting/Early Brood subtotal </t>
    </r>
    <r>
      <rPr>
        <sz val="10"/>
        <rFont val="Arial"/>
        <family val="2"/>
      </rPr>
      <t>(sagebrush dominated ecological sites)</t>
    </r>
  </si>
  <si>
    <r>
      <t xml:space="preserve">A2. Nesting/Early Brood subtotal </t>
    </r>
    <r>
      <rPr>
        <sz val="10"/>
        <rFont val="Arial"/>
        <family val="2"/>
      </rPr>
      <t>(non-sagebrush shrub dominated ecological sites)</t>
    </r>
  </si>
  <si>
    <t>B. Summer/Early Fall Brood subtotal</t>
  </si>
  <si>
    <t>Wildlife Habitat Evaluation Guide - Gunnison Sage Grouse - Mesic Sites</t>
  </si>
  <si>
    <t>15 - 20%</t>
  </si>
  <si>
    <t>12 - &lt;15%; &gt;20 - 35%</t>
  </si>
  <si>
    <t>5 - &lt;10%; &gt;50%</t>
  </si>
  <si>
    <t>15 - 20 inches</t>
  </si>
  <si>
    <t>12 - 14 inches, &gt;20 - 50 inches</t>
  </si>
  <si>
    <t>8 - &lt;12 inches</t>
  </si>
  <si>
    <r>
      <t xml:space="preserve">3) Sagebrush Age Structure and Recruitment </t>
    </r>
    <r>
      <rPr>
        <sz val="10"/>
        <rFont val="Arial"/>
        <family val="2"/>
      </rPr>
      <t xml:space="preserve"> Size classes are: mature, intermediate, and seedlings (actual sizes vary by species).</t>
    </r>
  </si>
  <si>
    <t>5 - 15%</t>
  </si>
  <si>
    <t>16 - 20%</t>
  </si>
  <si>
    <t>21 - 30%</t>
  </si>
  <si>
    <t>31 - 40%</t>
  </si>
  <si>
    <t>23 - 40%</t>
  </si>
  <si>
    <r>
      <t xml:space="preserve">Average Perennial Grass Height  </t>
    </r>
    <r>
      <rPr>
        <sz val="10"/>
        <rFont val="Arial"/>
        <family val="2"/>
      </rPr>
      <t>Current years growth plus residual cover from April 15 - July 1</t>
    </r>
  </si>
  <si>
    <t>15 - 22% OR &gt;50% of site potential</t>
  </si>
  <si>
    <t>&lt;1%</t>
  </si>
  <si>
    <t>&gt;30%</t>
  </si>
  <si>
    <r>
      <t xml:space="preserve">7) Forb Canopy Cover </t>
    </r>
    <r>
      <rPr>
        <sz val="10"/>
        <rFont val="Arial"/>
        <family val="2"/>
      </rPr>
      <t xml:space="preserve"> Forb species must be non-invasive.</t>
    </r>
  </si>
  <si>
    <t xml:space="preserve">&gt;22 - 30% </t>
  </si>
  <si>
    <t>5 - &lt;15%</t>
  </si>
  <si>
    <t xml:space="preserve">1 - 4% </t>
  </si>
  <si>
    <r>
      <t xml:space="preserve">9) Distance to Brood Habitat </t>
    </r>
    <r>
      <rPr>
        <sz val="10"/>
        <rFont val="Arial"/>
        <family val="2"/>
      </rPr>
      <t xml:space="preserve"> Distance from approximate center of assessment area to the nearest edge of adequate summer-fall herbaceous dominated brood habitat (on or off of assessment area)</t>
    </r>
  </si>
  <si>
    <t>Forb height &gt;3 - 4 inches</t>
  </si>
  <si>
    <t>Forb height 2 - 3 inches</t>
  </si>
  <si>
    <t>Forb height &lt;1 inches</t>
  </si>
  <si>
    <t>13 - &lt;24%</t>
  </si>
  <si>
    <t>5 - &lt;13%</t>
  </si>
  <si>
    <t>18 - &lt;25%</t>
  </si>
  <si>
    <t>No leks in the assessment area</t>
  </si>
  <si>
    <r>
      <t xml:space="preserve">20) Artificial Perches  </t>
    </r>
    <r>
      <rPr>
        <sz val="10"/>
        <rFont val="Arial"/>
        <family val="2"/>
      </rPr>
      <t>Tall structures such as power poles, windmills etc. that provide predator perches.  Critical areas are within 1 mile of leks.</t>
    </r>
  </si>
  <si>
    <t>San Miguel Basin, Gunnison Sage-grouse Conservation Plan.  2009.  San Miguel Basin Local Work Group.</t>
  </si>
  <si>
    <t>Score for All Assessments.</t>
  </si>
  <si>
    <t>20 - &lt;23%; &gt;40 - 45%</t>
  </si>
  <si>
    <t>15 - 20%; &gt;45 - 50%</t>
  </si>
  <si>
    <t>5 - 14%; &gt;50%</t>
  </si>
  <si>
    <r>
      <t xml:space="preserve">10) Riparian Areas, Wet Meadows, Springs, and Seeps  </t>
    </r>
    <r>
      <rPr>
        <sz val="10"/>
        <rFont val="Arial"/>
        <family val="2"/>
      </rPr>
      <t xml:space="preserve"> Measure grass/grass like height between July 1-Sept 1.  Count new and residual growth.</t>
    </r>
  </si>
  <si>
    <r>
      <t xml:space="preserve">10) Riparian Areas, Wet Meadows, Springs, and Seeps   </t>
    </r>
    <r>
      <rPr>
        <sz val="10"/>
        <rFont val="Arial"/>
        <family val="2"/>
      </rPr>
      <t>Measure grass/grass like height between July 1-Sept 1.  Count new and residual growth.</t>
    </r>
  </si>
  <si>
    <t>Xeric Assessment Area Totals</t>
  </si>
  <si>
    <t>Mesic Assessment Area Totals</t>
  </si>
  <si>
    <t>Assessment Area (name or description):</t>
  </si>
  <si>
    <t>13) Herbaceous Canopy Cover (Grass/grass like plants)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</si>
</sst>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sz val="10"/>
      <name val="Arial"/>
      <family val="2"/>
    </font>
    <font>
      <b/>
      <sz val="10"/>
      <name val="Arial"/>
      <family val="2"/>
    </font>
    <font>
      <u/>
      <sz val="10"/>
      <name val="Arial"/>
      <family val="2"/>
    </font>
    <font>
      <b/>
      <sz val="12"/>
      <color indexed="9"/>
      <name val="Arial"/>
      <family val="2"/>
    </font>
    <font>
      <b/>
      <sz val="14"/>
      <name val="Times New Roman"/>
      <family val="1"/>
    </font>
    <font>
      <u/>
      <sz val="10"/>
      <color theme="10"/>
      <name val="Arial"/>
      <family val="2"/>
    </font>
    <font>
      <u/>
      <sz val="14"/>
      <color theme="10"/>
      <name val="Arial"/>
      <family val="2"/>
    </font>
    <font>
      <sz val="10"/>
      <color theme="0" tint="-0.34998626667073579"/>
      <name val="Arial"/>
      <family val="2"/>
    </font>
    <font>
      <u/>
      <sz val="11"/>
      <color theme="10"/>
      <name val="Calibri"/>
      <family val="2"/>
      <scheme val="minor"/>
    </font>
    <font>
      <sz val="10"/>
      <color theme="1"/>
      <name val="Arial"/>
      <family val="2"/>
    </font>
    <font>
      <b/>
      <sz val="11"/>
      <name val="Arial"/>
      <family val="2"/>
    </font>
    <font>
      <u/>
      <sz val="9"/>
      <color theme="10"/>
      <name val="Arial"/>
      <family val="2"/>
    </font>
    <font>
      <sz val="10"/>
      <color theme="0"/>
      <name val="Arial"/>
      <family val="2"/>
    </font>
    <font>
      <b/>
      <sz val="10"/>
      <color theme="0"/>
      <name val="Arial"/>
      <family val="2"/>
    </font>
    <font>
      <sz val="10"/>
      <color rgb="FFFF0000"/>
      <name val="Arial"/>
      <family val="2"/>
    </font>
    <font>
      <u/>
      <sz val="11"/>
      <color theme="10"/>
      <name val="Arial"/>
      <family val="2"/>
    </font>
  </fonts>
  <fills count="1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009900"/>
        <bgColor indexed="64"/>
      </patternFill>
    </fill>
    <fill>
      <patternFill patternType="solid">
        <fgColor theme="0" tint="-0.249977111117893"/>
        <bgColor indexed="64"/>
      </patternFill>
    </fill>
    <fill>
      <patternFill patternType="solid">
        <fgColor theme="1"/>
        <bgColor indexed="64"/>
      </patternFill>
    </fill>
    <fill>
      <patternFill patternType="solid">
        <fgColor theme="9" tint="0.39997558519241921"/>
        <bgColor indexed="64"/>
      </patternFill>
    </fill>
    <fill>
      <patternFill patternType="solid">
        <fgColor rgb="FFFF66FF"/>
        <bgColor indexed="64"/>
      </patternFill>
    </fill>
    <fill>
      <patternFill patternType="solid">
        <fgColor rgb="FF92D05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0"/>
    <xf numFmtId="0" fontId="10" fillId="0" borderId="0" applyNumberFormat="0" applyFill="0" applyBorder="0" applyAlignment="0" applyProtection="0"/>
  </cellStyleXfs>
  <cellXfs count="380">
    <xf numFmtId="0" fontId="0" fillId="0" borderId="0" xfId="0"/>
    <xf numFmtId="0" fontId="8" fillId="0" borderId="0" xfId="1" applyFont="1" applyFill="1" applyBorder="1" applyAlignment="1" applyProtection="1">
      <alignment horizontal="center" vertical="top" wrapText="1"/>
    </xf>
    <xf numFmtId="0" fontId="0" fillId="0" borderId="0" xfId="0" applyBorder="1" applyProtection="1"/>
    <xf numFmtId="0" fontId="3" fillId="0" borderId="0" xfId="0" applyFont="1" applyProtection="1"/>
    <xf numFmtId="1" fontId="3" fillId="0" borderId="0" xfId="0" applyNumberFormat="1" applyFont="1" applyProtection="1"/>
    <xf numFmtId="1" fontId="0" fillId="0" borderId="0" xfId="0" applyNumberFormat="1" applyProtection="1"/>
    <xf numFmtId="0" fontId="0" fillId="0" borderId="0" xfId="0" applyProtection="1"/>
    <xf numFmtId="0" fontId="0" fillId="0" borderId="11" xfId="0" applyBorder="1" applyProtection="1"/>
    <xf numFmtId="2" fontId="0" fillId="0" borderId="0" xfId="0" applyNumberFormat="1" applyBorder="1" applyAlignment="1" applyProtection="1">
      <alignment horizontal="left" vertical="top"/>
    </xf>
    <xf numFmtId="0" fontId="5" fillId="0" borderId="0" xfId="0" applyFont="1" applyFill="1" applyBorder="1" applyAlignment="1" applyProtection="1">
      <alignment horizontal="center" vertical="center" wrapText="1"/>
    </xf>
    <xf numFmtId="0" fontId="0" fillId="0" borderId="0" xfId="0" applyBorder="1" applyAlignment="1" applyProtection="1">
      <alignment horizontal="left"/>
    </xf>
    <xf numFmtId="0" fontId="0" fillId="0" borderId="0" xfId="0" applyFill="1" applyBorder="1" applyProtection="1"/>
    <xf numFmtId="0" fontId="0" fillId="0" borderId="0" xfId="0" applyFill="1" applyBorder="1" applyAlignment="1" applyProtection="1">
      <alignment horizontal="left"/>
    </xf>
    <xf numFmtId="1" fontId="0" fillId="0" borderId="0" xfId="0" applyNumberFormat="1" applyFill="1" applyProtection="1"/>
    <xf numFmtId="0" fontId="0" fillId="0" borderId="0" xfId="0" applyFill="1" applyProtection="1"/>
    <xf numFmtId="0" fontId="3" fillId="0" borderId="0" xfId="0" applyFont="1" applyFill="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2" fillId="0" borderId="0" xfId="0" applyFont="1" applyBorder="1" applyAlignment="1" applyProtection="1">
      <alignment vertical="center" wrapText="1"/>
    </xf>
    <xf numFmtId="0" fontId="0" fillId="3" borderId="2" xfId="0" applyFont="1" applyFill="1" applyBorder="1" applyAlignment="1" applyProtection="1">
      <alignment horizontal="left" vertical="top" wrapText="1"/>
    </xf>
    <xf numFmtId="2" fontId="2" fillId="3" borderId="15" xfId="0" applyNumberFormat="1" applyFont="1" applyFill="1" applyBorder="1" applyAlignment="1" applyProtection="1">
      <alignment horizontal="center" vertical="center" wrapText="1"/>
    </xf>
    <xf numFmtId="2" fontId="2" fillId="3" borderId="1" xfId="0" applyNumberFormat="1" applyFont="1" applyFill="1" applyBorder="1" applyAlignment="1" applyProtection="1">
      <alignment horizontal="center" vertical="center" wrapText="1"/>
    </xf>
    <xf numFmtId="0" fontId="0" fillId="0" borderId="0" xfId="0" applyBorder="1" applyAlignment="1" applyProtection="1">
      <alignment vertical="center"/>
    </xf>
    <xf numFmtId="1" fontId="0" fillId="0" borderId="0" xfId="0" applyNumberFormat="1" applyAlignment="1" applyProtection="1">
      <alignment vertical="center"/>
    </xf>
    <xf numFmtId="0" fontId="0" fillId="0" borderId="0" xfId="0" applyAlignment="1" applyProtection="1">
      <alignment vertical="center"/>
    </xf>
    <xf numFmtId="0" fontId="0" fillId="0" borderId="4" xfId="0" applyFont="1" applyBorder="1" applyAlignment="1" applyProtection="1">
      <alignment vertical="center" wrapText="1"/>
    </xf>
    <xf numFmtId="2" fontId="2" fillId="0" borderId="9" xfId="0" applyNumberFormat="1" applyFont="1" applyBorder="1" applyAlignment="1" applyProtection="1">
      <alignment horizontal="center" vertical="center" wrapText="1"/>
    </xf>
    <xf numFmtId="2" fontId="2" fillId="0" borderId="1" xfId="0" applyNumberFormat="1" applyFont="1" applyBorder="1" applyAlignment="1" applyProtection="1">
      <alignment horizontal="center" vertical="center" wrapText="1"/>
    </xf>
    <xf numFmtId="0" fontId="0" fillId="0" borderId="0" xfId="0" applyFill="1" applyBorder="1" applyAlignment="1" applyProtection="1">
      <alignment vertical="center"/>
    </xf>
    <xf numFmtId="0" fontId="0" fillId="0" borderId="4" xfId="0" applyBorder="1" applyAlignment="1" applyProtection="1">
      <alignment vertical="center" wrapText="1"/>
    </xf>
    <xf numFmtId="2" fontId="2" fillId="0" borderId="4" xfId="0" applyNumberFormat="1" applyFont="1" applyBorder="1" applyAlignment="1" applyProtection="1">
      <alignment horizontal="center" vertical="center" wrapText="1"/>
    </xf>
    <xf numFmtId="0" fontId="2" fillId="0" borderId="0" xfId="0" applyFont="1" applyFill="1" applyBorder="1" applyAlignment="1" applyProtection="1">
      <alignment vertical="center" wrapText="1"/>
    </xf>
    <xf numFmtId="2" fontId="2" fillId="0" borderId="0" xfId="0" applyNumberFormat="1" applyFont="1" applyBorder="1" applyAlignment="1" applyProtection="1">
      <alignment horizontal="left" vertical="center" wrapText="1"/>
    </xf>
    <xf numFmtId="0" fontId="2" fillId="0" borderId="0" xfId="0" applyFont="1" applyBorder="1" applyAlignment="1" applyProtection="1">
      <alignment horizontal="left" vertical="center" wrapText="1"/>
    </xf>
    <xf numFmtId="2" fontId="0" fillId="8" borderId="1" xfId="0" applyNumberFormat="1" applyFill="1" applyBorder="1" applyAlignment="1" applyProtection="1">
      <alignment horizontal="center" vertical="center" wrapText="1"/>
    </xf>
    <xf numFmtId="0" fontId="0" fillId="3" borderId="2" xfId="0" applyFont="1" applyFill="1" applyBorder="1" applyAlignment="1" applyProtection="1">
      <alignment horizontal="left" wrapText="1"/>
    </xf>
    <xf numFmtId="2" fontId="2" fillId="3" borderId="1" xfId="0" applyNumberFormat="1" applyFont="1" applyFill="1" applyBorder="1" applyAlignment="1" applyProtection="1">
      <alignment horizontal="center" wrapText="1"/>
    </xf>
    <xf numFmtId="0" fontId="2" fillId="0" borderId="4" xfId="0" applyFont="1" applyBorder="1" applyAlignment="1" applyProtection="1">
      <alignment vertical="top" wrapText="1"/>
    </xf>
    <xf numFmtId="0" fontId="0" fillId="0" borderId="4" xfId="0" applyBorder="1" applyAlignment="1" applyProtection="1">
      <alignment vertical="top" wrapText="1"/>
    </xf>
    <xf numFmtId="2" fontId="0" fillId="0" borderId="1" xfId="0" applyNumberFormat="1" applyBorder="1" applyAlignment="1" applyProtection="1">
      <alignment horizontal="center"/>
    </xf>
    <xf numFmtId="0" fontId="0" fillId="0" borderId="0" xfId="0" applyBorder="1" applyAlignment="1" applyProtection="1">
      <alignment vertical="top" wrapText="1"/>
    </xf>
    <xf numFmtId="0" fontId="2" fillId="0" borderId="0" xfId="0" applyFont="1" applyBorder="1" applyAlignment="1" applyProtection="1">
      <alignment horizontal="left"/>
    </xf>
    <xf numFmtId="0" fontId="0" fillId="0" borderId="0" xfId="0" applyFill="1" applyBorder="1" applyAlignment="1" applyProtection="1">
      <alignment vertical="center" wrapText="1"/>
    </xf>
    <xf numFmtId="0" fontId="0" fillId="6" borderId="2" xfId="0" applyFont="1" applyFill="1" applyBorder="1" applyAlignment="1" applyProtection="1">
      <alignment horizontal="left" wrapText="1"/>
    </xf>
    <xf numFmtId="1" fontId="0" fillId="0" borderId="0" xfId="0" applyNumberFormat="1" applyFill="1" applyAlignment="1" applyProtection="1">
      <alignment vertical="center"/>
    </xf>
    <xf numFmtId="0" fontId="0" fillId="0" borderId="0" xfId="0" applyFill="1" applyAlignment="1" applyProtection="1">
      <alignment vertical="center"/>
    </xf>
    <xf numFmtId="0" fontId="0" fillId="0" borderId="4" xfId="0" applyFont="1" applyFill="1" applyBorder="1" applyAlignment="1" applyProtection="1">
      <alignment horizontal="left" vertical="center" wrapText="1"/>
    </xf>
    <xf numFmtId="0" fontId="0" fillId="0" borderId="0" xfId="0" applyFont="1" applyFill="1" applyBorder="1" applyAlignment="1" applyProtection="1">
      <alignment horizontal="left" wrapText="1"/>
    </xf>
    <xf numFmtId="2" fontId="2" fillId="0" borderId="1" xfId="0" applyNumberFormat="1" applyFont="1" applyFill="1" applyBorder="1" applyAlignment="1" applyProtection="1">
      <alignment horizontal="center" wrapText="1"/>
    </xf>
    <xf numFmtId="0" fontId="0" fillId="0" borderId="4" xfId="0" applyFill="1" applyBorder="1" applyAlignment="1" applyProtection="1">
      <alignment vertical="center" wrapText="1"/>
    </xf>
    <xf numFmtId="2" fontId="2" fillId="0" borderId="1" xfId="0" applyNumberFormat="1" applyFont="1" applyFill="1" applyBorder="1" applyAlignment="1" applyProtection="1">
      <alignment horizontal="center" vertical="center" wrapText="1"/>
    </xf>
    <xf numFmtId="2" fontId="0" fillId="0" borderId="1" xfId="0" applyNumberFormat="1" applyFill="1" applyBorder="1" applyAlignment="1" applyProtection="1">
      <alignment horizontal="center" vertical="center" wrapText="1"/>
    </xf>
    <xf numFmtId="0" fontId="3" fillId="3" borderId="4" xfId="0" applyFont="1" applyFill="1" applyBorder="1" applyAlignment="1" applyProtection="1">
      <alignment vertical="top" wrapText="1"/>
    </xf>
    <xf numFmtId="0" fontId="0" fillId="0" borderId="0" xfId="0" applyBorder="1" applyAlignment="1" applyProtection="1">
      <alignment vertical="center" wrapText="1"/>
    </xf>
    <xf numFmtId="1" fontId="0" fillId="0" borderId="0" xfId="0" applyNumberFormat="1" applyBorder="1" applyAlignment="1" applyProtection="1">
      <alignment vertical="center" wrapText="1"/>
    </xf>
    <xf numFmtId="0" fontId="2" fillId="0" borderId="7" xfId="0" applyFont="1" applyBorder="1" applyAlignment="1" applyProtection="1">
      <alignment horizontal="center" vertical="center" wrapText="1"/>
    </xf>
    <xf numFmtId="2" fontId="2" fillId="0" borderId="3" xfId="0" applyNumberFormat="1" applyFont="1" applyBorder="1" applyAlignment="1" applyProtection="1">
      <alignment horizontal="center" vertical="center" wrapText="1"/>
    </xf>
    <xf numFmtId="0" fontId="0" fillId="0" borderId="4" xfId="0" applyFont="1" applyFill="1" applyBorder="1" applyAlignment="1" applyProtection="1">
      <alignment vertical="center" wrapText="1"/>
    </xf>
    <xf numFmtId="2" fontId="2" fillId="0" borderId="0" xfId="0" applyNumberFormat="1" applyFont="1" applyBorder="1" applyAlignment="1" applyProtection="1">
      <alignment horizontal="left" vertical="top" wrapText="1"/>
    </xf>
    <xf numFmtId="0" fontId="2" fillId="0" borderId="4" xfId="0" applyFont="1" applyBorder="1" applyAlignment="1" applyProtection="1">
      <alignment vertical="center" wrapText="1"/>
    </xf>
    <xf numFmtId="2" fontId="0" fillId="0" borderId="0" xfId="0" applyNumberFormat="1" applyBorder="1" applyAlignment="1" applyProtection="1">
      <alignment horizontal="center"/>
    </xf>
    <xf numFmtId="0" fontId="0" fillId="3" borderId="2" xfId="0" applyFont="1" applyFill="1" applyBorder="1" applyAlignment="1" applyProtection="1">
      <alignment horizontal="center" wrapText="1"/>
    </xf>
    <xf numFmtId="0" fontId="3" fillId="10" borderId="4" xfId="0" applyFont="1" applyFill="1" applyBorder="1" applyAlignment="1" applyProtection="1">
      <alignment horizontal="left"/>
    </xf>
    <xf numFmtId="0" fontId="3" fillId="10" borderId="3" xfId="0" applyFont="1" applyFill="1" applyBorder="1" applyAlignment="1" applyProtection="1">
      <alignment horizontal="left"/>
    </xf>
    <xf numFmtId="0" fontId="3" fillId="10" borderId="2" xfId="0" applyFont="1" applyFill="1" applyBorder="1" applyAlignment="1" applyProtection="1">
      <alignment horizontal="center"/>
    </xf>
    <xf numFmtId="2" fontId="0" fillId="9" borderId="1" xfId="0" applyNumberFormat="1" applyFill="1" applyBorder="1" applyAlignment="1" applyProtection="1">
      <alignment horizontal="center" vertical="center"/>
    </xf>
    <xf numFmtId="0" fontId="0" fillId="2" borderId="0" xfId="0" applyFill="1" applyBorder="1" applyProtection="1"/>
    <xf numFmtId="0" fontId="0" fillId="2" borderId="0" xfId="0" applyFill="1" applyProtection="1"/>
    <xf numFmtId="0" fontId="2" fillId="7" borderId="0" xfId="0" applyFont="1" applyFill="1" applyBorder="1" applyAlignment="1" applyProtection="1">
      <alignment vertical="top" wrapText="1"/>
    </xf>
    <xf numFmtId="2" fontId="2" fillId="7" borderId="0" xfId="0" applyNumberFormat="1"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0" fontId="2" fillId="7" borderId="0" xfId="0" applyFont="1" applyFill="1" applyBorder="1" applyAlignment="1" applyProtection="1">
      <alignment horizontal="left" vertical="center" wrapText="1"/>
    </xf>
    <xf numFmtId="2" fontId="2" fillId="7" borderId="0" xfId="0" applyNumberFormat="1" applyFont="1" applyFill="1" applyBorder="1" applyAlignment="1" applyProtection="1">
      <alignment horizontal="center" vertical="center" wrapText="1"/>
    </xf>
    <xf numFmtId="2" fontId="0" fillId="7" borderId="0" xfId="0" applyNumberFormat="1" applyFill="1" applyBorder="1" applyAlignment="1" applyProtection="1">
      <alignment horizontal="center" vertical="top" wrapText="1"/>
    </xf>
    <xf numFmtId="0" fontId="0" fillId="7" borderId="0" xfId="0" applyFill="1" applyBorder="1" applyProtection="1"/>
    <xf numFmtId="0" fontId="2" fillId="0" borderId="0" xfId="0" applyFont="1" applyFill="1" applyBorder="1" applyAlignment="1" applyProtection="1">
      <alignment vertical="top" wrapText="1"/>
    </xf>
    <xf numFmtId="2"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2" fontId="2" fillId="0" borderId="0" xfId="0" applyNumberFormat="1" applyFont="1" applyFill="1" applyBorder="1" applyAlignment="1" applyProtection="1">
      <alignment horizontal="center" vertical="center" wrapText="1"/>
    </xf>
    <xf numFmtId="2" fontId="0" fillId="0" borderId="0" xfId="0" applyNumberFormat="1" applyFill="1" applyBorder="1" applyAlignment="1" applyProtection="1">
      <alignment horizontal="center" vertical="top" wrapText="1"/>
    </xf>
    <xf numFmtId="1" fontId="0" fillId="0" borderId="0" xfId="0" applyNumberFormat="1" applyFill="1" applyBorder="1" applyProtection="1"/>
    <xf numFmtId="0" fontId="3" fillId="0" borderId="10" xfId="0" applyFont="1" applyFill="1" applyBorder="1" applyAlignment="1" applyProtection="1">
      <alignment horizontal="center" vertical="top" wrapText="1"/>
    </xf>
    <xf numFmtId="0" fontId="3" fillId="11" borderId="4" xfId="0" applyFont="1" applyFill="1" applyBorder="1" applyAlignment="1" applyProtection="1">
      <alignment horizontal="left"/>
    </xf>
    <xf numFmtId="0" fontId="3" fillId="11" borderId="3" xfId="0" applyFont="1" applyFill="1" applyBorder="1" applyAlignment="1" applyProtection="1">
      <alignment horizontal="left"/>
    </xf>
    <xf numFmtId="0" fontId="3" fillId="11" borderId="2" xfId="0" applyFont="1" applyFill="1" applyBorder="1" applyAlignment="1" applyProtection="1">
      <alignment horizontal="center"/>
    </xf>
    <xf numFmtId="0" fontId="2" fillId="0" borderId="0" xfId="0" applyFont="1" applyBorder="1" applyAlignment="1" applyProtection="1">
      <alignment horizontal="center" vertical="center" wrapText="1"/>
    </xf>
    <xf numFmtId="0" fontId="0" fillId="7" borderId="0" xfId="0" applyFont="1" applyFill="1" applyBorder="1" applyAlignment="1" applyProtection="1">
      <alignment vertical="top" wrapText="1"/>
    </xf>
    <xf numFmtId="0" fontId="0" fillId="7" borderId="0" xfId="0" applyFont="1" applyFill="1" applyBorder="1" applyAlignment="1" applyProtection="1">
      <alignment horizontal="left"/>
    </xf>
    <xf numFmtId="0" fontId="0" fillId="7" borderId="0" xfId="0" applyFont="1" applyFill="1" applyBorder="1" applyAlignment="1" applyProtection="1">
      <alignment horizontal="left" vertical="center" wrapText="1"/>
    </xf>
    <xf numFmtId="0" fontId="0" fillId="7" borderId="0" xfId="0" applyFont="1" applyFill="1" applyBorder="1" applyAlignment="1" applyProtection="1">
      <alignment horizontal="center" vertical="center" wrapText="1"/>
    </xf>
    <xf numFmtId="2" fontId="0" fillId="7" borderId="0" xfId="0" applyNumberFormat="1" applyFont="1" applyFill="1" applyBorder="1" applyAlignment="1" applyProtection="1">
      <alignment horizontal="center" vertical="top" wrapText="1"/>
    </xf>
    <xf numFmtId="0" fontId="0" fillId="0" borderId="0" xfId="0" applyFont="1" applyFill="1" applyBorder="1" applyProtection="1"/>
    <xf numFmtId="0" fontId="0" fillId="0" borderId="0" xfId="0" applyFont="1" applyFill="1" applyProtection="1"/>
    <xf numFmtId="1" fontId="0" fillId="0" borderId="0" xfId="0" applyNumberFormat="1" applyFont="1" applyFill="1" applyProtection="1"/>
    <xf numFmtId="0" fontId="0" fillId="7" borderId="0" xfId="0" applyFont="1" applyFill="1" applyBorder="1" applyProtection="1"/>
    <xf numFmtId="2" fontId="0" fillId="14" borderId="0" xfId="0" applyNumberFormat="1"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3" borderId="15" xfId="0" applyFont="1" applyFill="1" applyBorder="1" applyAlignment="1" applyProtection="1">
      <alignment horizontal="left" vertical="top" wrapText="1"/>
    </xf>
    <xf numFmtId="2" fontId="0" fillId="3" borderId="1" xfId="0" applyNumberFormat="1" applyFont="1" applyFill="1" applyBorder="1" applyAlignment="1" applyProtection="1">
      <alignment horizontal="center" wrapText="1"/>
    </xf>
    <xf numFmtId="9" fontId="0" fillId="0" borderId="3" xfId="0" applyNumberFormat="1" applyBorder="1" applyAlignment="1" applyProtection="1">
      <alignment vertical="top" wrapText="1"/>
    </xf>
    <xf numFmtId="9" fontId="0" fillId="0" borderId="2" xfId="0" applyNumberFormat="1" applyBorder="1" applyAlignment="1" applyProtection="1">
      <alignment vertical="top" wrapText="1"/>
    </xf>
    <xf numFmtId="0" fontId="0" fillId="0" borderId="9" xfId="0" applyBorder="1" applyAlignment="1" applyProtection="1">
      <alignment vertical="center" wrapText="1"/>
    </xf>
    <xf numFmtId="2" fontId="0" fillId="9" borderId="1" xfId="0" applyNumberFormat="1" applyFill="1" applyBorder="1" applyAlignment="1" applyProtection="1">
      <alignment horizontal="center"/>
    </xf>
    <xf numFmtId="0" fontId="0" fillId="0" borderId="0" xfId="0" applyFill="1" applyBorder="1" applyAlignment="1" applyProtection="1">
      <alignment vertical="top" wrapText="1"/>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vertical="center" wrapText="1"/>
    </xf>
    <xf numFmtId="0" fontId="0" fillId="7" borderId="0" xfId="0" applyFill="1" applyBorder="1" applyAlignment="1" applyProtection="1">
      <alignment vertical="top" wrapText="1"/>
    </xf>
    <xf numFmtId="0" fontId="0" fillId="7" borderId="0" xfId="0" applyFill="1" applyBorder="1" applyAlignment="1" applyProtection="1">
      <alignment horizontal="left"/>
    </xf>
    <xf numFmtId="0" fontId="2" fillId="7" borderId="0" xfId="0" applyFont="1" applyFill="1" applyBorder="1" applyAlignment="1" applyProtection="1">
      <alignment horizontal="left"/>
    </xf>
    <xf numFmtId="0" fontId="2" fillId="7" borderId="0" xfId="0" applyFont="1" applyFill="1" applyBorder="1" applyAlignment="1" applyProtection="1">
      <alignment horizontal="center" vertical="center" wrapText="1"/>
    </xf>
    <xf numFmtId="0" fontId="0" fillId="0" borderId="4" xfId="0" applyFont="1" applyBorder="1" applyAlignment="1" applyProtection="1">
      <alignment vertical="top" wrapText="1"/>
    </xf>
    <xf numFmtId="2" fontId="0" fillId="0" borderId="4" xfId="0" applyNumberFormat="1" applyFont="1" applyBorder="1" applyAlignment="1" applyProtection="1">
      <alignment horizontal="center" vertical="center" wrapText="1"/>
    </xf>
    <xf numFmtId="0" fontId="3" fillId="12" borderId="4" xfId="0" applyFont="1" applyFill="1" applyBorder="1" applyAlignment="1" applyProtection="1">
      <alignment horizontal="left"/>
    </xf>
    <xf numFmtId="0" fontId="3" fillId="12" borderId="3" xfId="0" applyFont="1" applyFill="1" applyBorder="1" applyAlignment="1" applyProtection="1">
      <alignment horizontal="left"/>
    </xf>
    <xf numFmtId="0" fontId="3" fillId="12" borderId="2" xfId="0" applyFont="1" applyFill="1" applyBorder="1" applyAlignment="1" applyProtection="1">
      <alignment horizontal="center"/>
    </xf>
    <xf numFmtId="2" fontId="0" fillId="0" borderId="10" xfId="0" applyNumberFormat="1" applyFill="1" applyBorder="1" applyAlignment="1" applyProtection="1">
      <alignment horizontal="center" vertical="top" wrapText="1"/>
    </xf>
    <xf numFmtId="0" fontId="0" fillId="0" borderId="0" xfId="0" applyFill="1" applyBorder="1" applyAlignment="1" applyProtection="1"/>
    <xf numFmtId="2" fontId="3" fillId="6" borderId="1" xfId="0" applyNumberFormat="1" applyFont="1" applyFill="1" applyBorder="1" applyAlignment="1" applyProtection="1">
      <alignment horizontal="center"/>
    </xf>
    <xf numFmtId="0" fontId="3" fillId="10" borderId="4" xfId="0" applyFont="1" applyFill="1" applyBorder="1" applyAlignment="1" applyProtection="1"/>
    <xf numFmtId="0" fontId="3" fillId="10" borderId="3" xfId="0" applyFont="1" applyFill="1" applyBorder="1" applyAlignment="1" applyProtection="1"/>
    <xf numFmtId="0" fontId="3" fillId="10" borderId="3" xfId="0" applyFont="1" applyFill="1" applyBorder="1" applyAlignment="1" applyProtection="1">
      <alignment horizontal="center" vertical="center"/>
    </xf>
    <xf numFmtId="2" fontId="3" fillId="9" borderId="1" xfId="0" applyNumberFormat="1" applyFont="1" applyFill="1" applyBorder="1" applyAlignment="1" applyProtection="1">
      <alignment horizontal="center"/>
    </xf>
    <xf numFmtId="0" fontId="3" fillId="13" borderId="4" xfId="0" applyFont="1" applyFill="1" applyBorder="1" applyAlignment="1" applyProtection="1"/>
    <xf numFmtId="0" fontId="3" fillId="13" borderId="3" xfId="0" applyFont="1" applyFill="1" applyBorder="1" applyAlignment="1" applyProtection="1"/>
    <xf numFmtId="0" fontId="3" fillId="13" borderId="3" xfId="0" applyFont="1" applyFill="1" applyBorder="1" applyAlignment="1" applyProtection="1">
      <alignment horizontal="center" vertical="center"/>
    </xf>
    <xf numFmtId="0" fontId="3" fillId="13" borderId="1" xfId="0" applyFont="1" applyFill="1" applyBorder="1" applyAlignment="1" applyProtection="1">
      <alignment horizontal="center"/>
    </xf>
    <xf numFmtId="0" fontId="3" fillId="11" borderId="4" xfId="0" applyFont="1" applyFill="1" applyBorder="1" applyAlignment="1" applyProtection="1"/>
    <xf numFmtId="0" fontId="3" fillId="11" borderId="3" xfId="0" applyFont="1" applyFill="1" applyBorder="1" applyAlignment="1" applyProtection="1"/>
    <xf numFmtId="0" fontId="3" fillId="11" borderId="3" xfId="0" applyFont="1" applyFill="1" applyBorder="1" applyAlignment="1" applyProtection="1">
      <alignment horizontal="center" vertical="center"/>
    </xf>
    <xf numFmtId="0" fontId="3" fillId="11" borderId="1" xfId="0" applyFont="1" applyFill="1" applyBorder="1" applyAlignment="1" applyProtection="1">
      <alignment horizontal="center"/>
    </xf>
    <xf numFmtId="0" fontId="3" fillId="14" borderId="4" xfId="0" applyFont="1" applyFill="1" applyBorder="1" applyAlignment="1" applyProtection="1"/>
    <xf numFmtId="0" fontId="3" fillId="14" borderId="3" xfId="0" applyFont="1" applyFill="1" applyBorder="1" applyAlignment="1" applyProtection="1"/>
    <xf numFmtId="0" fontId="3" fillId="14" borderId="3" xfId="0" applyFont="1" applyFill="1" applyBorder="1" applyAlignment="1" applyProtection="1">
      <alignment horizontal="center" vertical="center"/>
    </xf>
    <xf numFmtId="0" fontId="3" fillId="14" borderId="1" xfId="0" applyFont="1" applyFill="1" applyBorder="1" applyAlignment="1" applyProtection="1">
      <alignment horizontal="center"/>
    </xf>
    <xf numFmtId="0" fontId="3" fillId="12" borderId="4" xfId="0" applyFont="1" applyFill="1" applyBorder="1" applyAlignment="1" applyProtection="1"/>
    <xf numFmtId="0" fontId="3" fillId="12" borderId="3" xfId="0" applyFont="1" applyFill="1" applyBorder="1" applyAlignment="1" applyProtection="1"/>
    <xf numFmtId="0" fontId="3" fillId="12" borderId="3" xfId="0" applyFont="1" applyFill="1" applyBorder="1" applyAlignment="1" applyProtection="1">
      <alignment horizontal="center" vertical="center"/>
    </xf>
    <xf numFmtId="0" fontId="3" fillId="12" borderId="1" xfId="0" applyFont="1" applyFill="1" applyBorder="1" applyAlignment="1" applyProtection="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center" vertical="top" wrapText="1"/>
    </xf>
    <xf numFmtId="2" fontId="0" fillId="0" borderId="0" xfId="0" applyNumberFormat="1" applyBorder="1" applyAlignment="1" applyProtection="1">
      <alignment vertical="top" wrapText="1"/>
    </xf>
    <xf numFmtId="0" fontId="0" fillId="2" borderId="0" xfId="0" applyFont="1" applyFill="1" applyBorder="1" applyProtection="1"/>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left"/>
    </xf>
    <xf numFmtId="2" fontId="3" fillId="0" borderId="0" xfId="0" applyNumberFormat="1" applyFont="1" applyFill="1" applyBorder="1" applyAlignment="1" applyProtection="1">
      <alignment horizontal="center"/>
    </xf>
    <xf numFmtId="2" fontId="0" fillId="0" borderId="0" xfId="0" applyNumberFormat="1" applyFill="1" applyBorder="1" applyProtection="1"/>
    <xf numFmtId="0" fontId="9" fillId="0" borderId="0" xfId="0" applyFont="1" applyBorder="1" applyProtection="1"/>
    <xf numFmtId="2" fontId="9" fillId="0" borderId="0" xfId="0" applyNumberFormat="1" applyFont="1" applyBorder="1" applyAlignment="1" applyProtection="1">
      <alignment horizontal="center" vertical="center"/>
    </xf>
    <xf numFmtId="2" fontId="9" fillId="0" borderId="0" xfId="0" applyNumberFormat="1" applyFont="1" applyBorder="1" applyProtection="1"/>
    <xf numFmtId="2" fontId="0" fillId="0" borderId="0" xfId="0" applyNumberFormat="1" applyBorder="1" applyProtection="1"/>
    <xf numFmtId="1" fontId="9" fillId="0" borderId="0" xfId="0" applyNumberFormat="1" applyFont="1" applyFill="1" applyProtection="1"/>
    <xf numFmtId="2" fontId="9" fillId="0" borderId="0" xfId="0" applyNumberFormat="1" applyFont="1" applyBorder="1" applyAlignment="1" applyProtection="1">
      <alignment horizontal="left" vertical="top"/>
    </xf>
    <xf numFmtId="0" fontId="9" fillId="0" borderId="0" xfId="0" applyFont="1" applyProtection="1"/>
    <xf numFmtId="2" fontId="0" fillId="0" borderId="0" xfId="0" applyNumberFormat="1" applyBorder="1" applyAlignment="1" applyProtection="1">
      <alignment horizontal="center" vertical="center"/>
    </xf>
    <xf numFmtId="2" fontId="15" fillId="0" borderId="0" xfId="0" applyNumberFormat="1" applyFont="1" applyProtection="1"/>
    <xf numFmtId="0" fontId="14" fillId="0" borderId="0" xfId="0" applyFont="1" applyBorder="1" applyProtection="1"/>
    <xf numFmtId="0" fontId="15" fillId="0" borderId="0" xfId="0" applyFont="1" applyProtection="1"/>
    <xf numFmtId="1" fontId="15" fillId="0" borderId="0" xfId="0" applyNumberFormat="1" applyFont="1" applyFill="1" applyProtection="1"/>
    <xf numFmtId="2" fontId="14" fillId="0" borderId="0" xfId="0" applyNumberFormat="1" applyFont="1" applyBorder="1" applyAlignment="1" applyProtection="1">
      <alignment horizontal="center" vertical="center"/>
    </xf>
    <xf numFmtId="2" fontId="14" fillId="0" borderId="0" xfId="0" applyNumberFormat="1" applyFont="1" applyProtection="1"/>
    <xf numFmtId="1" fontId="14" fillId="0" borderId="0" xfId="0" applyNumberFormat="1" applyFont="1" applyProtection="1"/>
    <xf numFmtId="1" fontId="14" fillId="0" borderId="0" xfId="0" applyNumberFormat="1" applyFont="1" applyFill="1" applyProtection="1"/>
    <xf numFmtId="2" fontId="14" fillId="0" borderId="0" xfId="0" applyNumberFormat="1" applyFont="1" applyBorder="1" applyAlignment="1" applyProtection="1">
      <alignment horizontal="left" vertical="top"/>
    </xf>
    <xf numFmtId="0" fontId="14" fillId="0" borderId="0" xfId="0" applyFont="1" applyProtection="1"/>
    <xf numFmtId="2" fontId="5" fillId="0" borderId="3" xfId="0" applyNumberFormat="1" applyFont="1" applyFill="1" applyBorder="1" applyAlignment="1" applyProtection="1">
      <alignment horizontal="center" vertical="center" wrapText="1"/>
    </xf>
    <xf numFmtId="0" fontId="2" fillId="4" borderId="3"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2" fontId="0" fillId="4" borderId="1" xfId="0" applyNumberFormat="1" applyFon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top" wrapText="1"/>
      <protection locked="0"/>
    </xf>
    <xf numFmtId="0" fontId="16" fillId="0" borderId="0" xfId="0" applyFont="1" applyFill="1" applyBorder="1" applyProtection="1"/>
    <xf numFmtId="0" fontId="16" fillId="2" borderId="0" xfId="0" applyFont="1" applyFill="1" applyBorder="1" applyProtection="1"/>
    <xf numFmtId="0" fontId="2" fillId="0" borderId="3"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xf>
    <xf numFmtId="0" fontId="0" fillId="0" borderId="2" xfId="0" applyBorder="1" applyAlignment="1" applyProtection="1">
      <alignment horizontal="left"/>
    </xf>
    <xf numFmtId="0" fontId="2" fillId="0" borderId="3" xfId="0" applyFont="1" applyBorder="1" applyAlignment="1" applyProtection="1">
      <alignment horizontal="left"/>
    </xf>
    <xf numFmtId="2" fontId="2" fillId="3" borderId="15" xfId="0" applyNumberFormat="1" applyFont="1" applyFill="1" applyBorder="1" applyAlignment="1" applyProtection="1">
      <alignment horizontal="center" wrapText="1"/>
    </xf>
    <xf numFmtId="0" fontId="0" fillId="0" borderId="7" xfId="0" applyBorder="1" applyAlignment="1" applyProtection="1">
      <alignment horizontal="right" vertical="top"/>
    </xf>
    <xf numFmtId="0" fontId="2" fillId="0" borderId="6" xfId="0" applyFont="1" applyBorder="1" applyAlignment="1" applyProtection="1">
      <alignment vertical="top" wrapText="1"/>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2" fillId="0" borderId="0" xfId="0" applyFont="1" applyBorder="1" applyAlignment="1" applyProtection="1">
      <alignment vertical="top" wrapText="1"/>
    </xf>
    <xf numFmtId="2" fontId="3" fillId="3" borderId="4" xfId="0" applyNumberFormat="1" applyFont="1" applyFill="1" applyBorder="1" applyAlignment="1" applyProtection="1">
      <alignment vertical="top" wrapText="1"/>
    </xf>
    <xf numFmtId="0" fontId="3" fillId="0" borderId="0" xfId="0" applyFont="1" applyFill="1" applyBorder="1" applyAlignment="1" applyProtection="1">
      <alignment horizontal="center"/>
    </xf>
    <xf numFmtId="0" fontId="0" fillId="0" borderId="7" xfId="0" applyBorder="1" applyAlignment="1" applyProtection="1">
      <alignment horizontal="lef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2" fillId="0" borderId="3"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Border="1" applyAlignment="1" applyProtection="1">
      <alignment horizontal="left" vertical="top" wrapText="1"/>
    </xf>
    <xf numFmtId="0" fontId="3" fillId="0" borderId="0" xfId="0" applyFont="1" applyFill="1" applyBorder="1" applyAlignment="1" applyProtection="1">
      <alignment horizontal="left" vertical="top" wrapText="1"/>
    </xf>
    <xf numFmtId="0" fontId="0" fillId="0" borderId="3" xfId="0" applyBorder="1" applyAlignment="1" applyProtection="1">
      <alignment horizontal="left"/>
    </xf>
    <xf numFmtId="0" fontId="0" fillId="0" borderId="2" xfId="0" applyBorder="1" applyAlignment="1" applyProtection="1">
      <alignment horizontal="left"/>
    </xf>
    <xf numFmtId="0" fontId="0" fillId="0" borderId="7" xfId="0" applyBorder="1" applyAlignment="1" applyProtection="1">
      <alignment horizontal="left" vertical="top" wrapText="1"/>
    </xf>
    <xf numFmtId="0" fontId="2" fillId="0" borderId="7" xfId="0" applyFont="1" applyBorder="1" applyAlignment="1" applyProtection="1">
      <alignment vertical="top" wrapText="1"/>
    </xf>
    <xf numFmtId="0" fontId="2" fillId="0" borderId="12" xfId="0" applyFont="1" applyBorder="1" applyAlignment="1" applyProtection="1">
      <alignment vertical="top"/>
    </xf>
    <xf numFmtId="0" fontId="2" fillId="0" borderId="11" xfId="0" applyFont="1" applyBorder="1" applyAlignment="1" applyProtection="1">
      <alignment vertical="top"/>
    </xf>
    <xf numFmtId="0" fontId="2" fillId="15" borderId="7" xfId="0" applyFont="1" applyFill="1" applyBorder="1" applyAlignment="1" applyProtection="1">
      <alignment vertical="top" wrapText="1"/>
    </xf>
    <xf numFmtId="0" fontId="3" fillId="0" borderId="4" xfId="0" applyFont="1" applyBorder="1" applyAlignment="1" applyProtection="1">
      <alignment vertical="top" wrapText="1"/>
    </xf>
    <xf numFmtId="0" fontId="3" fillId="3" borderId="3" xfId="0" applyFont="1" applyFill="1" applyBorder="1" applyAlignment="1" applyProtection="1">
      <alignment vertical="top" wrapText="1"/>
    </xf>
    <xf numFmtId="0" fontId="3" fillId="3" borderId="2" xfId="0" applyFont="1" applyFill="1" applyBorder="1" applyAlignment="1" applyProtection="1">
      <alignment vertical="top" wrapText="1"/>
    </xf>
    <xf numFmtId="0" fontId="0" fillId="0" borderId="1" xfId="0" applyFont="1" applyFill="1" applyBorder="1" applyAlignment="1" applyProtection="1">
      <alignment horizontal="left" wrapText="1"/>
    </xf>
    <xf numFmtId="0" fontId="3" fillId="0" borderId="7" xfId="0" applyFont="1" applyFill="1" applyBorder="1" applyAlignment="1" applyProtection="1">
      <alignment vertical="top"/>
    </xf>
    <xf numFmtId="0" fontId="0" fillId="0" borderId="7" xfId="0" applyBorder="1" applyAlignment="1" applyProtection="1">
      <alignment vertical="top"/>
    </xf>
    <xf numFmtId="0" fontId="3" fillId="0" borderId="7" xfId="0" applyFont="1" applyFill="1" applyBorder="1" applyAlignment="1" applyProtection="1">
      <alignment horizontal="left" vertical="top"/>
    </xf>
    <xf numFmtId="0" fontId="0" fillId="0" borderId="7" xfId="0" applyBorder="1" applyAlignment="1" applyProtection="1">
      <alignment horizontal="left" vertical="top"/>
    </xf>
    <xf numFmtId="0" fontId="2" fillId="14" borderId="0" xfId="0" applyFont="1" applyFill="1" applyBorder="1" applyAlignment="1" applyProtection="1">
      <alignment vertical="top" wrapText="1"/>
    </xf>
    <xf numFmtId="0" fontId="0" fillId="0" borderId="0" xfId="0" applyFont="1" applyFill="1" applyBorder="1" applyAlignment="1" applyProtection="1">
      <alignment horizontal="left"/>
    </xf>
    <xf numFmtId="2" fontId="0" fillId="0" borderId="0" xfId="0" applyNumberFormat="1" applyFont="1" applyFill="1" applyBorder="1" applyAlignment="1" applyProtection="1">
      <alignment horizontal="left"/>
    </xf>
    <xf numFmtId="2" fontId="0" fillId="0" borderId="4" xfId="0" applyNumberFormat="1" applyFont="1" applyFill="1" applyBorder="1" applyAlignment="1" applyProtection="1">
      <alignment horizontal="center" vertical="center" wrapText="1"/>
    </xf>
    <xf numFmtId="0" fontId="0" fillId="0" borderId="3" xfId="0" applyFill="1" applyBorder="1" applyAlignment="1" applyProtection="1">
      <alignment horizontal="left"/>
    </xf>
    <xf numFmtId="0" fontId="0" fillId="0" borderId="2" xfId="0" applyFill="1" applyBorder="1" applyAlignment="1" applyProtection="1">
      <alignment horizontal="left"/>
    </xf>
    <xf numFmtId="0" fontId="0" fillId="0" borderId="0" xfId="0" applyFill="1" applyBorder="1" applyAlignment="1" applyProtection="1">
      <alignment horizontal="center" vertical="center"/>
    </xf>
    <xf numFmtId="0" fontId="12" fillId="6" borderId="0" xfId="0" applyFont="1" applyFill="1" applyBorder="1" applyProtection="1"/>
    <xf numFmtId="0" fontId="0" fillId="0" borderId="7" xfId="0" applyFont="1" applyBorder="1" applyAlignment="1" applyProtection="1">
      <alignment vertical="top"/>
    </xf>
    <xf numFmtId="0" fontId="2" fillId="15" borderId="3" xfId="0" applyFont="1" applyFill="1" applyBorder="1" applyAlignment="1" applyProtection="1">
      <alignment vertical="top" wrapText="1"/>
      <protection locked="0"/>
    </xf>
    <xf numFmtId="0" fontId="2" fillId="15" borderId="3" xfId="0" applyFont="1" applyFill="1" applyBorder="1" applyAlignment="1" applyProtection="1">
      <alignment horizontal="center" vertical="top" wrapText="1"/>
      <protection locked="0"/>
    </xf>
    <xf numFmtId="0" fontId="2" fillId="0" borderId="7" xfId="0" applyFont="1" applyFill="1" applyBorder="1" applyAlignment="1" applyProtection="1">
      <alignment vertical="top" wrapText="1"/>
    </xf>
    <xf numFmtId="0" fontId="2" fillId="15" borderId="7" xfId="0" applyFont="1" applyFill="1" applyBorder="1" applyAlignment="1" applyProtection="1">
      <alignment vertical="top" wrapText="1"/>
      <protection locked="0"/>
    </xf>
    <xf numFmtId="0" fontId="3" fillId="13" borderId="2" xfId="0" applyFont="1" applyFill="1" applyBorder="1" applyAlignment="1" applyProtection="1">
      <alignment horizontal="center"/>
    </xf>
    <xf numFmtId="0" fontId="3" fillId="14" borderId="2" xfId="0" applyFont="1" applyFill="1" applyBorder="1" applyAlignment="1" applyProtection="1">
      <alignment horizontal="center"/>
    </xf>
    <xf numFmtId="0" fontId="3" fillId="0" borderId="13" xfId="0" applyFont="1" applyFill="1" applyBorder="1" applyAlignment="1" applyProtection="1">
      <alignment horizontal="center" vertical="center"/>
    </xf>
    <xf numFmtId="0" fontId="3" fillId="10" borderId="15" xfId="0" applyFont="1" applyFill="1" applyBorder="1" applyAlignment="1" applyProtection="1">
      <alignment horizontal="center"/>
    </xf>
    <xf numFmtId="0" fontId="2" fillId="4" borderId="7" xfId="0" applyFont="1" applyFill="1" applyBorder="1" applyAlignment="1" applyProtection="1">
      <alignment horizontal="center" vertical="top" wrapText="1"/>
      <protection locked="0"/>
    </xf>
    <xf numFmtId="0" fontId="2" fillId="4" borderId="13" xfId="0" applyFont="1" applyFill="1" applyBorder="1" applyAlignment="1" applyProtection="1">
      <alignment horizontal="center" vertical="top" wrapText="1"/>
      <protection locked="0"/>
    </xf>
    <xf numFmtId="0" fontId="6" fillId="0" borderId="4" xfId="0" applyFont="1" applyBorder="1" applyAlignment="1" applyProtection="1">
      <alignment horizontal="right" vertical="center"/>
    </xf>
    <xf numFmtId="0" fontId="6" fillId="0" borderId="3" xfId="0" applyFont="1" applyBorder="1" applyAlignment="1" applyProtection="1">
      <alignment horizontal="right" vertical="center"/>
    </xf>
    <xf numFmtId="0" fontId="6" fillId="0" borderId="2" xfId="0" applyFont="1" applyBorder="1" applyAlignment="1" applyProtection="1">
      <alignment horizontal="right" vertical="center"/>
    </xf>
    <xf numFmtId="0" fontId="5" fillId="16" borderId="4" xfId="0" applyFont="1" applyFill="1" applyBorder="1" applyAlignment="1" applyProtection="1">
      <alignment horizontal="center" vertical="center" wrapText="1"/>
    </xf>
    <xf numFmtId="0" fontId="5" fillId="16" borderId="3" xfId="0" applyFont="1" applyFill="1" applyBorder="1" applyAlignment="1" applyProtection="1">
      <alignment horizontal="center" vertical="center" wrapText="1"/>
    </xf>
    <xf numFmtId="0" fontId="5" fillId="16" borderId="2" xfId="0" applyFont="1" applyFill="1" applyBorder="1" applyAlignment="1" applyProtection="1">
      <alignment horizontal="center" vertical="center" wrapText="1"/>
    </xf>
    <xf numFmtId="0" fontId="0" fillId="6" borderId="4" xfId="0" applyFill="1" applyBorder="1" applyAlignment="1" applyProtection="1">
      <alignment horizontal="center"/>
    </xf>
    <xf numFmtId="0" fontId="0" fillId="6" borderId="3" xfId="0" applyFill="1" applyBorder="1" applyAlignment="1" applyProtection="1">
      <alignment horizontal="center"/>
    </xf>
    <xf numFmtId="0" fontId="0" fillId="6" borderId="2" xfId="0" applyFill="1" applyBorder="1" applyAlignment="1" applyProtection="1">
      <alignment horizontal="center"/>
    </xf>
    <xf numFmtId="49" fontId="3" fillId="0" borderId="3"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17" fillId="6" borderId="4" xfId="1" applyFont="1" applyFill="1" applyBorder="1" applyAlignment="1" applyProtection="1">
      <alignment horizontal="center" vertical="top" wrapText="1"/>
    </xf>
    <xf numFmtId="0" fontId="17" fillId="6" borderId="3" xfId="1" applyFont="1" applyFill="1" applyBorder="1" applyAlignment="1" applyProtection="1">
      <alignment horizontal="center" vertical="top" wrapText="1"/>
    </xf>
    <xf numFmtId="0" fontId="17" fillId="6" borderId="2" xfId="1" applyFont="1" applyFill="1" applyBorder="1" applyAlignment="1" applyProtection="1">
      <alignment horizontal="center" vertical="top" wrapText="1"/>
    </xf>
    <xf numFmtId="2" fontId="0" fillId="0" borderId="6" xfId="1" applyNumberFormat="1" applyFont="1" applyFill="1" applyBorder="1" applyAlignment="1" applyProtection="1">
      <alignment horizontal="right" wrapText="1"/>
    </xf>
    <xf numFmtId="0" fontId="2" fillId="4" borderId="6" xfId="0" applyFont="1" applyFill="1" applyBorder="1" applyAlignment="1" applyProtection="1">
      <alignment horizontal="center" vertical="top" wrapText="1"/>
      <protection locked="0"/>
    </xf>
    <xf numFmtId="0" fontId="2" fillId="4" borderId="5" xfId="0" applyFont="1" applyFill="1" applyBorder="1" applyAlignment="1" applyProtection="1">
      <alignment horizontal="center" vertical="top" wrapText="1"/>
      <protection locked="0"/>
    </xf>
    <xf numFmtId="0" fontId="2" fillId="6" borderId="3" xfId="0" applyFont="1" applyFill="1" applyBorder="1" applyAlignment="1" applyProtection="1">
      <alignment vertical="top" wrapText="1"/>
    </xf>
    <xf numFmtId="0" fontId="3" fillId="0" borderId="1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4" xfId="0"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3" fillId="10" borderId="0" xfId="0" applyFont="1" applyFill="1" applyBorder="1" applyAlignment="1" applyProtection="1">
      <alignment horizontal="center" vertical="top" wrapText="1"/>
    </xf>
    <xf numFmtId="0" fontId="3" fillId="0" borderId="7" xfId="0" applyFont="1" applyFill="1" applyBorder="1" applyAlignment="1" applyProtection="1">
      <alignment horizontal="left" vertical="top"/>
    </xf>
    <xf numFmtId="0" fontId="0" fillId="0" borderId="7" xfId="0" applyBorder="1" applyAlignment="1" applyProtection="1">
      <alignment horizontal="left" vertical="top"/>
    </xf>
    <xf numFmtId="0" fontId="3" fillId="0" borderId="1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0" fillId="0" borderId="14"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0" fillId="0" borderId="7" xfId="0" applyFont="1" applyBorder="1" applyAlignment="1" applyProtection="1">
      <alignment horizontal="right" vertical="center" wrapText="1"/>
    </xf>
    <xf numFmtId="0" fontId="0" fillId="0" borderId="13" xfId="0" applyFont="1" applyBorder="1" applyAlignment="1" applyProtection="1">
      <alignment horizontal="right" vertical="center" wrapText="1"/>
    </xf>
    <xf numFmtId="0" fontId="3" fillId="3" borderId="4"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9" fontId="0" fillId="0" borderId="3" xfId="0" applyNumberFormat="1" applyBorder="1" applyAlignment="1" applyProtection="1">
      <alignment horizontal="left" vertical="top" wrapText="1"/>
    </xf>
    <xf numFmtId="0" fontId="0" fillId="0" borderId="1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xf>
    <xf numFmtId="2" fontId="3" fillId="3" borderId="4" xfId="0" applyNumberFormat="1" applyFont="1" applyFill="1" applyBorder="1" applyAlignment="1" applyProtection="1">
      <alignment horizontal="left" vertical="top" wrapText="1"/>
    </xf>
    <xf numFmtId="2" fontId="3" fillId="3" borderId="3" xfId="0" applyNumberFormat="1" applyFont="1" applyFill="1" applyBorder="1" applyAlignment="1" applyProtection="1">
      <alignment horizontal="left" vertical="top" wrapText="1"/>
    </xf>
    <xf numFmtId="2" fontId="3" fillId="3" borderId="2" xfId="0" applyNumberFormat="1" applyFont="1" applyFill="1" applyBorder="1" applyAlignment="1" applyProtection="1">
      <alignment horizontal="left" vertical="top" wrapText="1"/>
    </xf>
    <xf numFmtId="9" fontId="0" fillId="0" borderId="2" xfId="0" applyNumberFormat="1" applyBorder="1" applyAlignment="1" applyProtection="1">
      <alignment horizontal="left" vertical="top" wrapText="1"/>
    </xf>
    <xf numFmtId="1" fontId="0" fillId="0" borderId="12" xfId="0" applyNumberFormat="1" applyBorder="1" applyAlignment="1" applyProtection="1">
      <alignment horizontal="center" vertical="center" wrapText="1"/>
    </xf>
    <xf numFmtId="1" fontId="0" fillId="0" borderId="11" xfId="0" applyNumberFormat="1" applyBorder="1" applyAlignment="1" applyProtection="1">
      <alignment horizontal="center" vertical="center" wrapText="1"/>
    </xf>
    <xf numFmtId="1" fontId="0" fillId="0" borderId="9" xfId="0" applyNumberFormat="1" applyBorder="1" applyAlignment="1" applyProtection="1">
      <alignment horizontal="center" vertical="center" wrapText="1"/>
    </xf>
    <xf numFmtId="0" fontId="0" fillId="0" borderId="3" xfId="0" applyBorder="1" applyAlignment="1" applyProtection="1">
      <alignment horizontal="left"/>
    </xf>
    <xf numFmtId="0" fontId="0" fillId="0" borderId="2" xfId="0" applyBorder="1" applyAlignment="1" applyProtection="1">
      <alignment horizontal="left"/>
    </xf>
    <xf numFmtId="9" fontId="0" fillId="0" borderId="3" xfId="0" applyNumberForma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9" fontId="0" fillId="0" borderId="2" xfId="0" applyNumberFormat="1" applyFill="1" applyBorder="1" applyAlignment="1" applyProtection="1">
      <alignment horizontal="left" vertical="top" wrapText="1"/>
    </xf>
    <xf numFmtId="0" fontId="0" fillId="0" borderId="3" xfId="0" applyFill="1" applyBorder="1" applyAlignment="1" applyProtection="1">
      <alignment horizontal="left"/>
    </xf>
    <xf numFmtId="0" fontId="0" fillId="0" borderId="2" xfId="0" applyFill="1" applyBorder="1" applyAlignment="1" applyProtection="1">
      <alignment horizontal="left"/>
    </xf>
    <xf numFmtId="0" fontId="2" fillId="0" borderId="3"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7" xfId="0" applyFont="1" applyBorder="1" applyAlignment="1" applyProtection="1">
      <alignment horizontal="right" vertical="center" wrapText="1"/>
    </xf>
    <xf numFmtId="0" fontId="3" fillId="6" borderId="4" xfId="0" applyFont="1" applyFill="1" applyBorder="1" applyAlignment="1" applyProtection="1">
      <alignment horizontal="left" vertical="center" wrapText="1"/>
    </xf>
    <xf numFmtId="0" fontId="3" fillId="6" borderId="3"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16" fontId="0" fillId="0" borderId="3" xfId="0" applyNumberFormat="1" applyFill="1" applyBorder="1" applyAlignment="1" applyProtection="1">
      <alignment horizontal="left" vertical="center" wrapText="1"/>
    </xf>
    <xf numFmtId="16" fontId="0" fillId="0" borderId="2" xfId="0" applyNumberForma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8"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0" fillId="0" borderId="1" xfId="0" applyBorder="1" applyAlignment="1" applyProtection="1">
      <alignment horizontal="left" vertical="top" wrapText="1"/>
    </xf>
    <xf numFmtId="0" fontId="2" fillId="0" borderId="3" xfId="0" applyFont="1" applyBorder="1" applyAlignment="1" applyProtection="1">
      <alignment horizontal="left"/>
    </xf>
    <xf numFmtId="0" fontId="2" fillId="0" borderId="2" xfId="0" applyFont="1" applyBorder="1" applyAlignment="1" applyProtection="1">
      <alignment horizontal="left"/>
    </xf>
    <xf numFmtId="0" fontId="3" fillId="13" borderId="4" xfId="0" applyFont="1" applyFill="1" applyBorder="1" applyAlignment="1" applyProtection="1">
      <alignment horizontal="left" wrapText="1"/>
    </xf>
    <xf numFmtId="0" fontId="3" fillId="13" borderId="3" xfId="0" applyFont="1" applyFill="1" applyBorder="1" applyAlignment="1" applyProtection="1">
      <alignment horizontal="left" wrapText="1"/>
    </xf>
    <xf numFmtId="0" fontId="3" fillId="13" borderId="2" xfId="0" applyFont="1" applyFill="1" applyBorder="1" applyAlignment="1" applyProtection="1">
      <alignment horizontal="left" wrapText="1"/>
    </xf>
    <xf numFmtId="0" fontId="3" fillId="11" borderId="0" xfId="0" applyFont="1" applyFill="1" applyBorder="1" applyAlignment="1" applyProtection="1">
      <alignment horizontal="center" vertical="top" wrapText="1"/>
    </xf>
    <xf numFmtId="0" fontId="3" fillId="11" borderId="10" xfId="0" applyFont="1" applyFill="1" applyBorder="1" applyAlignment="1" applyProtection="1">
      <alignment horizontal="center" vertical="top" wrapText="1"/>
    </xf>
    <xf numFmtId="1" fontId="0" fillId="0" borderId="8" xfId="0" applyNumberFormat="1" applyBorder="1" applyAlignment="1" applyProtection="1">
      <alignment horizontal="center" vertical="center" wrapText="1"/>
    </xf>
    <xf numFmtId="1" fontId="0" fillId="0" borderId="14" xfId="0" applyNumberFormat="1" applyBorder="1" applyAlignment="1" applyProtection="1">
      <alignment horizontal="center" vertical="center" wrapText="1"/>
    </xf>
    <xf numFmtId="1" fontId="0" fillId="0" borderId="15" xfId="0" applyNumberFormat="1" applyBorder="1" applyAlignment="1" applyProtection="1">
      <alignment horizontal="center" vertical="center" wrapText="1"/>
    </xf>
    <xf numFmtId="2" fontId="3" fillId="3" borderId="4" xfId="0" applyNumberFormat="1" applyFont="1" applyFill="1" applyBorder="1" applyAlignment="1" applyProtection="1">
      <alignment vertical="top" wrapText="1"/>
    </xf>
    <xf numFmtId="2" fontId="3" fillId="3" borderId="3" xfId="0" applyNumberFormat="1" applyFont="1" applyFill="1" applyBorder="1" applyAlignment="1" applyProtection="1">
      <alignment vertical="top" wrapText="1"/>
    </xf>
    <xf numFmtId="2" fontId="3" fillId="3" borderId="2" xfId="0" applyNumberFormat="1" applyFont="1" applyFill="1" applyBorder="1" applyAlignment="1" applyProtection="1">
      <alignment vertical="top"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3" fillId="14" borderId="0" xfId="0" applyFont="1" applyFill="1" applyBorder="1" applyAlignment="1" applyProtection="1">
      <alignment horizontal="center" vertical="top" wrapText="1"/>
    </xf>
    <xf numFmtId="0" fontId="0" fillId="14" borderId="0" xfId="0" applyFill="1" applyBorder="1" applyAlignment="1" applyProtection="1">
      <alignment horizontal="center" vertical="top" wrapText="1"/>
    </xf>
    <xf numFmtId="0" fontId="3" fillId="3" borderId="12" xfId="0" applyFont="1" applyFill="1" applyBorder="1" applyAlignment="1" applyProtection="1">
      <alignment horizontal="left" vertical="top" wrapText="1"/>
    </xf>
    <xf numFmtId="0" fontId="3" fillId="14" borderId="4" xfId="0" applyFont="1" applyFill="1" applyBorder="1" applyAlignment="1" applyProtection="1">
      <alignment horizontal="left"/>
    </xf>
    <xf numFmtId="0" fontId="3" fillId="14" borderId="3" xfId="0" applyFont="1" applyFill="1" applyBorder="1" applyAlignment="1" applyProtection="1">
      <alignment horizontal="left"/>
    </xf>
    <xf numFmtId="0" fontId="3" fillId="14" borderId="2" xfId="0" applyFont="1" applyFill="1" applyBorder="1" applyAlignment="1" applyProtection="1">
      <alignment horizontal="left"/>
    </xf>
    <xf numFmtId="0" fontId="3" fillId="12" borderId="0" xfId="0" applyFont="1" applyFill="1" applyBorder="1" applyAlignment="1" applyProtection="1">
      <alignment horizontal="center" vertical="top" wrapText="1"/>
    </xf>
    <xf numFmtId="2" fontId="3" fillId="3" borderId="12" xfId="0" applyNumberFormat="1" applyFont="1" applyFill="1" applyBorder="1" applyAlignment="1" applyProtection="1">
      <alignment horizontal="left" vertical="top" wrapText="1"/>
    </xf>
    <xf numFmtId="2" fontId="3" fillId="3" borderId="6" xfId="0" applyNumberFormat="1" applyFont="1" applyFill="1" applyBorder="1" applyAlignment="1" applyProtection="1">
      <alignment horizontal="left" vertical="top" wrapText="1"/>
    </xf>
    <xf numFmtId="2" fontId="3" fillId="3" borderId="5" xfId="0" applyNumberFormat="1" applyFont="1" applyFill="1" applyBorder="1" applyAlignment="1" applyProtection="1">
      <alignment horizontal="left" vertical="top" wrapText="1"/>
    </xf>
    <xf numFmtId="0" fontId="0" fillId="3" borderId="8" xfId="0" applyFont="1" applyFill="1" applyBorder="1" applyAlignment="1" applyProtection="1">
      <alignment horizontal="center" wrapText="1"/>
    </xf>
    <xf numFmtId="0" fontId="0" fillId="3" borderId="15" xfId="0" applyFont="1" applyFill="1" applyBorder="1" applyAlignment="1" applyProtection="1">
      <alignment horizontal="center" wrapText="1"/>
    </xf>
    <xf numFmtId="2" fontId="2" fillId="3" borderId="8" xfId="0" applyNumberFormat="1" applyFont="1" applyFill="1" applyBorder="1" applyAlignment="1" applyProtection="1">
      <alignment horizontal="center" wrapText="1"/>
    </xf>
    <xf numFmtId="2" fontId="2" fillId="3" borderId="15" xfId="0" applyNumberFormat="1" applyFont="1" applyFill="1" applyBorder="1" applyAlignment="1" applyProtection="1">
      <alignment horizontal="center" wrapText="1"/>
    </xf>
    <xf numFmtId="0" fontId="3" fillId="0" borderId="7" xfId="0" applyFont="1" applyFill="1" applyBorder="1" applyAlignment="1" applyProtection="1">
      <alignment horizontal="left" vertical="top" wrapText="1"/>
    </xf>
    <xf numFmtId="0" fontId="13" fillId="6" borderId="16" xfId="3" applyFont="1" applyFill="1" applyBorder="1" applyAlignment="1" applyProtection="1">
      <alignment horizontal="left" vertical="center"/>
    </xf>
    <xf numFmtId="0" fontId="13" fillId="6" borderId="7" xfId="3" applyFont="1" applyFill="1" applyBorder="1" applyAlignment="1" applyProtection="1">
      <alignment horizontal="left" vertical="center"/>
    </xf>
    <xf numFmtId="0" fontId="13" fillId="6" borderId="13" xfId="3" applyFont="1" applyFill="1" applyBorder="1" applyAlignment="1" applyProtection="1">
      <alignment horizontal="left" vertical="center"/>
    </xf>
    <xf numFmtId="0" fontId="3" fillId="0" borderId="12" xfId="0" applyFont="1" applyFill="1" applyBorder="1" applyAlignment="1" applyProtection="1">
      <alignment horizontal="left" vertical="top"/>
      <protection locked="0"/>
    </xf>
    <xf numFmtId="0" fontId="3" fillId="0" borderId="6"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3" fillId="0" borderId="9"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12" fillId="6" borderId="0" xfId="0" applyFont="1" applyFill="1" applyBorder="1" applyAlignment="1" applyProtection="1">
      <alignment horizontal="center"/>
    </xf>
    <xf numFmtId="0" fontId="0" fillId="0" borderId="7" xfId="0" applyBorder="1" applyAlignment="1" applyProtection="1">
      <alignment horizontal="left" vertical="top" wrapText="1"/>
    </xf>
    <xf numFmtId="2" fontId="3" fillId="9" borderId="4" xfId="0" applyNumberFormat="1" applyFont="1" applyFill="1" applyBorder="1" applyAlignment="1" applyProtection="1">
      <alignment horizontal="center"/>
    </xf>
    <xf numFmtId="2" fontId="3" fillId="9" borderId="2"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3" borderId="4" xfId="0" applyFont="1" applyFill="1" applyBorder="1" applyAlignment="1" applyProtection="1">
      <alignment horizontal="right"/>
    </xf>
    <xf numFmtId="0" fontId="3" fillId="3" borderId="3" xfId="0" applyFont="1" applyFill="1" applyBorder="1" applyAlignment="1" applyProtection="1">
      <alignment horizontal="right"/>
    </xf>
    <xf numFmtId="0" fontId="3" fillId="3" borderId="2" xfId="0" applyFont="1" applyFill="1" applyBorder="1" applyAlignment="1" applyProtection="1">
      <alignment horizontal="right"/>
    </xf>
    <xf numFmtId="0" fontId="5" fillId="5" borderId="4"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cellXfs>
  <cellStyles count="4">
    <cellStyle name="Hyperlink" xfId="1" builtinId="8"/>
    <cellStyle name="Hyperlink 2" xfId="3"/>
    <cellStyle name="Normal" xfId="0" builtinId="0"/>
    <cellStyle name="Normal 2" xfId="2"/>
  </cellStyles>
  <dxfs count="297">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
      <font>
        <condense val="0"/>
        <extend val="0"/>
        <color indexed="62"/>
      </font>
    </dxf>
    <dxf>
      <font>
        <condense val="0"/>
        <extend val="0"/>
        <color indexed="57"/>
      </font>
    </dxf>
    <dxf>
      <font>
        <condense val="0"/>
        <extend val="0"/>
        <color indexed="10"/>
      </font>
    </dxf>
  </dxfs>
  <tableStyles count="0" defaultTableStyle="TableStyleMedium9" defaultPivotStyle="PivotStyleLight16"/>
  <colors>
    <mruColors>
      <color rgb="FFFFFF99"/>
      <color rgb="FF008000"/>
      <color rgb="FFFFFF66"/>
      <color rgb="FFFF66FF"/>
      <color rgb="FFFF00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1</xdr:col>
      <xdr:colOff>146050</xdr:colOff>
      <xdr:row>0</xdr:row>
      <xdr:rowOff>400050</xdr:rowOff>
    </xdr:to>
    <xdr:pic>
      <xdr:nvPicPr>
        <xdr:cNvPr id="2"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7025" cy="323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1</xdr:col>
      <xdr:colOff>146050</xdr:colOff>
      <xdr:row>0</xdr:row>
      <xdr:rowOff>400050</xdr:rowOff>
    </xdr:to>
    <xdr:pic>
      <xdr:nvPicPr>
        <xdr:cNvPr id="2"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3850" cy="323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76200</xdr:rowOff>
    </xdr:from>
    <xdr:to>
      <xdr:col>16</xdr:col>
      <xdr:colOff>261257</xdr:colOff>
      <xdr:row>51</xdr:row>
      <xdr:rowOff>12246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1975"/>
          <a:ext cx="10014857" cy="77084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pw.state.co.us/learn/Pages/GunnisonSagegrouseConservationPlan.aspx" TargetMode="External"/><Relationship Id="rId1" Type="http://schemas.openxmlformats.org/officeDocument/2006/relationships/hyperlink" Target="http://ir.library.oregonstate.edu/xmlui/bitstream/handle/1957/15143/BiologyEcologyManagementWesternJuniper.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r.library.oregonstate.edu/xmlui/bitstream/handle/1957/15143/BiologyEcologyManagementWesternJuniper.pdf" TargetMode="External"/><Relationship Id="rId1" Type="http://schemas.openxmlformats.org/officeDocument/2006/relationships/hyperlink" Target="http://cpw.state.co.us/learn/Pages/GunnisonSagegrouseConservationPlan.asp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Z330"/>
  <sheetViews>
    <sheetView showGridLines="0" showRowColHeaders="0" tabSelected="1" view="pageBreakPreview" topLeftCell="A46" zoomScaleNormal="100" zoomScaleSheetLayoutView="100" workbookViewId="0">
      <selection activeCell="J45" sqref="J45"/>
    </sheetView>
  </sheetViews>
  <sheetFormatPr defaultColWidth="9.140625" defaultRowHeight="12.75" x14ac:dyDescent="0.2"/>
  <cols>
    <col min="1" max="1" width="3" style="2" customWidth="1"/>
    <col min="2" max="2" width="3.28515625" style="2" customWidth="1"/>
    <col min="3" max="3" width="9.140625" style="8"/>
    <col min="4" max="4" width="25.5703125" style="2" customWidth="1"/>
    <col min="5" max="5" width="28.85546875" style="2" customWidth="1"/>
    <col min="6" max="6" width="11.7109375" style="2" customWidth="1"/>
    <col min="7" max="7" width="8.42578125" style="2" bestFit="1" customWidth="1"/>
    <col min="8" max="8" width="9.140625" style="154"/>
    <col min="9" max="9" width="11.5703125" style="150" customWidth="1"/>
    <col min="10" max="10" width="10.28515625" style="150" customWidth="1"/>
    <col min="11" max="23" width="9.140625" style="2"/>
    <col min="24" max="24" width="13.42578125" style="6" customWidth="1"/>
    <col min="25" max="25" width="21.85546875" style="6" customWidth="1"/>
    <col min="26" max="26" width="36.42578125" style="6" customWidth="1"/>
    <col min="27" max="16384" width="9.140625" style="2"/>
  </cols>
  <sheetData>
    <row r="1" spans="1:26" ht="35.25" customHeight="1" x14ac:dyDescent="0.2">
      <c r="A1" s="231" t="s">
        <v>305</v>
      </c>
      <c r="B1" s="232"/>
      <c r="C1" s="232"/>
      <c r="D1" s="233"/>
      <c r="E1" s="234" t="s">
        <v>410</v>
      </c>
      <c r="F1" s="235"/>
      <c r="G1" s="235"/>
      <c r="H1" s="235"/>
      <c r="I1" s="235"/>
      <c r="J1" s="236"/>
      <c r="X1" s="3"/>
      <c r="Y1" s="4"/>
      <c r="Z1" s="3"/>
    </row>
    <row r="2" spans="1:26" ht="15" customHeight="1" x14ac:dyDescent="0.2">
      <c r="A2" s="237"/>
      <c r="B2" s="238"/>
      <c r="C2" s="238"/>
      <c r="D2" s="238"/>
      <c r="E2" s="238"/>
      <c r="F2" s="238"/>
      <c r="G2" s="238"/>
      <c r="H2" s="238"/>
      <c r="I2" s="238"/>
      <c r="J2" s="239"/>
      <c r="X2" s="5"/>
      <c r="Y2" s="4"/>
    </row>
    <row r="3" spans="1:26" ht="15" customHeight="1" x14ac:dyDescent="0.2">
      <c r="A3" s="7"/>
      <c r="E3" s="9"/>
      <c r="F3" s="9"/>
      <c r="G3" s="9"/>
      <c r="H3" s="165"/>
      <c r="I3" s="240" t="s">
        <v>326</v>
      </c>
      <c r="J3" s="241"/>
      <c r="X3" s="5"/>
      <c r="Y3" s="5"/>
    </row>
    <row r="4" spans="1:26" ht="12.75" customHeight="1" x14ac:dyDescent="0.2">
      <c r="A4" s="201" t="s">
        <v>210</v>
      </c>
      <c r="B4" s="191"/>
      <c r="C4" s="191"/>
      <c r="D4" s="221"/>
      <c r="E4" s="166"/>
      <c r="F4" s="191" t="s">
        <v>209</v>
      </c>
      <c r="G4" s="221"/>
      <c r="H4" s="229"/>
      <c r="I4" s="229"/>
      <c r="J4" s="230"/>
      <c r="X4" s="5"/>
      <c r="Y4" s="5"/>
    </row>
    <row r="5" spans="1:26" ht="12.75" customHeight="1" x14ac:dyDescent="0.2">
      <c r="A5" s="202" t="s">
        <v>208</v>
      </c>
      <c r="B5" s="190"/>
      <c r="C5" s="190"/>
      <c r="D5" s="224"/>
      <c r="E5" s="166"/>
      <c r="F5" s="190" t="s">
        <v>207</v>
      </c>
      <c r="G5" s="221"/>
      <c r="H5" s="229"/>
      <c r="I5" s="229"/>
      <c r="J5" s="230"/>
      <c r="X5" s="5"/>
      <c r="Y5" s="5"/>
    </row>
    <row r="6" spans="1:26" ht="12.75" customHeight="1" x14ac:dyDescent="0.2">
      <c r="A6" s="202" t="s">
        <v>206</v>
      </c>
      <c r="B6" s="190"/>
      <c r="C6" s="190"/>
      <c r="D6" s="221"/>
      <c r="E6" s="167"/>
      <c r="F6" s="190" t="s">
        <v>205</v>
      </c>
      <c r="G6" s="221"/>
      <c r="H6" s="229"/>
      <c r="I6" s="229"/>
      <c r="J6" s="230"/>
      <c r="X6" s="5"/>
      <c r="Y6" s="5"/>
    </row>
    <row r="7" spans="1:26" ht="12.75" customHeight="1" x14ac:dyDescent="0.2">
      <c r="A7" s="202" t="s">
        <v>204</v>
      </c>
      <c r="B7" s="190"/>
      <c r="C7" s="190"/>
      <c r="D7" s="221"/>
      <c r="E7" s="167"/>
      <c r="F7" s="190" t="s">
        <v>203</v>
      </c>
      <c r="G7" s="221"/>
      <c r="H7" s="229"/>
      <c r="I7" s="229"/>
      <c r="J7" s="230"/>
      <c r="X7" s="5"/>
      <c r="Y7" s="5"/>
    </row>
    <row r="8" spans="1:26" ht="12.75" customHeight="1" x14ac:dyDescent="0.2">
      <c r="A8" s="202" t="s">
        <v>202</v>
      </c>
      <c r="B8" s="190"/>
      <c r="C8" s="190"/>
      <c r="D8" s="224"/>
      <c r="E8" s="168"/>
      <c r="F8" s="190" t="s">
        <v>201</v>
      </c>
      <c r="G8" s="221"/>
      <c r="H8" s="246"/>
      <c r="I8" s="246"/>
      <c r="J8" s="247"/>
      <c r="X8" s="5"/>
      <c r="Y8" s="5"/>
    </row>
    <row r="9" spans="1:26" ht="12.75" customHeight="1" x14ac:dyDescent="0.2">
      <c r="A9" s="220" t="s">
        <v>449</v>
      </c>
      <c r="B9" s="200"/>
      <c r="C9" s="200"/>
      <c r="D9" s="223"/>
      <c r="E9" s="221"/>
      <c r="F9" s="203"/>
      <c r="G9" s="203"/>
      <c r="H9" s="222"/>
      <c r="I9" s="222"/>
      <c r="J9" s="222"/>
      <c r="X9" s="5"/>
      <c r="Y9" s="5"/>
    </row>
    <row r="10" spans="1:26" ht="15" customHeight="1" x14ac:dyDescent="0.2">
      <c r="A10" s="248"/>
      <c r="B10" s="248"/>
      <c r="C10" s="248"/>
      <c r="D10" s="248"/>
      <c r="E10" s="248"/>
      <c r="F10" s="248"/>
      <c r="G10" s="248"/>
      <c r="H10" s="248"/>
      <c r="I10" s="248"/>
      <c r="J10" s="248"/>
      <c r="X10" s="5"/>
      <c r="Y10" s="5"/>
    </row>
    <row r="11" spans="1:26" ht="52.5" customHeight="1" x14ac:dyDescent="0.2">
      <c r="A11" s="249" t="s">
        <v>300</v>
      </c>
      <c r="B11" s="250"/>
      <c r="C11" s="250"/>
      <c r="D11" s="250"/>
      <c r="E11" s="250"/>
      <c r="F11" s="250"/>
      <c r="G11" s="250"/>
      <c r="H11" s="250"/>
      <c r="I11" s="250"/>
      <c r="J11" s="251"/>
      <c r="X11" s="5"/>
      <c r="Y11" s="5"/>
    </row>
    <row r="12" spans="1:26" ht="27" customHeight="1" x14ac:dyDescent="0.2">
      <c r="A12" s="252" t="s">
        <v>400</v>
      </c>
      <c r="B12" s="253"/>
      <c r="C12" s="253"/>
      <c r="D12" s="253"/>
      <c r="E12" s="253"/>
      <c r="F12" s="253"/>
      <c r="G12" s="253"/>
      <c r="H12" s="253"/>
      <c r="I12" s="253"/>
      <c r="J12" s="254"/>
      <c r="X12" s="5"/>
      <c r="Y12" s="5"/>
    </row>
    <row r="13" spans="1:26" ht="40.5" customHeight="1" x14ac:dyDescent="0.2">
      <c r="A13" s="252" t="s">
        <v>328</v>
      </c>
      <c r="B13" s="258"/>
      <c r="C13" s="258"/>
      <c r="D13" s="258"/>
      <c r="E13" s="258"/>
      <c r="F13" s="258"/>
      <c r="G13" s="258"/>
      <c r="H13" s="258"/>
      <c r="I13" s="258"/>
      <c r="J13" s="259"/>
      <c r="X13" s="5"/>
      <c r="Y13" s="5"/>
    </row>
    <row r="14" spans="1:26" ht="27.75" customHeight="1" x14ac:dyDescent="0.2">
      <c r="A14" s="255" t="s">
        <v>301</v>
      </c>
      <c r="B14" s="256"/>
      <c r="C14" s="256"/>
      <c r="D14" s="256"/>
      <c r="E14" s="256"/>
      <c r="F14" s="256"/>
      <c r="G14" s="256"/>
      <c r="H14" s="256"/>
      <c r="I14" s="256"/>
      <c r="J14" s="257"/>
      <c r="X14" s="5"/>
      <c r="Y14" s="5"/>
    </row>
    <row r="15" spans="1:26" ht="27.75" customHeight="1" x14ac:dyDescent="0.2">
      <c r="A15" s="204"/>
      <c r="B15" s="253" t="s">
        <v>329</v>
      </c>
      <c r="C15" s="260"/>
      <c r="D15" s="260"/>
      <c r="E15" s="260"/>
      <c r="F15" s="260"/>
      <c r="G15" s="260"/>
      <c r="H15" s="260"/>
      <c r="I15" s="260"/>
      <c r="J15" s="261"/>
      <c r="X15" s="5"/>
      <c r="Y15" s="5"/>
    </row>
    <row r="16" spans="1:26" ht="40.5" customHeight="1" x14ac:dyDescent="0.2">
      <c r="A16" s="37"/>
      <c r="B16" s="253" t="s">
        <v>330</v>
      </c>
      <c r="C16" s="260"/>
      <c r="D16" s="260"/>
      <c r="E16" s="260"/>
      <c r="F16" s="260"/>
      <c r="G16" s="260"/>
      <c r="H16" s="260"/>
      <c r="I16" s="260"/>
      <c r="J16" s="261"/>
      <c r="X16" s="5"/>
      <c r="Y16" s="5"/>
    </row>
    <row r="17" spans="1:26" ht="40.5" customHeight="1" x14ac:dyDescent="0.2">
      <c r="A17" s="37"/>
      <c r="B17" s="253" t="s">
        <v>331</v>
      </c>
      <c r="C17" s="260"/>
      <c r="D17" s="260"/>
      <c r="E17" s="260"/>
      <c r="F17" s="260"/>
      <c r="G17" s="260"/>
      <c r="H17" s="260"/>
      <c r="I17" s="260"/>
      <c r="J17" s="261"/>
      <c r="X17" s="5"/>
      <c r="Y17" s="5"/>
    </row>
    <row r="18" spans="1:26" ht="15" customHeight="1" x14ac:dyDescent="0.2">
      <c r="A18" s="204"/>
      <c r="B18" s="258" t="s">
        <v>332</v>
      </c>
      <c r="C18" s="258"/>
      <c r="D18" s="258"/>
      <c r="E18" s="258"/>
      <c r="F18" s="258"/>
      <c r="G18" s="258"/>
      <c r="H18" s="258"/>
      <c r="I18" s="258"/>
      <c r="J18" s="259"/>
      <c r="X18" s="5"/>
      <c r="Y18" s="5"/>
    </row>
    <row r="19" spans="1:26" ht="15" customHeight="1" x14ac:dyDescent="0.2">
      <c r="A19" s="242" t="s">
        <v>211</v>
      </c>
      <c r="B19" s="243"/>
      <c r="C19" s="243"/>
      <c r="D19" s="243"/>
      <c r="E19" s="243"/>
      <c r="F19" s="243"/>
      <c r="G19" s="243"/>
      <c r="H19" s="243"/>
      <c r="I19" s="243"/>
      <c r="J19" s="244"/>
      <c r="N19" s="10"/>
      <c r="X19" s="5"/>
      <c r="Y19" s="5"/>
    </row>
    <row r="20" spans="1:26" s="11" customFormat="1" ht="14.25" customHeight="1" x14ac:dyDescent="0.2">
      <c r="A20" s="1"/>
      <c r="B20" s="1"/>
      <c r="C20" s="1"/>
      <c r="D20" s="1"/>
      <c r="E20" s="1"/>
      <c r="F20" s="245"/>
      <c r="G20" s="245"/>
      <c r="H20" s="245"/>
      <c r="I20" s="245"/>
      <c r="J20" s="245"/>
      <c r="N20" s="12"/>
      <c r="X20" s="13"/>
      <c r="Y20" s="13"/>
      <c r="Z20" s="14"/>
    </row>
    <row r="21" spans="1:26" s="11" customFormat="1" ht="15" customHeight="1" x14ac:dyDescent="0.2">
      <c r="A21" s="262" t="s">
        <v>302</v>
      </c>
      <c r="B21" s="262"/>
      <c r="C21" s="262"/>
      <c r="D21" s="262"/>
      <c r="E21" s="262"/>
      <c r="F21" s="262"/>
      <c r="G21" s="262"/>
      <c r="H21" s="262"/>
      <c r="I21" s="262"/>
      <c r="J21" s="262"/>
      <c r="X21" s="13"/>
      <c r="Y21" s="13"/>
      <c r="Z21" s="14"/>
    </row>
    <row r="22" spans="1:26" s="11" customFormat="1" ht="15" customHeight="1" x14ac:dyDescent="0.2">
      <c r="A22" s="15"/>
      <c r="B22" s="263" t="s">
        <v>315</v>
      </c>
      <c r="C22" s="264"/>
      <c r="D22" s="264"/>
      <c r="E22" s="264"/>
      <c r="F22" s="264"/>
      <c r="G22" s="182"/>
      <c r="H22" s="16"/>
      <c r="I22" s="15"/>
      <c r="J22" s="15"/>
      <c r="X22" s="13"/>
      <c r="Y22" s="13"/>
      <c r="Z22" s="14"/>
    </row>
    <row r="23" spans="1:26" s="21" customFormat="1" ht="14.25" customHeight="1" x14ac:dyDescent="0.2">
      <c r="A23" s="17"/>
      <c r="B23" s="271" t="s">
        <v>341</v>
      </c>
      <c r="C23" s="272"/>
      <c r="D23" s="272"/>
      <c r="E23" s="272"/>
      <c r="F23" s="273"/>
      <c r="G23" s="18" t="s">
        <v>282</v>
      </c>
      <c r="H23" s="19" t="s">
        <v>195</v>
      </c>
      <c r="I23" s="20" t="s">
        <v>190</v>
      </c>
      <c r="J23" s="20" t="s">
        <v>189</v>
      </c>
      <c r="K23" s="265"/>
      <c r="L23" s="266"/>
      <c r="M23" s="266"/>
      <c r="N23" s="266"/>
      <c r="O23" s="266"/>
      <c r="P23" s="266"/>
      <c r="Q23" s="266"/>
      <c r="X23" s="22"/>
      <c r="Y23" s="22"/>
      <c r="Z23" s="23"/>
    </row>
    <row r="24" spans="1:26" s="21" customFormat="1" ht="12.75" customHeight="1" x14ac:dyDescent="0.2">
      <c r="A24" s="17"/>
      <c r="B24" s="24" t="s">
        <v>194</v>
      </c>
      <c r="C24" s="258" t="s">
        <v>411</v>
      </c>
      <c r="D24" s="267"/>
      <c r="E24" s="267"/>
      <c r="F24" s="268"/>
      <c r="G24" s="269">
        <v>1</v>
      </c>
      <c r="H24" s="25">
        <v>1</v>
      </c>
      <c r="I24" s="26" t="s">
        <v>200</v>
      </c>
      <c r="J24" s="26" t="s">
        <v>200</v>
      </c>
      <c r="K24" s="27"/>
      <c r="X24" s="22"/>
      <c r="Y24" s="22"/>
      <c r="Z24" s="23"/>
    </row>
    <row r="25" spans="1:26" s="21" customFormat="1" ht="12.75" customHeight="1" x14ac:dyDescent="0.2">
      <c r="A25" s="17"/>
      <c r="B25" s="28" t="s">
        <v>193</v>
      </c>
      <c r="C25" s="258" t="s">
        <v>412</v>
      </c>
      <c r="D25" s="260"/>
      <c r="E25" s="260"/>
      <c r="F25" s="261"/>
      <c r="G25" s="269"/>
      <c r="H25" s="29">
        <v>0.75</v>
      </c>
      <c r="I25" s="26"/>
      <c r="J25" s="26"/>
      <c r="K25" s="27"/>
      <c r="X25" s="22"/>
      <c r="Y25" s="22"/>
      <c r="Z25" s="23"/>
    </row>
    <row r="26" spans="1:26" s="21" customFormat="1" ht="12.75" customHeight="1" x14ac:dyDescent="0.2">
      <c r="A26" s="17"/>
      <c r="B26" s="28" t="s">
        <v>192</v>
      </c>
      <c r="C26" s="258" t="s">
        <v>336</v>
      </c>
      <c r="D26" s="258"/>
      <c r="E26" s="258"/>
      <c r="F26" s="259"/>
      <c r="G26" s="269"/>
      <c r="H26" s="29">
        <v>0.5</v>
      </c>
      <c r="I26" s="26"/>
      <c r="J26" s="26"/>
      <c r="K26" s="27"/>
      <c r="X26" s="22"/>
      <c r="Y26" s="22"/>
      <c r="Z26" s="23"/>
    </row>
    <row r="27" spans="1:26" s="21" customFormat="1" ht="12.75" customHeight="1" x14ac:dyDescent="0.2">
      <c r="A27" s="17"/>
      <c r="B27" s="28" t="s">
        <v>196</v>
      </c>
      <c r="C27" s="258" t="s">
        <v>413</v>
      </c>
      <c r="D27" s="258"/>
      <c r="E27" s="258"/>
      <c r="F27" s="259"/>
      <c r="G27" s="269"/>
      <c r="H27" s="29">
        <v>0.25</v>
      </c>
      <c r="I27" s="26"/>
      <c r="J27" s="26"/>
      <c r="K27" s="27"/>
      <c r="X27" s="22"/>
      <c r="Y27" s="22"/>
      <c r="Z27" s="23"/>
    </row>
    <row r="28" spans="1:26" s="21" customFormat="1" ht="12.75" customHeight="1" x14ac:dyDescent="0.2">
      <c r="A28" s="17"/>
      <c r="B28" s="28" t="s">
        <v>214</v>
      </c>
      <c r="C28" s="258" t="s">
        <v>197</v>
      </c>
      <c r="D28" s="260"/>
      <c r="E28" s="260"/>
      <c r="F28" s="261"/>
      <c r="G28" s="270"/>
      <c r="H28" s="29">
        <v>0</v>
      </c>
      <c r="I28" s="26"/>
      <c r="J28" s="26"/>
      <c r="K28" s="27"/>
      <c r="X28" s="22"/>
      <c r="Y28" s="22"/>
      <c r="Z28" s="23"/>
    </row>
    <row r="29" spans="1:26" s="21" customFormat="1" ht="12.75" customHeight="1" x14ac:dyDescent="0.2">
      <c r="A29" s="17"/>
      <c r="B29" s="30"/>
      <c r="C29" s="31"/>
      <c r="D29" s="32"/>
      <c r="E29" s="32"/>
      <c r="F29" s="274" t="s">
        <v>191</v>
      </c>
      <c r="G29" s="274"/>
      <c r="H29" s="275"/>
      <c r="I29" s="169"/>
      <c r="J29" s="170"/>
      <c r="X29" s="22"/>
      <c r="Y29" s="22"/>
      <c r="Z29" s="23"/>
    </row>
    <row r="30" spans="1:26" s="21" customFormat="1" ht="12" customHeight="1" x14ac:dyDescent="0.2">
      <c r="A30" s="17"/>
      <c r="B30" s="30"/>
      <c r="C30" s="31"/>
      <c r="D30" s="32"/>
      <c r="E30" s="276" t="s">
        <v>283</v>
      </c>
      <c r="F30" s="276"/>
      <c r="G30" s="276"/>
      <c r="H30" s="277"/>
      <c r="I30" s="33" t="str">
        <f>IF(I29="","",G24*I29)</f>
        <v/>
      </c>
      <c r="J30" s="33" t="str">
        <f>IF(J29="","",G24*J29)</f>
        <v/>
      </c>
      <c r="X30" s="22"/>
      <c r="Y30" s="22"/>
      <c r="Z30" s="23"/>
    </row>
    <row r="31" spans="1:26" s="21" customFormat="1" ht="14.25" customHeight="1" x14ac:dyDescent="0.2">
      <c r="A31" s="17"/>
      <c r="B31" s="278" t="s">
        <v>340</v>
      </c>
      <c r="C31" s="279"/>
      <c r="D31" s="279"/>
      <c r="E31" s="279"/>
      <c r="F31" s="280"/>
      <c r="G31" s="18" t="s">
        <v>282</v>
      </c>
      <c r="H31" s="20" t="s">
        <v>195</v>
      </c>
      <c r="I31" s="20" t="s">
        <v>190</v>
      </c>
      <c r="J31" s="20" t="s">
        <v>189</v>
      </c>
      <c r="X31" s="22"/>
      <c r="Y31" s="22"/>
      <c r="Z31" s="23"/>
    </row>
    <row r="32" spans="1:26" s="21" customFormat="1" ht="12" customHeight="1" x14ac:dyDescent="0.2">
      <c r="A32" s="17"/>
      <c r="B32" s="24" t="s">
        <v>194</v>
      </c>
      <c r="C32" s="281" t="s">
        <v>414</v>
      </c>
      <c r="D32" s="260"/>
      <c r="E32" s="260"/>
      <c r="F32" s="261"/>
      <c r="G32" s="282">
        <v>1</v>
      </c>
      <c r="H32" s="29">
        <v>1</v>
      </c>
      <c r="I32" s="26"/>
      <c r="J32" s="26"/>
      <c r="X32" s="22"/>
      <c r="Y32" s="22"/>
      <c r="Z32" s="23"/>
    </row>
    <row r="33" spans="1:26" s="21" customFormat="1" ht="12" customHeight="1" x14ac:dyDescent="0.2">
      <c r="A33" s="17"/>
      <c r="B33" s="28" t="s">
        <v>193</v>
      </c>
      <c r="C33" s="258" t="s">
        <v>415</v>
      </c>
      <c r="D33" s="260"/>
      <c r="E33" s="260"/>
      <c r="F33" s="261"/>
      <c r="G33" s="282"/>
      <c r="H33" s="29">
        <v>0.75</v>
      </c>
      <c r="I33" s="26"/>
      <c r="J33" s="26"/>
      <c r="X33" s="22"/>
      <c r="Y33" s="22"/>
      <c r="Z33" s="23"/>
    </row>
    <row r="34" spans="1:26" s="21" customFormat="1" ht="12" customHeight="1" x14ac:dyDescent="0.2">
      <c r="A34" s="17"/>
      <c r="B34" s="28" t="s">
        <v>192</v>
      </c>
      <c r="C34" s="258" t="s">
        <v>416</v>
      </c>
      <c r="D34" s="258"/>
      <c r="E34" s="258"/>
      <c r="F34" s="259"/>
      <c r="G34" s="282"/>
      <c r="H34" s="29">
        <v>0.5</v>
      </c>
      <c r="I34" s="26"/>
      <c r="J34" s="26"/>
      <c r="X34" s="22"/>
      <c r="Y34" s="22"/>
      <c r="Z34" s="23"/>
    </row>
    <row r="35" spans="1:26" s="21" customFormat="1" ht="12" customHeight="1" x14ac:dyDescent="0.2">
      <c r="A35" s="17"/>
      <c r="B35" s="28" t="s">
        <v>196</v>
      </c>
      <c r="C35" s="258" t="s">
        <v>299</v>
      </c>
      <c r="D35" s="260"/>
      <c r="E35" s="260"/>
      <c r="F35" s="261"/>
      <c r="G35" s="282"/>
      <c r="H35" s="29">
        <v>0.25</v>
      </c>
      <c r="I35" s="26"/>
      <c r="J35" s="26"/>
      <c r="X35" s="22"/>
      <c r="Y35" s="22"/>
      <c r="Z35" s="23"/>
    </row>
    <row r="36" spans="1:26" s="21" customFormat="1" ht="12" customHeight="1" x14ac:dyDescent="0.2">
      <c r="A36" s="17"/>
      <c r="B36" s="28" t="s">
        <v>214</v>
      </c>
      <c r="C36" s="258" t="s">
        <v>317</v>
      </c>
      <c r="D36" s="258"/>
      <c r="E36" s="258"/>
      <c r="F36" s="259"/>
      <c r="G36" s="283"/>
      <c r="H36" s="26">
        <v>0</v>
      </c>
      <c r="I36" s="26"/>
      <c r="J36" s="26"/>
      <c r="X36" s="22"/>
      <c r="Y36" s="22"/>
      <c r="Z36" s="23"/>
    </row>
    <row r="37" spans="1:26" s="21" customFormat="1" ht="12" customHeight="1" x14ac:dyDescent="0.2">
      <c r="A37" s="17"/>
      <c r="C37" s="31"/>
      <c r="D37" s="32"/>
      <c r="E37" s="32"/>
      <c r="F37" s="284" t="s">
        <v>191</v>
      </c>
      <c r="G37" s="284"/>
      <c r="H37" s="275"/>
      <c r="I37" s="170"/>
      <c r="J37" s="170"/>
      <c r="X37" s="22"/>
      <c r="Y37" s="22"/>
      <c r="Z37" s="23"/>
    </row>
    <row r="38" spans="1:26" s="21" customFormat="1" ht="12" customHeight="1" x14ac:dyDescent="0.2">
      <c r="A38" s="17"/>
      <c r="C38" s="31"/>
      <c r="D38" s="32"/>
      <c r="E38" s="276" t="s">
        <v>283</v>
      </c>
      <c r="F38" s="276"/>
      <c r="G38" s="276"/>
      <c r="H38" s="277"/>
      <c r="I38" s="33" t="str">
        <f>IF(I37="","",G32*I37)</f>
        <v/>
      </c>
      <c r="J38" s="33" t="str">
        <f>IF(J37="","",G32*J37)</f>
        <v/>
      </c>
      <c r="X38" s="22"/>
      <c r="Y38" s="22"/>
      <c r="Z38" s="23"/>
    </row>
    <row r="39" spans="1:26" s="21" customFormat="1" ht="27.75" customHeight="1" x14ac:dyDescent="0.2">
      <c r="A39" s="17"/>
      <c r="B39" s="285" t="s">
        <v>417</v>
      </c>
      <c r="C39" s="286"/>
      <c r="D39" s="286"/>
      <c r="E39" s="286"/>
      <c r="F39" s="287"/>
      <c r="G39" s="34" t="s">
        <v>282</v>
      </c>
      <c r="H39" s="35" t="s">
        <v>195</v>
      </c>
      <c r="I39" s="35" t="s">
        <v>190</v>
      </c>
      <c r="J39" s="35" t="s">
        <v>189</v>
      </c>
      <c r="X39" s="22"/>
      <c r="Y39" s="22"/>
      <c r="Z39" s="23"/>
    </row>
    <row r="40" spans="1:26" s="21" customFormat="1" ht="12" customHeight="1" x14ac:dyDescent="0.2">
      <c r="A40" s="17"/>
      <c r="B40" s="36" t="s">
        <v>194</v>
      </c>
      <c r="C40" s="281" t="s">
        <v>269</v>
      </c>
      <c r="D40" s="281" t="s">
        <v>229</v>
      </c>
      <c r="E40" s="281" t="s">
        <v>229</v>
      </c>
      <c r="F40" s="288" t="s">
        <v>229</v>
      </c>
      <c r="G40" s="289">
        <v>1</v>
      </c>
      <c r="H40" s="29">
        <v>1</v>
      </c>
      <c r="I40" s="26"/>
      <c r="J40" s="26"/>
      <c r="X40" s="22"/>
      <c r="Y40" s="22"/>
      <c r="Z40" s="23"/>
    </row>
    <row r="41" spans="1:26" s="21" customFormat="1" ht="12" customHeight="1" x14ac:dyDescent="0.2">
      <c r="A41" s="17"/>
      <c r="B41" s="37" t="s">
        <v>193</v>
      </c>
      <c r="C41" s="281" t="s">
        <v>270</v>
      </c>
      <c r="D41" s="281" t="s">
        <v>237</v>
      </c>
      <c r="E41" s="281" t="s">
        <v>237</v>
      </c>
      <c r="F41" s="288" t="s">
        <v>237</v>
      </c>
      <c r="G41" s="290"/>
      <c r="H41" s="29">
        <v>0.75</v>
      </c>
      <c r="I41" s="26"/>
      <c r="J41" s="26"/>
      <c r="X41" s="22"/>
      <c r="Y41" s="22"/>
      <c r="Z41" s="23"/>
    </row>
    <row r="42" spans="1:26" s="21" customFormat="1" ht="12" customHeight="1" x14ac:dyDescent="0.2">
      <c r="A42" s="17"/>
      <c r="B42" s="37" t="s">
        <v>192</v>
      </c>
      <c r="C42" s="281" t="s">
        <v>271</v>
      </c>
      <c r="D42" s="281" t="s">
        <v>236</v>
      </c>
      <c r="E42" s="281" t="s">
        <v>236</v>
      </c>
      <c r="F42" s="288" t="s">
        <v>236</v>
      </c>
      <c r="G42" s="290"/>
      <c r="H42" s="38">
        <v>0.5</v>
      </c>
      <c r="I42" s="26"/>
      <c r="J42" s="26"/>
      <c r="X42" s="22"/>
      <c r="Y42" s="22"/>
      <c r="Z42" s="23"/>
    </row>
    <row r="43" spans="1:26" s="21" customFormat="1" ht="12" customHeight="1" x14ac:dyDescent="0.2">
      <c r="A43" s="17"/>
      <c r="B43" s="37" t="s">
        <v>196</v>
      </c>
      <c r="C43" s="292" t="s">
        <v>272</v>
      </c>
      <c r="D43" s="292" t="s">
        <v>238</v>
      </c>
      <c r="E43" s="292" t="s">
        <v>238</v>
      </c>
      <c r="F43" s="293" t="s">
        <v>238</v>
      </c>
      <c r="G43" s="290"/>
      <c r="H43" s="29">
        <v>0.25</v>
      </c>
      <c r="I43" s="26"/>
      <c r="J43" s="26"/>
      <c r="X43" s="22"/>
      <c r="Y43" s="22"/>
      <c r="Z43" s="23"/>
    </row>
    <row r="44" spans="1:26" s="21" customFormat="1" ht="12" customHeight="1" x14ac:dyDescent="0.2">
      <c r="A44" s="17"/>
      <c r="B44" s="37" t="s">
        <v>214</v>
      </c>
      <c r="C44" s="292" t="s">
        <v>273</v>
      </c>
      <c r="D44" s="292" t="s">
        <v>239</v>
      </c>
      <c r="E44" s="292" t="s">
        <v>239</v>
      </c>
      <c r="F44" s="293" t="s">
        <v>239</v>
      </c>
      <c r="G44" s="291"/>
      <c r="H44" s="29">
        <v>0</v>
      </c>
      <c r="I44" s="26"/>
      <c r="J44" s="26"/>
      <c r="X44" s="22"/>
      <c r="Y44" s="22"/>
      <c r="Z44" s="23"/>
    </row>
    <row r="45" spans="1:26" s="21" customFormat="1" ht="12" customHeight="1" x14ac:dyDescent="0.2">
      <c r="A45" s="17"/>
      <c r="B45" s="39"/>
      <c r="C45" s="10"/>
      <c r="D45" s="40"/>
      <c r="E45" s="40"/>
      <c r="F45" s="274" t="s">
        <v>191</v>
      </c>
      <c r="G45" s="274"/>
      <c r="H45" s="275"/>
      <c r="I45" s="171"/>
      <c r="J45" s="171"/>
      <c r="X45" s="22"/>
      <c r="Y45" s="22"/>
      <c r="Z45" s="23"/>
    </row>
    <row r="46" spans="1:26" s="21" customFormat="1" ht="12" customHeight="1" x14ac:dyDescent="0.2">
      <c r="A46" s="17"/>
      <c r="B46" s="39"/>
      <c r="C46" s="10"/>
      <c r="D46" s="40"/>
      <c r="E46" s="276" t="s">
        <v>283</v>
      </c>
      <c r="F46" s="305"/>
      <c r="G46" s="305"/>
      <c r="H46" s="305"/>
      <c r="I46" s="33" t="str">
        <f>IF(I45="","",G40*I45)</f>
        <v/>
      </c>
      <c r="J46" s="33" t="str">
        <f>IF(J45="","",G40*J45)</f>
        <v/>
      </c>
      <c r="X46" s="22"/>
      <c r="Y46" s="22"/>
      <c r="Z46" s="23"/>
    </row>
    <row r="47" spans="1:26" s="27" customFormat="1" ht="39" customHeight="1" x14ac:dyDescent="0.2">
      <c r="A47" s="41"/>
      <c r="B47" s="306" t="s">
        <v>343</v>
      </c>
      <c r="C47" s="307"/>
      <c r="D47" s="307"/>
      <c r="E47" s="307"/>
      <c r="F47" s="308"/>
      <c r="G47" s="42" t="s">
        <v>282</v>
      </c>
      <c r="H47" s="35" t="s">
        <v>195</v>
      </c>
      <c r="I47" s="35" t="s">
        <v>190</v>
      </c>
      <c r="J47" s="35" t="s">
        <v>189</v>
      </c>
      <c r="X47" s="43"/>
      <c r="Y47" s="43"/>
      <c r="Z47" s="44"/>
    </row>
    <row r="48" spans="1:26" s="27" customFormat="1" ht="24.75" customHeight="1" x14ac:dyDescent="0.2">
      <c r="A48" s="41"/>
      <c r="B48" s="45" t="s">
        <v>194</v>
      </c>
      <c r="C48" s="309" t="s">
        <v>321</v>
      </c>
      <c r="D48" s="310"/>
      <c r="E48" s="310"/>
      <c r="F48" s="311"/>
      <c r="G48" s="46"/>
      <c r="H48" s="47"/>
      <c r="I48" s="47"/>
      <c r="J48" s="47"/>
      <c r="X48" s="43"/>
      <c r="Y48" s="43"/>
      <c r="Z48" s="44"/>
    </row>
    <row r="49" spans="1:26" s="27" customFormat="1" ht="12.75" customHeight="1" x14ac:dyDescent="0.2">
      <c r="A49" s="30"/>
      <c r="B49" s="48" t="s">
        <v>193</v>
      </c>
      <c r="C49" s="312" t="s">
        <v>418</v>
      </c>
      <c r="D49" s="312"/>
      <c r="E49" s="312"/>
      <c r="F49" s="313"/>
      <c r="G49" s="314">
        <v>1</v>
      </c>
      <c r="H49" s="49">
        <v>1</v>
      </c>
      <c r="I49" s="50"/>
      <c r="J49" s="50"/>
      <c r="X49" s="43"/>
      <c r="Y49" s="43"/>
      <c r="Z49" s="44"/>
    </row>
    <row r="50" spans="1:26" s="27" customFormat="1" ht="12.75" customHeight="1" x14ac:dyDescent="0.2">
      <c r="A50" s="30"/>
      <c r="B50" s="48" t="s">
        <v>192</v>
      </c>
      <c r="C50" s="312" t="s">
        <v>419</v>
      </c>
      <c r="D50" s="312"/>
      <c r="E50" s="312"/>
      <c r="F50" s="313"/>
      <c r="G50" s="314"/>
      <c r="H50" s="49">
        <v>0.75</v>
      </c>
      <c r="I50" s="50"/>
      <c r="J50" s="50"/>
      <c r="X50" s="43"/>
      <c r="Y50" s="43"/>
      <c r="Z50" s="44"/>
    </row>
    <row r="51" spans="1:26" s="27" customFormat="1" ht="12.75" customHeight="1" x14ac:dyDescent="0.2">
      <c r="A51" s="30"/>
      <c r="B51" s="48" t="s">
        <v>196</v>
      </c>
      <c r="C51" s="316" t="s">
        <v>420</v>
      </c>
      <c r="D51" s="316"/>
      <c r="E51" s="316"/>
      <c r="F51" s="317"/>
      <c r="G51" s="314"/>
      <c r="H51" s="49">
        <v>0.5</v>
      </c>
      <c r="I51" s="50"/>
      <c r="J51" s="50"/>
      <c r="X51" s="43"/>
      <c r="Y51" s="43"/>
      <c r="Z51" s="44"/>
    </row>
    <row r="52" spans="1:26" s="27" customFormat="1" ht="12.75" customHeight="1" x14ac:dyDescent="0.2">
      <c r="A52" s="30"/>
      <c r="B52" s="48" t="s">
        <v>214</v>
      </c>
      <c r="C52" s="316" t="s">
        <v>421</v>
      </c>
      <c r="D52" s="316"/>
      <c r="E52" s="316"/>
      <c r="F52" s="317"/>
      <c r="G52" s="314"/>
      <c r="H52" s="49">
        <v>0.25</v>
      </c>
      <c r="I52" s="50"/>
      <c r="J52" s="50"/>
      <c r="X52" s="43"/>
      <c r="Y52" s="43"/>
      <c r="Z52" s="44"/>
    </row>
    <row r="53" spans="1:26" s="27" customFormat="1" ht="12.75" customHeight="1" x14ac:dyDescent="0.2">
      <c r="A53" s="30"/>
      <c r="B53" s="48" t="s">
        <v>215</v>
      </c>
      <c r="C53" s="312" t="s">
        <v>216</v>
      </c>
      <c r="D53" s="312"/>
      <c r="E53" s="312"/>
      <c r="F53" s="313"/>
      <c r="G53" s="315"/>
      <c r="H53" s="49">
        <v>0</v>
      </c>
      <c r="I53" s="50"/>
      <c r="J53" s="50"/>
      <c r="X53" s="43"/>
      <c r="Y53" s="43"/>
      <c r="Z53" s="44"/>
    </row>
    <row r="54" spans="1:26" s="27" customFormat="1" ht="12.75" customHeight="1" x14ac:dyDescent="0.2">
      <c r="A54" s="30"/>
      <c r="B54" s="30"/>
      <c r="F54" s="274" t="s">
        <v>191</v>
      </c>
      <c r="G54" s="274"/>
      <c r="H54" s="275"/>
      <c r="I54" s="170"/>
      <c r="J54" s="170"/>
      <c r="X54" s="43"/>
      <c r="Y54" s="43"/>
      <c r="Z54" s="44"/>
    </row>
    <row r="55" spans="1:26" s="27" customFormat="1" ht="12.75" customHeight="1" x14ac:dyDescent="0.2">
      <c r="A55" s="30"/>
      <c r="B55" s="30"/>
      <c r="E55" s="276" t="s">
        <v>283</v>
      </c>
      <c r="F55" s="276"/>
      <c r="G55" s="276"/>
      <c r="H55" s="277"/>
      <c r="I55" s="33" t="str">
        <f>IF(I54="","",G49*I54)</f>
        <v/>
      </c>
      <c r="J55" s="33" t="str">
        <f>IF(J54="","",G49*J54)</f>
        <v/>
      </c>
      <c r="X55" s="43"/>
      <c r="Y55" s="43"/>
      <c r="Z55" s="44"/>
    </row>
    <row r="56" spans="1:26" s="52" customFormat="1" ht="14.25" customHeight="1" x14ac:dyDescent="0.2">
      <c r="A56" s="17"/>
      <c r="B56" s="51" t="s">
        <v>297</v>
      </c>
      <c r="C56" s="279" t="s">
        <v>345</v>
      </c>
      <c r="D56" s="279"/>
      <c r="E56" s="279"/>
      <c r="F56" s="280"/>
      <c r="G56" s="18" t="s">
        <v>282</v>
      </c>
      <c r="H56" s="20" t="s">
        <v>195</v>
      </c>
      <c r="I56" s="20" t="s">
        <v>190</v>
      </c>
      <c r="J56" s="20" t="s">
        <v>189</v>
      </c>
      <c r="Y56" s="53"/>
    </row>
    <row r="57" spans="1:26" s="21" customFormat="1" ht="12.75" customHeight="1" x14ac:dyDescent="0.2">
      <c r="A57" s="17"/>
      <c r="B57" s="36" t="s">
        <v>194</v>
      </c>
      <c r="C57" s="294" t="s">
        <v>422</v>
      </c>
      <c r="D57" s="295"/>
      <c r="E57" s="295"/>
      <c r="F57" s="296"/>
      <c r="G57" s="297">
        <v>1</v>
      </c>
      <c r="H57" s="29">
        <v>1</v>
      </c>
      <c r="I57" s="26"/>
      <c r="J57" s="26"/>
      <c r="K57" s="27"/>
      <c r="L57" s="52"/>
      <c r="X57" s="23"/>
      <c r="Y57" s="22"/>
      <c r="Z57" s="23"/>
    </row>
    <row r="58" spans="1:26" s="21" customFormat="1" ht="12.75" customHeight="1" x14ac:dyDescent="0.2">
      <c r="A58" s="17"/>
      <c r="B58" s="37" t="s">
        <v>193</v>
      </c>
      <c r="C58" s="294" t="s">
        <v>442</v>
      </c>
      <c r="D58" s="294"/>
      <c r="E58" s="294"/>
      <c r="F58" s="300"/>
      <c r="G58" s="298"/>
      <c r="H58" s="29">
        <v>0.75</v>
      </c>
      <c r="I58" s="26"/>
      <c r="J58" s="26"/>
      <c r="K58" s="27"/>
      <c r="L58" s="52"/>
      <c r="X58" s="23"/>
      <c r="Y58" s="22"/>
      <c r="Z58" s="23"/>
    </row>
    <row r="59" spans="1:26" ht="12.75" customHeight="1" x14ac:dyDescent="0.2">
      <c r="A59" s="186"/>
      <c r="B59" s="37" t="s">
        <v>192</v>
      </c>
      <c r="C59" s="301" t="s">
        <v>443</v>
      </c>
      <c r="D59" s="301"/>
      <c r="E59" s="301"/>
      <c r="F59" s="302"/>
      <c r="G59" s="298"/>
      <c r="H59" s="29">
        <v>0.5</v>
      </c>
      <c r="I59" s="26"/>
      <c r="J59" s="26"/>
      <c r="L59" s="21"/>
      <c r="Y59" s="5"/>
    </row>
    <row r="60" spans="1:26" ht="12.75" customHeight="1" x14ac:dyDescent="0.2">
      <c r="A60" s="186"/>
      <c r="B60" s="37" t="s">
        <v>196</v>
      </c>
      <c r="C60" s="216" t="s">
        <v>444</v>
      </c>
      <c r="D60" s="216"/>
      <c r="E60" s="216"/>
      <c r="F60" s="217"/>
      <c r="G60" s="298"/>
      <c r="H60" s="29">
        <v>0.25</v>
      </c>
      <c r="I60" s="26"/>
      <c r="J60" s="26"/>
      <c r="L60" s="21"/>
      <c r="Y60" s="5"/>
    </row>
    <row r="61" spans="1:26" ht="12.75" customHeight="1" x14ac:dyDescent="0.2">
      <c r="A61" s="186"/>
      <c r="B61" s="37" t="s">
        <v>214</v>
      </c>
      <c r="C61" s="301" t="s">
        <v>197</v>
      </c>
      <c r="D61" s="303"/>
      <c r="E61" s="303"/>
      <c r="F61" s="304"/>
      <c r="G61" s="299"/>
      <c r="H61" s="29">
        <v>0</v>
      </c>
      <c r="I61" s="26"/>
      <c r="J61" s="26"/>
      <c r="Y61" s="5"/>
    </row>
    <row r="62" spans="1:26" ht="12.75" customHeight="1" x14ac:dyDescent="0.2">
      <c r="A62" s="186"/>
      <c r="B62" s="39"/>
      <c r="C62" s="10"/>
      <c r="D62" s="40"/>
      <c r="E62" s="40"/>
      <c r="F62" s="180"/>
      <c r="G62" s="54"/>
      <c r="H62" s="55"/>
      <c r="I62" s="26"/>
      <c r="J62" s="26"/>
      <c r="Y62" s="5"/>
    </row>
    <row r="63" spans="1:26" ht="12.75" customHeight="1" x14ac:dyDescent="0.2">
      <c r="A63" s="186"/>
      <c r="B63" s="186"/>
      <c r="C63" s="31"/>
      <c r="D63" s="32"/>
      <c r="E63" s="32"/>
      <c r="F63" s="274" t="s">
        <v>191</v>
      </c>
      <c r="G63" s="274"/>
      <c r="H63" s="275"/>
      <c r="I63" s="170"/>
      <c r="J63" s="170"/>
      <c r="Y63" s="5"/>
    </row>
    <row r="64" spans="1:26" ht="12.75" customHeight="1" x14ac:dyDescent="0.2">
      <c r="A64" s="186"/>
      <c r="B64" s="186"/>
      <c r="C64" s="31"/>
      <c r="D64" s="32"/>
      <c r="E64" s="276" t="s">
        <v>283</v>
      </c>
      <c r="F64" s="305"/>
      <c r="G64" s="305"/>
      <c r="H64" s="305"/>
      <c r="I64" s="33" t="str">
        <f>IF(I63="","",G57*I63)</f>
        <v/>
      </c>
      <c r="J64" s="33" t="str">
        <f>IF(J63="","",G57*J63)</f>
        <v/>
      </c>
      <c r="Y64" s="5"/>
    </row>
    <row r="65" spans="1:26" ht="27.75" customHeight="1" x14ac:dyDescent="0.2">
      <c r="A65" s="186"/>
      <c r="B65" s="187" t="s">
        <v>298</v>
      </c>
      <c r="C65" s="286" t="s">
        <v>423</v>
      </c>
      <c r="D65" s="286"/>
      <c r="E65" s="286"/>
      <c r="F65" s="287"/>
      <c r="G65" s="34" t="s">
        <v>282</v>
      </c>
      <c r="H65" s="35" t="s">
        <v>195</v>
      </c>
      <c r="I65" s="35" t="s">
        <v>190</v>
      </c>
      <c r="J65" s="35" t="s">
        <v>189</v>
      </c>
      <c r="K65" s="27"/>
      <c r="Y65" s="5"/>
    </row>
    <row r="66" spans="1:26" s="21" customFormat="1" ht="12.75" customHeight="1" x14ac:dyDescent="0.2">
      <c r="A66" s="17"/>
      <c r="B66" s="24" t="s">
        <v>194</v>
      </c>
      <c r="C66" s="318" t="s">
        <v>350</v>
      </c>
      <c r="D66" s="318"/>
      <c r="E66" s="318"/>
      <c r="F66" s="319"/>
      <c r="G66" s="320">
        <v>1</v>
      </c>
      <c r="H66" s="29">
        <v>1</v>
      </c>
      <c r="I66" s="26"/>
      <c r="J66" s="26"/>
      <c r="L66" s="2"/>
      <c r="X66" s="23"/>
      <c r="Y66" s="22"/>
      <c r="Z66" s="23"/>
    </row>
    <row r="67" spans="1:26" ht="12.75" customHeight="1" x14ac:dyDescent="0.2">
      <c r="A67" s="186"/>
      <c r="B67" s="24" t="s">
        <v>193</v>
      </c>
      <c r="C67" s="253" t="s">
        <v>351</v>
      </c>
      <c r="D67" s="260"/>
      <c r="E67" s="260"/>
      <c r="F67" s="261"/>
      <c r="G67" s="321"/>
      <c r="H67" s="29">
        <v>0.75</v>
      </c>
      <c r="I67" s="26"/>
      <c r="J67" s="26"/>
      <c r="L67" s="21"/>
      <c r="Y67" s="5"/>
    </row>
    <row r="68" spans="1:26" ht="12.75" customHeight="1" x14ac:dyDescent="0.2">
      <c r="A68" s="186"/>
      <c r="B68" s="24" t="s">
        <v>192</v>
      </c>
      <c r="C68" s="253" t="s">
        <v>352</v>
      </c>
      <c r="D68" s="260"/>
      <c r="E68" s="260"/>
      <c r="F68" s="261"/>
      <c r="G68" s="321"/>
      <c r="H68" s="29">
        <v>0.5</v>
      </c>
      <c r="I68" s="26"/>
      <c r="J68" s="26"/>
      <c r="L68" s="21"/>
      <c r="Y68" s="5"/>
    </row>
    <row r="69" spans="1:26" ht="12.75" customHeight="1" x14ac:dyDescent="0.2">
      <c r="A69" s="186"/>
      <c r="B69" s="24" t="s">
        <v>196</v>
      </c>
      <c r="C69" s="253" t="s">
        <v>353</v>
      </c>
      <c r="D69" s="260"/>
      <c r="E69" s="260"/>
      <c r="F69" s="261"/>
      <c r="G69" s="321"/>
      <c r="H69" s="29">
        <v>0.25</v>
      </c>
      <c r="I69" s="26"/>
      <c r="J69" s="26"/>
      <c r="Y69" s="5"/>
    </row>
    <row r="70" spans="1:26" ht="12.75" customHeight="1" x14ac:dyDescent="0.2">
      <c r="A70" s="186"/>
      <c r="B70" s="56" t="s">
        <v>214</v>
      </c>
      <c r="C70" s="253" t="s">
        <v>223</v>
      </c>
      <c r="D70" s="260"/>
      <c r="E70" s="260"/>
      <c r="F70" s="261"/>
      <c r="G70" s="322"/>
      <c r="H70" s="29">
        <v>0</v>
      </c>
      <c r="I70" s="26"/>
      <c r="J70" s="26"/>
      <c r="Y70" s="5"/>
    </row>
    <row r="71" spans="1:26" ht="12.75" customHeight="1" x14ac:dyDescent="0.2">
      <c r="A71" s="186"/>
      <c r="B71" s="186"/>
      <c r="C71" s="57"/>
      <c r="D71" s="184"/>
      <c r="E71" s="184"/>
      <c r="F71" s="274" t="s">
        <v>191</v>
      </c>
      <c r="G71" s="274"/>
      <c r="H71" s="275"/>
      <c r="I71" s="171"/>
      <c r="J71" s="171"/>
      <c r="Y71" s="5"/>
    </row>
    <row r="72" spans="1:26" ht="12.75" customHeight="1" x14ac:dyDescent="0.2">
      <c r="A72" s="186"/>
      <c r="B72" s="186"/>
      <c r="C72" s="57"/>
      <c r="D72" s="184"/>
      <c r="E72" s="276" t="s">
        <v>283</v>
      </c>
      <c r="F72" s="305"/>
      <c r="G72" s="305"/>
      <c r="H72" s="305"/>
      <c r="I72" s="33" t="str">
        <f>IF(I71="","",G66*I71)</f>
        <v/>
      </c>
      <c r="J72" s="33" t="str">
        <f>IF(J71="","",G66*J71)</f>
        <v/>
      </c>
      <c r="Y72" s="5"/>
    </row>
    <row r="73" spans="1:26" ht="14.25" customHeight="1" x14ac:dyDescent="0.2">
      <c r="A73" s="186"/>
      <c r="B73" s="285" t="s">
        <v>427</v>
      </c>
      <c r="C73" s="286"/>
      <c r="D73" s="286"/>
      <c r="E73" s="286"/>
      <c r="F73" s="287"/>
      <c r="G73" s="18" t="s">
        <v>282</v>
      </c>
      <c r="H73" s="20" t="s">
        <v>195</v>
      </c>
      <c r="I73" s="20" t="s">
        <v>190</v>
      </c>
      <c r="J73" s="20" t="s">
        <v>189</v>
      </c>
      <c r="Y73" s="5"/>
      <c r="Z73" s="2"/>
    </row>
    <row r="74" spans="1:26" ht="12.75" customHeight="1" x14ac:dyDescent="0.2">
      <c r="A74" s="186"/>
      <c r="B74" s="58" t="s">
        <v>194</v>
      </c>
      <c r="C74" s="258" t="s">
        <v>426</v>
      </c>
      <c r="D74" s="260"/>
      <c r="E74" s="260"/>
      <c r="F74" s="261"/>
      <c r="G74" s="297">
        <v>1</v>
      </c>
      <c r="H74" s="29">
        <v>1</v>
      </c>
      <c r="I74" s="26"/>
      <c r="J74" s="26"/>
      <c r="Y74" s="5"/>
      <c r="Z74" s="2"/>
    </row>
    <row r="75" spans="1:26" x14ac:dyDescent="0.2">
      <c r="A75" s="186"/>
      <c r="B75" s="28" t="s">
        <v>193</v>
      </c>
      <c r="C75" s="258" t="s">
        <v>428</v>
      </c>
      <c r="D75" s="260"/>
      <c r="E75" s="260"/>
      <c r="F75" s="261"/>
      <c r="G75" s="298"/>
      <c r="H75" s="29">
        <v>0.75</v>
      </c>
      <c r="I75" s="26"/>
      <c r="J75" s="26"/>
      <c r="Y75" s="5"/>
      <c r="Z75" s="2"/>
    </row>
    <row r="76" spans="1:26" ht="12.75" customHeight="1" x14ac:dyDescent="0.2">
      <c r="A76" s="186"/>
      <c r="B76" s="24" t="s">
        <v>192</v>
      </c>
      <c r="C76" s="258" t="s">
        <v>424</v>
      </c>
      <c r="D76" s="260"/>
      <c r="E76" s="260"/>
      <c r="F76" s="261"/>
      <c r="G76" s="298"/>
      <c r="H76" s="29">
        <v>0.5</v>
      </c>
      <c r="I76" s="26"/>
      <c r="J76" s="26"/>
      <c r="Y76" s="5"/>
      <c r="Z76" s="2"/>
    </row>
    <row r="77" spans="1:26" ht="12.75" customHeight="1" x14ac:dyDescent="0.2">
      <c r="A77" s="186"/>
      <c r="B77" s="58" t="s">
        <v>196</v>
      </c>
      <c r="C77" s="258" t="s">
        <v>429</v>
      </c>
      <c r="D77" s="258"/>
      <c r="E77" s="258"/>
      <c r="F77" s="259"/>
      <c r="G77" s="298"/>
      <c r="H77" s="29">
        <v>0.25</v>
      </c>
      <c r="I77" s="26"/>
      <c r="J77" s="26"/>
      <c r="Y77" s="5"/>
      <c r="Z77" s="2"/>
    </row>
    <row r="78" spans="1:26" ht="12.75" customHeight="1" x14ac:dyDescent="0.2">
      <c r="A78" s="186"/>
      <c r="B78" s="24" t="s">
        <v>214</v>
      </c>
      <c r="C78" s="259" t="s">
        <v>430</v>
      </c>
      <c r="D78" s="323"/>
      <c r="E78" s="323"/>
      <c r="F78" s="323"/>
      <c r="G78" s="298"/>
      <c r="H78" s="55">
        <v>0.1</v>
      </c>
      <c r="I78" s="26"/>
      <c r="J78" s="26"/>
      <c r="Y78" s="5"/>
      <c r="Z78" s="2"/>
    </row>
    <row r="79" spans="1:26" ht="12.75" customHeight="1" x14ac:dyDescent="0.2">
      <c r="A79" s="186"/>
      <c r="B79" s="24" t="s">
        <v>215</v>
      </c>
      <c r="C79" s="259" t="s">
        <v>425</v>
      </c>
      <c r="D79" s="323"/>
      <c r="E79" s="323"/>
      <c r="F79" s="323"/>
      <c r="G79" s="299"/>
      <c r="H79" s="55">
        <v>0</v>
      </c>
      <c r="I79" s="26"/>
      <c r="J79" s="26"/>
      <c r="Y79" s="5"/>
      <c r="Z79" s="2"/>
    </row>
    <row r="80" spans="1:26" s="11" customFormat="1" ht="12" customHeight="1" x14ac:dyDescent="0.2">
      <c r="A80" s="186"/>
      <c r="B80" s="186"/>
      <c r="C80" s="57"/>
      <c r="D80" s="184"/>
      <c r="E80" s="184"/>
      <c r="F80" s="274" t="s">
        <v>191</v>
      </c>
      <c r="G80" s="274"/>
      <c r="H80" s="275"/>
      <c r="I80" s="171"/>
      <c r="J80" s="171"/>
      <c r="X80" s="14"/>
      <c r="Y80" s="14"/>
      <c r="Z80" s="14"/>
    </row>
    <row r="81" spans="1:26" s="11" customFormat="1" ht="12" customHeight="1" x14ac:dyDescent="0.2">
      <c r="A81" s="186"/>
      <c r="B81" s="186"/>
      <c r="C81" s="57"/>
      <c r="D81" s="184"/>
      <c r="E81" s="276" t="s">
        <v>283</v>
      </c>
      <c r="F81" s="305"/>
      <c r="G81" s="305"/>
      <c r="H81" s="305"/>
      <c r="I81" s="33" t="str">
        <f>IF(I80="","",G74*I80)</f>
        <v/>
      </c>
      <c r="J81" s="33" t="str">
        <f>IF(J80="","",G74*J80)</f>
        <v/>
      </c>
      <c r="X81" s="14"/>
      <c r="Y81" s="14"/>
      <c r="Z81" s="14"/>
    </row>
    <row r="82" spans="1:26" ht="27.75" customHeight="1" x14ac:dyDescent="0.2">
      <c r="A82" s="186"/>
      <c r="B82" s="285" t="s">
        <v>358</v>
      </c>
      <c r="C82" s="286"/>
      <c r="D82" s="286"/>
      <c r="E82" s="286"/>
      <c r="F82" s="287"/>
      <c r="G82" s="34" t="s">
        <v>282</v>
      </c>
      <c r="H82" s="35" t="s">
        <v>195</v>
      </c>
      <c r="I82" s="35" t="s">
        <v>190</v>
      </c>
      <c r="J82" s="35" t="s">
        <v>189</v>
      </c>
      <c r="Y82" s="5"/>
      <c r="Z82" s="2"/>
    </row>
    <row r="83" spans="1:26" s="21" customFormat="1" ht="12.75" customHeight="1" x14ac:dyDescent="0.2">
      <c r="A83" s="17"/>
      <c r="B83" s="36" t="s">
        <v>194</v>
      </c>
      <c r="C83" s="281" t="s">
        <v>312</v>
      </c>
      <c r="D83" s="260" t="s">
        <v>231</v>
      </c>
      <c r="E83" s="260" t="s">
        <v>231</v>
      </c>
      <c r="F83" s="261" t="s">
        <v>231</v>
      </c>
      <c r="G83" s="297">
        <v>1</v>
      </c>
      <c r="H83" s="29">
        <v>1</v>
      </c>
      <c r="I83" s="26"/>
      <c r="J83" s="26"/>
      <c r="K83" s="27"/>
      <c r="L83" s="52"/>
      <c r="X83" s="23"/>
      <c r="Y83" s="22"/>
      <c r="Z83" s="23"/>
    </row>
    <row r="84" spans="1:26" s="21" customFormat="1" ht="12.75" customHeight="1" x14ac:dyDescent="0.2">
      <c r="A84" s="17"/>
      <c r="B84" s="37" t="s">
        <v>193</v>
      </c>
      <c r="C84" s="281" t="s">
        <v>359</v>
      </c>
      <c r="D84" s="281" t="s">
        <v>232</v>
      </c>
      <c r="E84" s="281" t="s">
        <v>232</v>
      </c>
      <c r="F84" s="288" t="s">
        <v>232</v>
      </c>
      <c r="G84" s="298"/>
      <c r="H84" s="29">
        <v>0.75</v>
      </c>
      <c r="I84" s="26"/>
      <c r="J84" s="26"/>
      <c r="K84" s="27"/>
      <c r="L84" s="52"/>
      <c r="X84" s="23"/>
      <c r="Y84" s="22"/>
      <c r="Z84" s="23"/>
    </row>
    <row r="85" spans="1:26" ht="12.75" customHeight="1" x14ac:dyDescent="0.2">
      <c r="A85" s="186"/>
      <c r="B85" s="37" t="s">
        <v>192</v>
      </c>
      <c r="C85" s="281" t="s">
        <v>360</v>
      </c>
      <c r="D85" s="281" t="s">
        <v>235</v>
      </c>
      <c r="E85" s="281" t="s">
        <v>235</v>
      </c>
      <c r="F85" s="288" t="s">
        <v>235</v>
      </c>
      <c r="G85" s="298"/>
      <c r="H85" s="59">
        <v>0.5</v>
      </c>
      <c r="I85" s="26"/>
      <c r="J85" s="26"/>
      <c r="L85" s="21"/>
      <c r="Y85" s="5"/>
    </row>
    <row r="86" spans="1:26" ht="12.75" customHeight="1" x14ac:dyDescent="0.2">
      <c r="A86" s="186"/>
      <c r="B86" s="37" t="s">
        <v>196</v>
      </c>
      <c r="C86" s="292" t="s">
        <v>361</v>
      </c>
      <c r="D86" s="292" t="s">
        <v>234</v>
      </c>
      <c r="E86" s="292" t="s">
        <v>234</v>
      </c>
      <c r="F86" s="293" t="s">
        <v>234</v>
      </c>
      <c r="G86" s="298"/>
      <c r="H86" s="29">
        <v>0.25</v>
      </c>
      <c r="I86" s="26"/>
      <c r="J86" s="26"/>
      <c r="L86" s="21"/>
      <c r="Y86" s="5"/>
    </row>
    <row r="87" spans="1:26" ht="12.75" customHeight="1" x14ac:dyDescent="0.2">
      <c r="A87" s="186"/>
      <c r="B87" s="37" t="s">
        <v>214</v>
      </c>
      <c r="C87" s="292" t="s">
        <v>263</v>
      </c>
      <c r="D87" s="324" t="s">
        <v>233</v>
      </c>
      <c r="E87" s="324" t="s">
        <v>233</v>
      </c>
      <c r="F87" s="325" t="s">
        <v>233</v>
      </c>
      <c r="G87" s="299"/>
      <c r="H87" s="29">
        <v>0</v>
      </c>
      <c r="I87" s="26"/>
      <c r="J87" s="26"/>
      <c r="Y87" s="5"/>
    </row>
    <row r="88" spans="1:26" ht="12.75" customHeight="1" x14ac:dyDescent="0.2">
      <c r="A88" s="186"/>
      <c r="B88" s="39"/>
      <c r="C88" s="10"/>
      <c r="D88" s="40"/>
      <c r="E88" s="40"/>
      <c r="F88" s="274" t="s">
        <v>191</v>
      </c>
      <c r="G88" s="274"/>
      <c r="H88" s="275"/>
      <c r="I88" s="171"/>
      <c r="J88" s="171"/>
      <c r="Y88" s="5"/>
    </row>
    <row r="89" spans="1:26" ht="12.75" customHeight="1" x14ac:dyDescent="0.2">
      <c r="A89" s="186"/>
      <c r="B89" s="39"/>
      <c r="C89" s="10"/>
      <c r="D89" s="40"/>
      <c r="E89" s="276" t="s">
        <v>283</v>
      </c>
      <c r="F89" s="305"/>
      <c r="G89" s="305"/>
      <c r="H89" s="305"/>
      <c r="I89" s="33" t="str">
        <f>IF(I88="","",G83*I88)</f>
        <v/>
      </c>
      <c r="J89" s="33" t="str">
        <f>IF(J88="","",G83*J88)</f>
        <v/>
      </c>
      <c r="Y89" s="5"/>
    </row>
    <row r="90" spans="1:26" ht="39" customHeight="1" x14ac:dyDescent="0.2">
      <c r="A90" s="186"/>
      <c r="B90" s="285" t="s">
        <v>431</v>
      </c>
      <c r="C90" s="286"/>
      <c r="D90" s="286"/>
      <c r="E90" s="286"/>
      <c r="F90" s="287"/>
      <c r="G90" s="60" t="s">
        <v>282</v>
      </c>
      <c r="H90" s="35" t="s">
        <v>195</v>
      </c>
      <c r="I90" s="35" t="s">
        <v>190</v>
      </c>
      <c r="J90" s="35" t="s">
        <v>189</v>
      </c>
      <c r="Y90" s="5"/>
      <c r="Z90" s="2"/>
    </row>
    <row r="91" spans="1:26" s="21" customFormat="1" ht="12.75" customHeight="1" x14ac:dyDescent="0.2">
      <c r="A91" s="17"/>
      <c r="B91" s="36" t="s">
        <v>194</v>
      </c>
      <c r="C91" s="281" t="s">
        <v>363</v>
      </c>
      <c r="D91" s="281" t="s">
        <v>229</v>
      </c>
      <c r="E91" s="281" t="s">
        <v>229</v>
      </c>
      <c r="F91" s="288" t="s">
        <v>229</v>
      </c>
      <c r="G91" s="331">
        <v>1</v>
      </c>
      <c r="H91" s="29">
        <v>1</v>
      </c>
      <c r="I91" s="26"/>
      <c r="J91" s="26"/>
      <c r="K91" s="27"/>
      <c r="L91" s="52"/>
      <c r="X91" s="23"/>
      <c r="Y91" s="22"/>
      <c r="Z91" s="23"/>
    </row>
    <row r="92" spans="1:26" s="21" customFormat="1" ht="12.75" customHeight="1" x14ac:dyDescent="0.2">
      <c r="A92" s="17"/>
      <c r="B92" s="37" t="s">
        <v>193</v>
      </c>
      <c r="C92" s="281" t="s">
        <v>364</v>
      </c>
      <c r="D92" s="281" t="s">
        <v>237</v>
      </c>
      <c r="E92" s="281" t="s">
        <v>237</v>
      </c>
      <c r="F92" s="288" t="s">
        <v>237</v>
      </c>
      <c r="G92" s="332"/>
      <c r="H92" s="29">
        <v>0.75</v>
      </c>
      <c r="I92" s="26"/>
      <c r="J92" s="26"/>
      <c r="K92" s="27"/>
      <c r="L92" s="52"/>
      <c r="X92" s="23"/>
      <c r="Y92" s="22"/>
      <c r="Z92" s="23"/>
    </row>
    <row r="93" spans="1:26" ht="12.75" customHeight="1" x14ac:dyDescent="0.2">
      <c r="A93" s="186"/>
      <c r="B93" s="37" t="s">
        <v>192</v>
      </c>
      <c r="C93" s="281" t="s">
        <v>365</v>
      </c>
      <c r="D93" s="281" t="s">
        <v>236</v>
      </c>
      <c r="E93" s="281" t="s">
        <v>236</v>
      </c>
      <c r="F93" s="288" t="s">
        <v>236</v>
      </c>
      <c r="G93" s="332"/>
      <c r="H93" s="59">
        <v>0.5</v>
      </c>
      <c r="I93" s="26"/>
      <c r="J93" s="26"/>
      <c r="L93" s="21"/>
      <c r="Y93" s="5"/>
    </row>
    <row r="94" spans="1:26" ht="12.75" customHeight="1" x14ac:dyDescent="0.2">
      <c r="A94" s="186"/>
      <c r="B94" s="37" t="s">
        <v>196</v>
      </c>
      <c r="C94" s="292" t="s">
        <v>366</v>
      </c>
      <c r="D94" s="292" t="s">
        <v>238</v>
      </c>
      <c r="E94" s="292" t="s">
        <v>238</v>
      </c>
      <c r="F94" s="293" t="s">
        <v>238</v>
      </c>
      <c r="G94" s="332"/>
      <c r="H94" s="29">
        <v>0.25</v>
      </c>
      <c r="I94" s="26"/>
      <c r="J94" s="26"/>
      <c r="L94" s="21"/>
      <c r="Y94" s="5"/>
    </row>
    <row r="95" spans="1:26" ht="12.75" customHeight="1" x14ac:dyDescent="0.2">
      <c r="A95" s="186"/>
      <c r="B95" s="37" t="s">
        <v>214</v>
      </c>
      <c r="C95" s="292" t="s">
        <v>278</v>
      </c>
      <c r="D95" s="292" t="s">
        <v>239</v>
      </c>
      <c r="E95" s="292" t="s">
        <v>239</v>
      </c>
      <c r="F95" s="293" t="s">
        <v>239</v>
      </c>
      <c r="G95" s="333"/>
      <c r="H95" s="29">
        <v>0</v>
      </c>
      <c r="I95" s="26"/>
      <c r="J95" s="26"/>
      <c r="Y95" s="5"/>
    </row>
    <row r="96" spans="1:26" ht="12.75" customHeight="1" x14ac:dyDescent="0.2">
      <c r="A96" s="186"/>
      <c r="B96" s="39"/>
      <c r="C96" s="10"/>
      <c r="D96" s="40"/>
      <c r="E96" s="40"/>
      <c r="F96" s="274" t="s">
        <v>191</v>
      </c>
      <c r="G96" s="274"/>
      <c r="H96" s="275"/>
      <c r="I96" s="171"/>
      <c r="J96" s="171"/>
      <c r="Y96" s="5"/>
    </row>
    <row r="97" spans="1:26" ht="12.75" customHeight="1" x14ac:dyDescent="0.2">
      <c r="A97" s="186"/>
      <c r="B97" s="39"/>
      <c r="C97" s="10"/>
      <c r="D97" s="40"/>
      <c r="E97" s="276" t="s">
        <v>283</v>
      </c>
      <c r="F97" s="305"/>
      <c r="G97" s="305"/>
      <c r="H97" s="305"/>
      <c r="I97" s="33" t="str">
        <f>IF(I96="","",G91*I96)</f>
        <v/>
      </c>
      <c r="J97" s="33" t="str">
        <f>IF(J96="","",G91*J96)</f>
        <v/>
      </c>
      <c r="Y97" s="5"/>
    </row>
    <row r="98" spans="1:26" s="65" customFormat="1" ht="14.25" customHeight="1" x14ac:dyDescent="0.2">
      <c r="A98" s="11"/>
      <c r="B98" s="61" t="s">
        <v>369</v>
      </c>
      <c r="C98" s="62"/>
      <c r="D98" s="62"/>
      <c r="E98" s="62"/>
      <c r="F98" s="62"/>
      <c r="G98" s="62"/>
      <c r="H98" s="63"/>
      <c r="I98" s="64" t="str">
        <f>IF(ISNUMBER(I30+I38+I46+I64+I72+I81+I89+I97), IF(I55="",SUM(I30+I38+I46+I64+I72+I81+I89+I97)/8,""),"")</f>
        <v/>
      </c>
      <c r="J98" s="64" t="str">
        <f>IF(ISNUMBER(J30+J38+J46+J64+J72+J81+J89+J97), IF(J55="",SUM(J30+J38+J46+J64+J72+J81+J89+J97)/8,""),"")</f>
        <v/>
      </c>
      <c r="X98" s="66"/>
      <c r="Y98" s="66"/>
      <c r="Z98" s="66"/>
    </row>
    <row r="99" spans="1:26" ht="27.75" customHeight="1" x14ac:dyDescent="0.2">
      <c r="A99" s="186"/>
      <c r="B99" s="326" t="s">
        <v>370</v>
      </c>
      <c r="C99" s="327"/>
      <c r="D99" s="327"/>
      <c r="E99" s="327"/>
      <c r="F99" s="327"/>
      <c r="G99" s="327"/>
      <c r="H99" s="328"/>
      <c r="I99" s="64" t="str">
        <f>IF(ISNUMBER(I30+I38+I46+I55+I64+I72+I81+I89+I97),IF(ISNONTEXT(I55),SUM(I30+I38+I46+I55+I64+I72+I81+I89+I97)/9,""),"")</f>
        <v/>
      </c>
      <c r="J99" s="64" t="str">
        <f>IF(ISNUMBER(J30+J38+J46+J55+J64+J72+J81+J89+J97),IF(ISNONTEXT(J55),SUM(J30+J38+J46+J55+J64+J72+J81+J89+J97)/9,""),"")</f>
        <v/>
      </c>
      <c r="Y99" s="5"/>
    </row>
    <row r="100" spans="1:26" s="73" customFormat="1" ht="12.75" customHeight="1" x14ac:dyDescent="0.2">
      <c r="A100" s="67"/>
      <c r="B100" s="67"/>
      <c r="C100" s="68"/>
      <c r="D100" s="69"/>
      <c r="E100" s="69"/>
      <c r="F100" s="70"/>
      <c r="G100" s="70"/>
      <c r="H100" s="71"/>
      <c r="I100" s="72"/>
      <c r="J100" s="72"/>
      <c r="K100" s="11"/>
      <c r="L100" s="11"/>
      <c r="M100" s="11"/>
      <c r="N100" s="11"/>
      <c r="O100" s="11"/>
      <c r="P100" s="11"/>
      <c r="Q100" s="11"/>
      <c r="R100" s="11"/>
      <c r="S100" s="11"/>
      <c r="T100" s="11"/>
      <c r="U100" s="11"/>
      <c r="V100" s="11"/>
      <c r="W100" s="11"/>
      <c r="X100" s="14"/>
      <c r="Y100" s="13"/>
      <c r="Z100" s="14"/>
    </row>
    <row r="101" spans="1:26" s="11" customFormat="1" ht="12.75" customHeight="1" x14ac:dyDescent="0.2">
      <c r="A101" s="74"/>
      <c r="B101" s="74"/>
      <c r="C101" s="75"/>
      <c r="D101" s="76"/>
      <c r="E101" s="76"/>
      <c r="F101" s="77"/>
      <c r="G101" s="77"/>
      <c r="H101" s="78"/>
      <c r="I101" s="79"/>
      <c r="J101" s="79"/>
      <c r="X101" s="14"/>
      <c r="Y101" s="13"/>
      <c r="Z101" s="14"/>
    </row>
    <row r="102" spans="1:26" s="11" customFormat="1" ht="15" customHeight="1" x14ac:dyDescent="0.2">
      <c r="A102" s="329" t="s">
        <v>303</v>
      </c>
      <c r="B102" s="329"/>
      <c r="C102" s="329"/>
      <c r="D102" s="329"/>
      <c r="E102" s="329"/>
      <c r="F102" s="329"/>
      <c r="G102" s="329"/>
      <c r="H102" s="329"/>
      <c r="I102" s="329"/>
      <c r="J102" s="330"/>
      <c r="L102" s="2"/>
      <c r="Y102" s="80"/>
    </row>
    <row r="103" spans="1:26" s="11" customFormat="1" ht="12.75" customHeight="1" x14ac:dyDescent="0.2">
      <c r="A103" s="15"/>
      <c r="B103" s="208" t="s">
        <v>371</v>
      </c>
      <c r="C103" s="209"/>
      <c r="D103" s="209"/>
      <c r="E103" s="209"/>
      <c r="F103" s="209"/>
      <c r="G103" s="15"/>
      <c r="H103" s="16"/>
      <c r="I103" s="15"/>
      <c r="J103" s="81"/>
      <c r="L103" s="2"/>
      <c r="Y103" s="80"/>
    </row>
    <row r="104" spans="1:26" s="11" customFormat="1" ht="27.75" customHeight="1" x14ac:dyDescent="0.2">
      <c r="A104" s="74"/>
      <c r="B104" s="285" t="s">
        <v>445</v>
      </c>
      <c r="C104" s="286"/>
      <c r="D104" s="286"/>
      <c r="E104" s="286"/>
      <c r="F104" s="287"/>
      <c r="G104" s="34" t="s">
        <v>282</v>
      </c>
      <c r="H104" s="181" t="s">
        <v>195</v>
      </c>
      <c r="I104" s="35" t="s">
        <v>190</v>
      </c>
      <c r="J104" s="35" t="s">
        <v>189</v>
      </c>
      <c r="L104" s="2"/>
      <c r="Y104" s="80"/>
    </row>
    <row r="105" spans="1:26" s="11" customFormat="1" ht="12.75" customHeight="1" x14ac:dyDescent="0.2">
      <c r="A105" s="74"/>
      <c r="B105" s="24" t="s">
        <v>194</v>
      </c>
      <c r="C105" s="318" t="s">
        <v>318</v>
      </c>
      <c r="D105" s="318"/>
      <c r="E105" s="318"/>
      <c r="F105" s="319"/>
      <c r="G105" s="337">
        <v>2</v>
      </c>
      <c r="H105" s="29">
        <v>1</v>
      </c>
      <c r="I105" s="26"/>
      <c r="J105" s="26"/>
      <c r="L105" s="2"/>
      <c r="Y105" s="80"/>
    </row>
    <row r="106" spans="1:26" s="11" customFormat="1" ht="12.75" customHeight="1" x14ac:dyDescent="0.2">
      <c r="A106" s="74"/>
      <c r="B106" s="24" t="s">
        <v>193</v>
      </c>
      <c r="C106" s="253" t="s">
        <v>373</v>
      </c>
      <c r="D106" s="260"/>
      <c r="E106" s="260"/>
      <c r="F106" s="261"/>
      <c r="G106" s="337"/>
      <c r="H106" s="29">
        <v>0.75</v>
      </c>
      <c r="I106" s="26"/>
      <c r="J106" s="26"/>
      <c r="L106" s="2"/>
      <c r="Y106" s="80"/>
    </row>
    <row r="107" spans="1:26" s="11" customFormat="1" ht="12.75" customHeight="1" x14ac:dyDescent="0.2">
      <c r="A107" s="74"/>
      <c r="B107" s="24" t="s">
        <v>192</v>
      </c>
      <c r="C107" s="253" t="s">
        <v>374</v>
      </c>
      <c r="D107" s="260"/>
      <c r="E107" s="260"/>
      <c r="F107" s="261"/>
      <c r="G107" s="337"/>
      <c r="H107" s="29">
        <v>0.5</v>
      </c>
      <c r="I107" s="26"/>
      <c r="J107" s="26"/>
      <c r="L107" s="2"/>
      <c r="Y107" s="80"/>
    </row>
    <row r="108" spans="1:26" s="11" customFormat="1" ht="12.75" customHeight="1" x14ac:dyDescent="0.2">
      <c r="A108" s="74"/>
      <c r="B108" s="24" t="s">
        <v>196</v>
      </c>
      <c r="C108" s="253" t="s">
        <v>375</v>
      </c>
      <c r="D108" s="260"/>
      <c r="E108" s="260"/>
      <c r="F108" s="261"/>
      <c r="G108" s="337"/>
      <c r="H108" s="29">
        <v>0.25</v>
      </c>
      <c r="I108" s="26"/>
      <c r="J108" s="26"/>
      <c r="L108" s="2"/>
      <c r="Y108" s="80"/>
    </row>
    <row r="109" spans="1:26" s="11" customFormat="1" ht="12.75" customHeight="1" x14ac:dyDescent="0.2">
      <c r="A109" s="74"/>
      <c r="B109" s="56" t="s">
        <v>214</v>
      </c>
      <c r="C109" s="253" t="s">
        <v>319</v>
      </c>
      <c r="D109" s="260"/>
      <c r="E109" s="260"/>
      <c r="F109" s="261"/>
      <c r="G109" s="338"/>
      <c r="H109" s="29">
        <v>0</v>
      </c>
      <c r="I109" s="26"/>
      <c r="J109" s="26"/>
      <c r="L109" s="2"/>
      <c r="Y109" s="80"/>
    </row>
    <row r="110" spans="1:26" s="11" customFormat="1" ht="12.75" customHeight="1" x14ac:dyDescent="0.2">
      <c r="A110" s="74"/>
      <c r="B110" s="186"/>
      <c r="C110" s="57"/>
      <c r="D110" s="184"/>
      <c r="E110" s="184"/>
      <c r="F110" s="274" t="s">
        <v>191</v>
      </c>
      <c r="G110" s="274"/>
      <c r="H110" s="275"/>
      <c r="I110" s="171"/>
      <c r="J110" s="171"/>
      <c r="L110" s="2"/>
      <c r="Y110" s="80"/>
    </row>
    <row r="111" spans="1:26" s="11" customFormat="1" ht="12.75" customHeight="1" x14ac:dyDescent="0.2">
      <c r="A111" s="74"/>
      <c r="B111" s="186"/>
      <c r="C111" s="57"/>
      <c r="D111" s="184"/>
      <c r="E111" s="276" t="s">
        <v>283</v>
      </c>
      <c r="F111" s="305"/>
      <c r="G111" s="305"/>
      <c r="H111" s="305"/>
      <c r="I111" s="33" t="str">
        <f>IF(I110="","",G105*I110)</f>
        <v/>
      </c>
      <c r="J111" s="33" t="str">
        <f>IF(J110="","",G105*J110)</f>
        <v/>
      </c>
      <c r="L111" s="2"/>
      <c r="Y111" s="80"/>
    </row>
    <row r="112" spans="1:26" ht="27.75" customHeight="1" x14ac:dyDescent="0.2">
      <c r="A112" s="186"/>
      <c r="B112" s="334" t="s">
        <v>380</v>
      </c>
      <c r="C112" s="335"/>
      <c r="D112" s="335"/>
      <c r="E112" s="335"/>
      <c r="F112" s="336"/>
      <c r="G112" s="34" t="s">
        <v>282</v>
      </c>
      <c r="H112" s="35" t="s">
        <v>195</v>
      </c>
      <c r="I112" s="35" t="s">
        <v>190</v>
      </c>
      <c r="J112" s="35" t="s">
        <v>189</v>
      </c>
      <c r="Y112" s="5"/>
    </row>
    <row r="113" spans="1:26" ht="12.75" customHeight="1" x14ac:dyDescent="0.2">
      <c r="A113" s="17"/>
      <c r="B113" s="28" t="s">
        <v>194</v>
      </c>
      <c r="C113" s="258" t="s">
        <v>376</v>
      </c>
      <c r="D113" s="258"/>
      <c r="E113" s="258"/>
      <c r="F113" s="259"/>
      <c r="G113" s="337">
        <v>1</v>
      </c>
      <c r="H113" s="29">
        <v>1</v>
      </c>
      <c r="I113" s="26"/>
      <c r="J113" s="26"/>
      <c r="L113" s="21"/>
      <c r="Y113" s="5"/>
    </row>
    <row r="114" spans="1:26" ht="12.75" customHeight="1" x14ac:dyDescent="0.2">
      <c r="A114" s="17"/>
      <c r="B114" s="28" t="s">
        <v>193</v>
      </c>
      <c r="C114" s="258" t="s">
        <v>432</v>
      </c>
      <c r="D114" s="258"/>
      <c r="E114" s="258"/>
      <c r="F114" s="259"/>
      <c r="G114" s="337"/>
      <c r="H114" s="29">
        <v>0.75</v>
      </c>
      <c r="I114" s="26"/>
      <c r="J114" s="26"/>
      <c r="L114" s="21"/>
      <c r="Y114" s="5"/>
    </row>
    <row r="115" spans="1:26" x14ac:dyDescent="0.2">
      <c r="A115" s="186"/>
      <c r="B115" s="28" t="s">
        <v>192</v>
      </c>
      <c r="C115" s="258" t="s">
        <v>433</v>
      </c>
      <c r="D115" s="260"/>
      <c r="E115" s="260"/>
      <c r="F115" s="261"/>
      <c r="G115" s="337"/>
      <c r="H115" s="29">
        <v>0.5</v>
      </c>
      <c r="I115" s="26"/>
      <c r="J115" s="26"/>
      <c r="Y115" s="5"/>
      <c r="Z115" s="2"/>
    </row>
    <row r="116" spans="1:26" ht="12.75" customHeight="1" x14ac:dyDescent="0.2">
      <c r="A116" s="186"/>
      <c r="B116" s="28" t="s">
        <v>196</v>
      </c>
      <c r="C116" s="258" t="s">
        <v>378</v>
      </c>
      <c r="D116" s="260"/>
      <c r="E116" s="260"/>
      <c r="F116" s="261"/>
      <c r="G116" s="337"/>
      <c r="H116" s="29">
        <v>0.25</v>
      </c>
      <c r="I116" s="26"/>
      <c r="J116" s="26"/>
      <c r="Y116" s="5"/>
      <c r="Z116" s="2"/>
    </row>
    <row r="117" spans="1:26" ht="12.75" customHeight="1" x14ac:dyDescent="0.2">
      <c r="A117" s="186"/>
      <c r="B117" s="28" t="s">
        <v>214</v>
      </c>
      <c r="C117" s="258" t="s">
        <v>434</v>
      </c>
      <c r="D117" s="260"/>
      <c r="E117" s="260"/>
      <c r="F117" s="261"/>
      <c r="G117" s="338"/>
      <c r="H117" s="29">
        <v>0</v>
      </c>
      <c r="I117" s="26"/>
      <c r="J117" s="26"/>
      <c r="Y117" s="5"/>
      <c r="Z117" s="2"/>
    </row>
    <row r="118" spans="1:26" s="11" customFormat="1" x14ac:dyDescent="0.2">
      <c r="A118" s="186"/>
      <c r="B118" s="186"/>
      <c r="C118" s="57"/>
      <c r="D118" s="184"/>
      <c r="E118" s="184"/>
      <c r="F118" s="274" t="s">
        <v>191</v>
      </c>
      <c r="G118" s="274"/>
      <c r="H118" s="275"/>
      <c r="I118" s="171"/>
      <c r="J118" s="171"/>
      <c r="X118" s="14"/>
      <c r="Y118" s="13"/>
    </row>
    <row r="119" spans="1:26" s="11" customFormat="1" ht="12.75" customHeight="1" x14ac:dyDescent="0.2">
      <c r="A119" s="186"/>
      <c r="B119" s="186"/>
      <c r="C119" s="57"/>
      <c r="D119" s="184"/>
      <c r="E119" s="276" t="s">
        <v>283</v>
      </c>
      <c r="F119" s="305"/>
      <c r="G119" s="305"/>
      <c r="H119" s="305"/>
      <c r="I119" s="33" t="str">
        <f>IF(I118="","",G113*I118)</f>
        <v/>
      </c>
      <c r="J119" s="33" t="str">
        <f>IF(J118="","",G113*J118)</f>
        <v/>
      </c>
      <c r="X119" s="14"/>
      <c r="Y119" s="13"/>
    </row>
    <row r="120" spans="1:26" ht="14.25" customHeight="1" x14ac:dyDescent="0.2">
      <c r="A120" s="186"/>
      <c r="B120" s="285" t="s">
        <v>381</v>
      </c>
      <c r="C120" s="286"/>
      <c r="D120" s="286"/>
      <c r="E120" s="286"/>
      <c r="F120" s="287"/>
      <c r="G120" s="18" t="s">
        <v>282</v>
      </c>
      <c r="H120" s="20" t="s">
        <v>195</v>
      </c>
      <c r="I120" s="20" t="s">
        <v>190</v>
      </c>
      <c r="J120" s="20" t="s">
        <v>189</v>
      </c>
      <c r="Y120" s="5"/>
      <c r="Z120" s="2"/>
    </row>
    <row r="121" spans="1:26" ht="12.75" customHeight="1" x14ac:dyDescent="0.2">
      <c r="A121" s="186"/>
      <c r="B121" s="58" t="s">
        <v>194</v>
      </c>
      <c r="C121" s="258" t="s">
        <v>320</v>
      </c>
      <c r="D121" s="260"/>
      <c r="E121" s="260"/>
      <c r="F121" s="261"/>
      <c r="G121" s="297">
        <v>2</v>
      </c>
      <c r="H121" s="29">
        <v>1</v>
      </c>
      <c r="I121" s="26"/>
      <c r="J121" s="26"/>
      <c r="Y121" s="5"/>
      <c r="Z121" s="2"/>
    </row>
    <row r="122" spans="1:26" x14ac:dyDescent="0.2">
      <c r="A122" s="186"/>
      <c r="B122" s="28" t="s">
        <v>193</v>
      </c>
      <c r="C122" s="258" t="s">
        <v>437</v>
      </c>
      <c r="D122" s="260"/>
      <c r="E122" s="260"/>
      <c r="F122" s="261"/>
      <c r="G122" s="298"/>
      <c r="H122" s="29">
        <v>0.75</v>
      </c>
      <c r="I122" s="26"/>
      <c r="J122" s="26"/>
      <c r="Y122" s="5"/>
      <c r="Z122" s="2"/>
    </row>
    <row r="123" spans="1:26" ht="12.75" customHeight="1" x14ac:dyDescent="0.2">
      <c r="A123" s="186"/>
      <c r="B123" s="24" t="s">
        <v>192</v>
      </c>
      <c r="C123" s="258" t="s">
        <v>435</v>
      </c>
      <c r="D123" s="260"/>
      <c r="E123" s="260"/>
      <c r="F123" s="261"/>
      <c r="G123" s="298"/>
      <c r="H123" s="29">
        <v>0.5</v>
      </c>
      <c r="I123" s="26"/>
      <c r="J123" s="26"/>
      <c r="Y123" s="5"/>
      <c r="Z123" s="2"/>
    </row>
    <row r="124" spans="1:26" ht="12.75" customHeight="1" x14ac:dyDescent="0.2">
      <c r="A124" s="186"/>
      <c r="B124" s="58" t="s">
        <v>196</v>
      </c>
      <c r="C124" s="258" t="s">
        <v>436</v>
      </c>
      <c r="D124" s="258"/>
      <c r="E124" s="258"/>
      <c r="F124" s="259"/>
      <c r="G124" s="298"/>
      <c r="H124" s="29">
        <v>0.25</v>
      </c>
      <c r="I124" s="26"/>
      <c r="J124" s="26"/>
      <c r="Y124" s="5"/>
      <c r="Z124" s="2"/>
    </row>
    <row r="125" spans="1:26" ht="12.75" customHeight="1" x14ac:dyDescent="0.2">
      <c r="A125" s="186"/>
      <c r="B125" s="24" t="s">
        <v>214</v>
      </c>
      <c r="C125" s="258" t="s">
        <v>197</v>
      </c>
      <c r="D125" s="258"/>
      <c r="E125" s="258"/>
      <c r="F125" s="259"/>
      <c r="G125" s="298"/>
      <c r="H125" s="26">
        <v>0.1</v>
      </c>
      <c r="I125" s="26"/>
      <c r="J125" s="26"/>
      <c r="Y125" s="5"/>
      <c r="Z125" s="2"/>
    </row>
    <row r="126" spans="1:26" s="11" customFormat="1" ht="12" customHeight="1" x14ac:dyDescent="0.2">
      <c r="A126" s="186"/>
      <c r="B126" s="186"/>
      <c r="C126" s="57"/>
      <c r="D126" s="184"/>
      <c r="E126" s="184"/>
      <c r="F126" s="274" t="s">
        <v>191</v>
      </c>
      <c r="G126" s="274"/>
      <c r="H126" s="275"/>
      <c r="I126" s="171"/>
      <c r="J126" s="171"/>
      <c r="X126" s="14"/>
      <c r="Y126" s="14"/>
      <c r="Z126" s="14"/>
    </row>
    <row r="127" spans="1:26" s="11" customFormat="1" ht="12.75" customHeight="1" x14ac:dyDescent="0.2">
      <c r="A127" s="186"/>
      <c r="B127" s="185"/>
      <c r="C127" s="57"/>
      <c r="D127" s="184"/>
      <c r="E127" s="276" t="s">
        <v>283</v>
      </c>
      <c r="F127" s="305"/>
      <c r="G127" s="305"/>
      <c r="H127" s="305"/>
      <c r="I127" s="33" t="str">
        <f>IF(I126="","",G121*I126)</f>
        <v/>
      </c>
      <c r="J127" s="33" t="str">
        <f>IF(J126="","",G121*J126)</f>
        <v/>
      </c>
      <c r="X127" s="14"/>
      <c r="Y127" s="14"/>
      <c r="Z127" s="14"/>
    </row>
    <row r="128" spans="1:26" ht="14.25" customHeight="1" x14ac:dyDescent="0.2">
      <c r="A128" s="186"/>
      <c r="B128" s="285" t="s">
        <v>450</v>
      </c>
      <c r="C128" s="286"/>
      <c r="D128" s="286"/>
      <c r="E128" s="286"/>
      <c r="F128" s="287"/>
      <c r="G128" s="18" t="s">
        <v>282</v>
      </c>
      <c r="H128" s="20" t="s">
        <v>195</v>
      </c>
      <c r="I128" s="20" t="s">
        <v>190</v>
      </c>
      <c r="J128" s="20" t="s">
        <v>189</v>
      </c>
      <c r="Y128" s="5"/>
      <c r="Z128" s="2"/>
    </row>
    <row r="129" spans="1:26" s="21" customFormat="1" ht="12.75" customHeight="1" x14ac:dyDescent="0.2">
      <c r="A129" s="17"/>
      <c r="B129" s="36" t="s">
        <v>194</v>
      </c>
      <c r="C129" s="281" t="s">
        <v>279</v>
      </c>
      <c r="D129" s="260"/>
      <c r="E129" s="260"/>
      <c r="F129" s="261"/>
      <c r="G129" s="297">
        <v>2</v>
      </c>
      <c r="H129" s="29">
        <v>1</v>
      </c>
      <c r="I129" s="26"/>
      <c r="J129" s="26"/>
      <c r="K129" s="27"/>
      <c r="L129" s="52"/>
      <c r="X129" s="23"/>
      <c r="Y129" s="22"/>
      <c r="Z129" s="23"/>
    </row>
    <row r="130" spans="1:26" s="21" customFormat="1" ht="12.75" customHeight="1" x14ac:dyDescent="0.2">
      <c r="A130" s="17"/>
      <c r="B130" s="37" t="s">
        <v>193</v>
      </c>
      <c r="C130" s="281" t="s">
        <v>383</v>
      </c>
      <c r="D130" s="281"/>
      <c r="E130" s="281"/>
      <c r="F130" s="288"/>
      <c r="G130" s="298"/>
      <c r="H130" s="29">
        <v>0.75</v>
      </c>
      <c r="I130" s="26"/>
      <c r="J130" s="26"/>
      <c r="K130" s="27"/>
      <c r="L130" s="52"/>
      <c r="X130" s="23"/>
      <c r="Y130" s="22"/>
      <c r="Z130" s="23"/>
    </row>
    <row r="131" spans="1:26" ht="12.75" customHeight="1" x14ac:dyDescent="0.2">
      <c r="A131" s="186"/>
      <c r="B131" s="37" t="s">
        <v>192</v>
      </c>
      <c r="C131" s="281" t="s">
        <v>384</v>
      </c>
      <c r="D131" s="281"/>
      <c r="E131" s="281"/>
      <c r="F131" s="288"/>
      <c r="G131" s="298"/>
      <c r="H131" s="59">
        <v>0.5</v>
      </c>
      <c r="I131" s="26"/>
      <c r="J131" s="26"/>
      <c r="L131" s="21"/>
      <c r="Y131" s="5"/>
    </row>
    <row r="132" spans="1:26" ht="12.75" customHeight="1" x14ac:dyDescent="0.2">
      <c r="A132" s="186"/>
      <c r="B132" s="37" t="s">
        <v>196</v>
      </c>
      <c r="C132" s="292" t="s">
        <v>198</v>
      </c>
      <c r="D132" s="292"/>
      <c r="E132" s="292"/>
      <c r="F132" s="293"/>
      <c r="G132" s="298"/>
      <c r="H132" s="29">
        <v>0.25</v>
      </c>
      <c r="I132" s="26"/>
      <c r="J132" s="26"/>
      <c r="L132" s="21"/>
      <c r="Y132" s="5"/>
    </row>
    <row r="133" spans="1:26" ht="12.75" customHeight="1" x14ac:dyDescent="0.2">
      <c r="A133" s="186"/>
      <c r="B133" s="37" t="s">
        <v>214</v>
      </c>
      <c r="C133" s="292" t="s">
        <v>197</v>
      </c>
      <c r="D133" s="324"/>
      <c r="E133" s="324"/>
      <c r="F133" s="325"/>
      <c r="G133" s="299"/>
      <c r="H133" s="29">
        <v>0</v>
      </c>
      <c r="I133" s="26"/>
      <c r="J133" s="26"/>
      <c r="Y133" s="5"/>
    </row>
    <row r="134" spans="1:26" ht="12.75" customHeight="1" x14ac:dyDescent="0.2">
      <c r="A134" s="186"/>
      <c r="B134" s="39"/>
      <c r="C134" s="10"/>
      <c r="D134" s="40"/>
      <c r="E134" s="40"/>
      <c r="F134" s="274" t="s">
        <v>191</v>
      </c>
      <c r="G134" s="274"/>
      <c r="H134" s="275"/>
      <c r="I134" s="171"/>
      <c r="J134" s="171"/>
      <c r="Y134" s="5"/>
    </row>
    <row r="135" spans="1:26" ht="12.75" customHeight="1" x14ac:dyDescent="0.2">
      <c r="A135" s="186"/>
      <c r="B135" s="39"/>
      <c r="C135" s="10"/>
      <c r="D135" s="40"/>
      <c r="E135" s="276" t="s">
        <v>283</v>
      </c>
      <c r="F135" s="305"/>
      <c r="G135" s="305"/>
      <c r="H135" s="305"/>
      <c r="I135" s="33" t="str">
        <f>IF(I134="","",G129*I134)</f>
        <v/>
      </c>
      <c r="J135" s="33" t="str">
        <f>IF(J134="","",G129*J134)</f>
        <v/>
      </c>
      <c r="Y135" s="5"/>
    </row>
    <row r="136" spans="1:26" ht="14.25" customHeight="1" x14ac:dyDescent="0.2">
      <c r="A136" s="186"/>
      <c r="B136" s="285" t="s">
        <v>323</v>
      </c>
      <c r="C136" s="286"/>
      <c r="D136" s="286"/>
      <c r="E136" s="286"/>
      <c r="F136" s="287"/>
      <c r="G136" s="18" t="s">
        <v>282</v>
      </c>
      <c r="H136" s="20" t="s">
        <v>195</v>
      </c>
      <c r="I136" s="20" t="s">
        <v>190</v>
      </c>
      <c r="J136" s="20" t="s">
        <v>189</v>
      </c>
      <c r="Y136" s="5"/>
      <c r="Z136" s="2"/>
    </row>
    <row r="137" spans="1:26" s="21" customFormat="1" ht="12.75" customHeight="1" x14ac:dyDescent="0.2">
      <c r="A137" s="17"/>
      <c r="B137" s="36" t="s">
        <v>194</v>
      </c>
      <c r="C137" s="281" t="s">
        <v>260</v>
      </c>
      <c r="D137" s="260" t="s">
        <v>231</v>
      </c>
      <c r="E137" s="260" t="s">
        <v>231</v>
      </c>
      <c r="F137" s="261" t="s">
        <v>231</v>
      </c>
      <c r="G137" s="339">
        <v>1</v>
      </c>
      <c r="H137" s="29">
        <v>1</v>
      </c>
      <c r="I137" s="26"/>
      <c r="J137" s="26"/>
      <c r="K137" s="27"/>
      <c r="L137" s="52"/>
      <c r="X137" s="23"/>
      <c r="Y137" s="22"/>
      <c r="Z137" s="23"/>
    </row>
    <row r="138" spans="1:26" s="21" customFormat="1" ht="12.75" customHeight="1" x14ac:dyDescent="0.2">
      <c r="A138" s="17"/>
      <c r="B138" s="37" t="s">
        <v>193</v>
      </c>
      <c r="C138" s="281" t="s">
        <v>261</v>
      </c>
      <c r="D138" s="281" t="s">
        <v>232</v>
      </c>
      <c r="E138" s="281" t="s">
        <v>232</v>
      </c>
      <c r="F138" s="288" t="s">
        <v>232</v>
      </c>
      <c r="G138" s="340"/>
      <c r="H138" s="29">
        <v>0.75</v>
      </c>
      <c r="I138" s="26"/>
      <c r="J138" s="26"/>
      <c r="K138" s="27"/>
      <c r="L138" s="52"/>
      <c r="X138" s="23"/>
      <c r="Y138" s="22"/>
      <c r="Z138" s="23"/>
    </row>
    <row r="139" spans="1:26" ht="12.75" customHeight="1" x14ac:dyDescent="0.2">
      <c r="A139" s="186"/>
      <c r="B139" s="37" t="s">
        <v>192</v>
      </c>
      <c r="C139" s="281" t="s">
        <v>311</v>
      </c>
      <c r="D139" s="281" t="s">
        <v>235</v>
      </c>
      <c r="E139" s="281" t="s">
        <v>235</v>
      </c>
      <c r="F139" s="288" t="s">
        <v>235</v>
      </c>
      <c r="G139" s="340"/>
      <c r="H139" s="38">
        <v>0.5</v>
      </c>
      <c r="I139" s="26"/>
      <c r="J139" s="26"/>
      <c r="L139" s="21"/>
      <c r="Y139" s="5"/>
    </row>
    <row r="140" spans="1:26" ht="12.75" customHeight="1" x14ac:dyDescent="0.2">
      <c r="A140" s="186"/>
      <c r="B140" s="37" t="s">
        <v>196</v>
      </c>
      <c r="C140" s="292" t="s">
        <v>262</v>
      </c>
      <c r="D140" s="292" t="s">
        <v>234</v>
      </c>
      <c r="E140" s="292" t="s">
        <v>234</v>
      </c>
      <c r="F140" s="293" t="s">
        <v>234</v>
      </c>
      <c r="G140" s="340"/>
      <c r="H140" s="29">
        <v>0.25</v>
      </c>
      <c r="I140" s="26"/>
      <c r="J140" s="26"/>
      <c r="L140" s="21"/>
      <c r="Y140" s="5"/>
    </row>
    <row r="141" spans="1:26" ht="12.75" customHeight="1" x14ac:dyDescent="0.2">
      <c r="A141" s="186"/>
      <c r="B141" s="37" t="s">
        <v>214</v>
      </c>
      <c r="C141" s="292" t="s">
        <v>263</v>
      </c>
      <c r="D141" s="324" t="s">
        <v>233</v>
      </c>
      <c r="E141" s="324" t="s">
        <v>233</v>
      </c>
      <c r="F141" s="325" t="s">
        <v>233</v>
      </c>
      <c r="G141" s="341"/>
      <c r="H141" s="29">
        <v>0</v>
      </c>
      <c r="I141" s="26"/>
      <c r="J141" s="26"/>
      <c r="Y141" s="5"/>
    </row>
    <row r="142" spans="1:26" ht="12.75" customHeight="1" x14ac:dyDescent="0.2">
      <c r="A142" s="186"/>
      <c r="B142" s="39"/>
      <c r="C142" s="10"/>
      <c r="D142" s="40"/>
      <c r="E142" s="40"/>
      <c r="F142" s="274" t="s">
        <v>191</v>
      </c>
      <c r="G142" s="274"/>
      <c r="H142" s="275"/>
      <c r="I142" s="171"/>
      <c r="J142" s="171"/>
      <c r="Y142" s="5"/>
    </row>
    <row r="143" spans="1:26" ht="12.75" customHeight="1" x14ac:dyDescent="0.2">
      <c r="A143" s="186"/>
      <c r="B143" s="39"/>
      <c r="C143" s="10"/>
      <c r="D143" s="40"/>
      <c r="E143" s="276" t="s">
        <v>283</v>
      </c>
      <c r="F143" s="305"/>
      <c r="G143" s="305"/>
      <c r="H143" s="305"/>
      <c r="I143" s="33" t="str">
        <f>IF(I142="","",G137*I142)</f>
        <v/>
      </c>
      <c r="J143" s="33" t="str">
        <f>IF(J142="","",G137*J142)</f>
        <v/>
      </c>
      <c r="Y143" s="5"/>
    </row>
    <row r="144" spans="1:26" s="65" customFormat="1" x14ac:dyDescent="0.2">
      <c r="A144" s="11"/>
      <c r="B144" s="82" t="s">
        <v>309</v>
      </c>
      <c r="C144" s="83"/>
      <c r="D144" s="83"/>
      <c r="E144" s="83"/>
      <c r="F144" s="83"/>
      <c r="G144" s="83"/>
      <c r="H144" s="84"/>
      <c r="I144" s="64" t="str">
        <f>IF(ISNUMBER(I111+I119+I127+I135+I143),(I111+I119+I127+I135+I143)/8,"")</f>
        <v/>
      </c>
      <c r="J144" s="64" t="str">
        <f>IF(ISNUMBER(J111+J119+J127+J135+J143),(J111+J119+J127+J135+J143)/8,"")</f>
        <v/>
      </c>
      <c r="X144" s="66"/>
      <c r="Y144" s="66"/>
      <c r="Z144" s="66"/>
    </row>
    <row r="145" spans="1:26" ht="12.75" customHeight="1" x14ac:dyDescent="0.2">
      <c r="A145" s="186"/>
      <c r="B145" s="39"/>
      <c r="C145" s="10"/>
      <c r="D145" s="40"/>
      <c r="E145" s="40"/>
      <c r="F145" s="32"/>
      <c r="G145" s="32"/>
      <c r="H145" s="85"/>
      <c r="I145" s="79"/>
      <c r="J145" s="79"/>
      <c r="Y145" s="5"/>
    </row>
    <row r="146" spans="1:26" s="94" customFormat="1" ht="12.75" customHeight="1" x14ac:dyDescent="0.2">
      <c r="A146" s="86"/>
      <c r="B146" s="86"/>
      <c r="C146" s="87"/>
      <c r="D146" s="87"/>
      <c r="E146" s="87"/>
      <c r="F146" s="88"/>
      <c r="G146" s="88"/>
      <c r="H146" s="89"/>
      <c r="I146" s="90"/>
      <c r="J146" s="90"/>
      <c r="K146" s="91"/>
      <c r="L146" s="91"/>
      <c r="M146" s="91"/>
      <c r="N146" s="91"/>
      <c r="O146" s="91"/>
      <c r="P146" s="91"/>
      <c r="Q146" s="91"/>
      <c r="R146" s="91"/>
      <c r="S146" s="91"/>
      <c r="T146" s="91"/>
      <c r="U146" s="91"/>
      <c r="V146" s="91"/>
      <c r="W146" s="91"/>
      <c r="X146" s="92"/>
      <c r="Y146" s="93"/>
      <c r="Z146" s="92"/>
    </row>
    <row r="147" spans="1:26" ht="12.75" customHeight="1" x14ac:dyDescent="0.2">
      <c r="A147" s="186"/>
      <c r="B147" s="39"/>
      <c r="C147" s="10"/>
      <c r="D147" s="40"/>
      <c r="E147" s="40"/>
      <c r="F147" s="32"/>
      <c r="G147" s="32"/>
      <c r="H147" s="85"/>
      <c r="I147" s="79"/>
      <c r="J147" s="79"/>
      <c r="K147" s="11"/>
      <c r="L147" s="11"/>
      <c r="M147" s="11"/>
      <c r="N147" s="11"/>
      <c r="O147" s="11"/>
      <c r="P147" s="11"/>
      <c r="Q147" s="11"/>
      <c r="R147" s="11"/>
      <c r="S147" s="11"/>
      <c r="T147" s="11"/>
      <c r="U147" s="11"/>
      <c r="V147" s="11"/>
      <c r="W147" s="11"/>
      <c r="X147" s="14"/>
      <c r="Y147" s="13"/>
      <c r="Z147" s="14"/>
    </row>
    <row r="148" spans="1:26" ht="15" customHeight="1" x14ac:dyDescent="0.2">
      <c r="A148" s="212"/>
      <c r="B148" s="342" t="s">
        <v>386</v>
      </c>
      <c r="C148" s="343"/>
      <c r="D148" s="343"/>
      <c r="E148" s="343"/>
      <c r="F148" s="343"/>
      <c r="G148" s="343"/>
      <c r="H148" s="343"/>
      <c r="I148" s="343"/>
      <c r="J148" s="95"/>
      <c r="Y148" s="5"/>
    </row>
    <row r="149" spans="1:26" ht="12.75" customHeight="1" x14ac:dyDescent="0.2">
      <c r="A149" s="186"/>
      <c r="B149" s="263" t="s">
        <v>385</v>
      </c>
      <c r="C149" s="264"/>
      <c r="D149" s="264"/>
      <c r="E149" s="264"/>
      <c r="F149" s="264"/>
      <c r="G149" s="182"/>
      <c r="H149" s="96"/>
      <c r="I149" s="97"/>
      <c r="J149" s="79"/>
      <c r="Y149" s="5"/>
    </row>
    <row r="150" spans="1:26" s="11" customFormat="1" ht="12.75" customHeight="1" x14ac:dyDescent="0.2">
      <c r="A150" s="74"/>
      <c r="B150" s="285" t="s">
        <v>387</v>
      </c>
      <c r="C150" s="286"/>
      <c r="D150" s="286"/>
      <c r="E150" s="286"/>
      <c r="F150" s="287"/>
      <c r="G150" s="98" t="s">
        <v>282</v>
      </c>
      <c r="H150" s="19" t="s">
        <v>195</v>
      </c>
      <c r="I150" s="20" t="s">
        <v>190</v>
      </c>
      <c r="J150" s="20" t="s">
        <v>189</v>
      </c>
      <c r="X150" s="14"/>
      <c r="Y150" s="13"/>
      <c r="Z150" s="14"/>
    </row>
    <row r="151" spans="1:26" s="11" customFormat="1" ht="12.75" customHeight="1" x14ac:dyDescent="0.2">
      <c r="A151" s="74"/>
      <c r="B151" s="28" t="s">
        <v>194</v>
      </c>
      <c r="C151" s="258" t="s">
        <v>388</v>
      </c>
      <c r="D151" s="258"/>
      <c r="E151" s="258"/>
      <c r="F151" s="259"/>
      <c r="G151" s="337">
        <v>1</v>
      </c>
      <c r="H151" s="29">
        <v>1</v>
      </c>
      <c r="I151" s="26"/>
      <c r="J151" s="26"/>
      <c r="X151" s="14"/>
      <c r="Y151" s="13"/>
      <c r="Z151" s="14"/>
    </row>
    <row r="152" spans="1:26" s="11" customFormat="1" ht="12.75" customHeight="1" x14ac:dyDescent="0.2">
      <c r="A152" s="74"/>
      <c r="B152" s="28" t="s">
        <v>193</v>
      </c>
      <c r="C152" s="258" t="s">
        <v>389</v>
      </c>
      <c r="D152" s="258"/>
      <c r="E152" s="258"/>
      <c r="F152" s="259"/>
      <c r="G152" s="337"/>
      <c r="H152" s="29">
        <v>0.75</v>
      </c>
      <c r="I152" s="26"/>
      <c r="J152" s="26"/>
      <c r="X152" s="14"/>
      <c r="Y152" s="13"/>
      <c r="Z152" s="14"/>
    </row>
    <row r="153" spans="1:26" s="11" customFormat="1" ht="12.75" customHeight="1" x14ac:dyDescent="0.2">
      <c r="A153" s="74"/>
      <c r="B153" s="28" t="s">
        <v>192</v>
      </c>
      <c r="C153" s="258" t="s">
        <v>390</v>
      </c>
      <c r="D153" s="258"/>
      <c r="E153" s="258"/>
      <c r="F153" s="259"/>
      <c r="G153" s="337"/>
      <c r="H153" s="29">
        <v>0.5</v>
      </c>
      <c r="I153" s="26"/>
      <c r="J153" s="26"/>
      <c r="X153" s="14"/>
      <c r="Y153" s="13"/>
      <c r="Z153" s="14"/>
    </row>
    <row r="154" spans="1:26" s="11" customFormat="1" ht="12.75" customHeight="1" x14ac:dyDescent="0.2">
      <c r="A154" s="74"/>
      <c r="B154" s="28" t="s">
        <v>196</v>
      </c>
      <c r="C154" s="258" t="s">
        <v>291</v>
      </c>
      <c r="D154" s="258"/>
      <c r="E154" s="258"/>
      <c r="F154" s="259"/>
      <c r="G154" s="337"/>
      <c r="H154" s="29">
        <v>0.25</v>
      </c>
      <c r="I154" s="26"/>
      <c r="J154" s="26"/>
      <c r="X154" s="14"/>
      <c r="Y154" s="13"/>
      <c r="Z154" s="14"/>
    </row>
    <row r="155" spans="1:26" s="11" customFormat="1" ht="12.75" customHeight="1" x14ac:dyDescent="0.2">
      <c r="A155" s="74"/>
      <c r="B155" s="28" t="s">
        <v>214</v>
      </c>
      <c r="C155" s="258" t="s">
        <v>281</v>
      </c>
      <c r="D155" s="258"/>
      <c r="E155" s="258"/>
      <c r="F155" s="259"/>
      <c r="G155" s="338"/>
      <c r="H155" s="29">
        <v>0</v>
      </c>
      <c r="I155" s="26"/>
      <c r="J155" s="26"/>
      <c r="X155" s="14"/>
      <c r="Y155" s="13"/>
      <c r="Z155" s="14"/>
    </row>
    <row r="156" spans="1:26" s="11" customFormat="1" ht="12.75" customHeight="1" x14ac:dyDescent="0.2">
      <c r="A156" s="74"/>
      <c r="B156" s="186"/>
      <c r="C156" s="57"/>
      <c r="D156" s="184"/>
      <c r="E156" s="184"/>
      <c r="F156" s="274" t="s">
        <v>191</v>
      </c>
      <c r="G156" s="274"/>
      <c r="H156" s="275"/>
      <c r="I156" s="171"/>
      <c r="J156" s="171"/>
      <c r="X156" s="14"/>
      <c r="Y156" s="13"/>
      <c r="Z156" s="14"/>
    </row>
    <row r="157" spans="1:26" s="11" customFormat="1" ht="12.75" customHeight="1" x14ac:dyDescent="0.2">
      <c r="A157" s="74"/>
      <c r="B157" s="186"/>
      <c r="C157" s="57"/>
      <c r="D157" s="184"/>
      <c r="E157" s="276" t="s">
        <v>283</v>
      </c>
      <c r="F157" s="305"/>
      <c r="G157" s="305"/>
      <c r="H157" s="305"/>
      <c r="I157" s="33" t="str">
        <f>IF(I156="","",G151*I156)</f>
        <v/>
      </c>
      <c r="J157" s="33" t="str">
        <f>IF(J156="","",G151*J156)</f>
        <v/>
      </c>
      <c r="X157" s="14"/>
      <c r="Y157" s="13"/>
      <c r="Z157" s="14"/>
    </row>
    <row r="158" spans="1:26" s="11" customFormat="1" ht="39" customHeight="1" x14ac:dyDescent="0.2">
      <c r="A158" s="74"/>
      <c r="B158" s="344" t="s">
        <v>391</v>
      </c>
      <c r="C158" s="279"/>
      <c r="D158" s="279"/>
      <c r="E158" s="279"/>
      <c r="F158" s="280"/>
      <c r="G158" s="60" t="s">
        <v>282</v>
      </c>
      <c r="H158" s="99" t="s">
        <v>195</v>
      </c>
      <c r="I158" s="99" t="s">
        <v>190</v>
      </c>
      <c r="J158" s="99" t="s">
        <v>189</v>
      </c>
      <c r="X158" s="14"/>
      <c r="Y158" s="13"/>
      <c r="Z158" s="14"/>
    </row>
    <row r="159" spans="1:26" s="11" customFormat="1" ht="12.75" customHeight="1" x14ac:dyDescent="0.2">
      <c r="A159" s="74"/>
      <c r="B159" s="24" t="s">
        <v>194</v>
      </c>
      <c r="C159" s="100" t="s">
        <v>284</v>
      </c>
      <c r="D159" s="100"/>
      <c r="E159" s="100"/>
      <c r="F159" s="101"/>
      <c r="G159" s="269">
        <v>1</v>
      </c>
      <c r="H159" s="29">
        <v>1</v>
      </c>
      <c r="I159" s="26"/>
      <c r="J159" s="26"/>
      <c r="X159" s="14"/>
      <c r="Y159" s="13"/>
      <c r="Z159" s="14"/>
    </row>
    <row r="160" spans="1:26" s="11" customFormat="1" ht="12.75" customHeight="1" x14ac:dyDescent="0.2">
      <c r="A160" s="74"/>
      <c r="B160" s="102" t="s">
        <v>193</v>
      </c>
      <c r="C160" s="258" t="s">
        <v>285</v>
      </c>
      <c r="D160" s="258"/>
      <c r="E160" s="176"/>
      <c r="F160" s="177"/>
      <c r="G160" s="269"/>
      <c r="H160" s="29">
        <v>0.8</v>
      </c>
      <c r="I160" s="26"/>
      <c r="J160" s="26"/>
      <c r="X160" s="14"/>
      <c r="Y160" s="13"/>
      <c r="Z160" s="14"/>
    </row>
    <row r="161" spans="1:26" s="11" customFormat="1" ht="12.75" customHeight="1" x14ac:dyDescent="0.2">
      <c r="A161" s="74"/>
      <c r="B161" s="28" t="s">
        <v>192</v>
      </c>
      <c r="C161" s="258" t="s">
        <v>286</v>
      </c>
      <c r="D161" s="258"/>
      <c r="E161" s="174"/>
      <c r="F161" s="175"/>
      <c r="G161" s="269"/>
      <c r="H161" s="29">
        <v>0.6</v>
      </c>
      <c r="I161" s="26"/>
      <c r="J161" s="26"/>
      <c r="X161" s="14"/>
      <c r="Y161" s="13"/>
      <c r="Z161" s="14"/>
    </row>
    <row r="162" spans="1:26" s="11" customFormat="1" ht="12.75" customHeight="1" x14ac:dyDescent="0.2">
      <c r="A162" s="74"/>
      <c r="B162" s="28" t="s">
        <v>196</v>
      </c>
      <c r="C162" s="258" t="s">
        <v>287</v>
      </c>
      <c r="D162" s="258"/>
      <c r="E162" s="258"/>
      <c r="F162" s="259"/>
      <c r="G162" s="269"/>
      <c r="H162" s="29">
        <v>0.5</v>
      </c>
      <c r="I162" s="26"/>
      <c r="J162" s="26"/>
      <c r="X162" s="14"/>
      <c r="Y162" s="13"/>
      <c r="Z162" s="14"/>
    </row>
    <row r="163" spans="1:26" s="11" customFormat="1" ht="12.75" customHeight="1" x14ac:dyDescent="0.2">
      <c r="A163" s="74"/>
      <c r="B163" s="28" t="s">
        <v>214</v>
      </c>
      <c r="C163" s="258" t="s">
        <v>288</v>
      </c>
      <c r="D163" s="258"/>
      <c r="E163" s="176"/>
      <c r="F163" s="177"/>
      <c r="G163" s="269"/>
      <c r="H163" s="29">
        <v>0.4</v>
      </c>
      <c r="I163" s="26"/>
      <c r="J163" s="26"/>
      <c r="X163" s="14"/>
      <c r="Y163" s="13"/>
      <c r="Z163" s="14"/>
    </row>
    <row r="164" spans="1:26" s="11" customFormat="1" ht="12.75" customHeight="1" x14ac:dyDescent="0.2">
      <c r="A164" s="74"/>
      <c r="B164" s="28" t="s">
        <v>214</v>
      </c>
      <c r="C164" s="258" t="s">
        <v>289</v>
      </c>
      <c r="D164" s="258"/>
      <c r="E164" s="176"/>
      <c r="F164" s="177"/>
      <c r="G164" s="269"/>
      <c r="H164" s="29">
        <v>0.2</v>
      </c>
      <c r="I164" s="26"/>
      <c r="J164" s="26"/>
      <c r="X164" s="14"/>
      <c r="Y164" s="13"/>
      <c r="Z164" s="14"/>
    </row>
    <row r="165" spans="1:26" s="11" customFormat="1" ht="12.75" customHeight="1" x14ac:dyDescent="0.2">
      <c r="A165" s="74"/>
      <c r="B165" s="28" t="s">
        <v>214</v>
      </c>
      <c r="C165" s="258" t="s">
        <v>290</v>
      </c>
      <c r="D165" s="258"/>
      <c r="E165" s="174"/>
      <c r="F165" s="175"/>
      <c r="G165" s="270"/>
      <c r="H165" s="26">
        <v>0</v>
      </c>
      <c r="I165" s="26"/>
      <c r="J165" s="26"/>
      <c r="X165" s="14"/>
      <c r="Y165" s="13"/>
      <c r="Z165" s="14"/>
    </row>
    <row r="166" spans="1:26" s="11" customFormat="1" ht="12.75" customHeight="1" x14ac:dyDescent="0.2">
      <c r="A166" s="74"/>
      <c r="B166" s="21"/>
      <c r="C166" s="31"/>
      <c r="D166" s="32"/>
      <c r="E166" s="32"/>
      <c r="F166" s="274" t="s">
        <v>191</v>
      </c>
      <c r="G166" s="274"/>
      <c r="H166" s="275"/>
      <c r="I166" s="170"/>
      <c r="J166" s="170"/>
      <c r="X166" s="14"/>
      <c r="Y166" s="13"/>
      <c r="Z166" s="14"/>
    </row>
    <row r="167" spans="1:26" s="11" customFormat="1" ht="12.75" customHeight="1" x14ac:dyDescent="0.2">
      <c r="A167" s="74"/>
      <c r="B167" s="21"/>
      <c r="C167" s="31"/>
      <c r="D167" s="32"/>
      <c r="E167" s="276" t="s">
        <v>283</v>
      </c>
      <c r="F167" s="305"/>
      <c r="G167" s="305"/>
      <c r="H167" s="305"/>
      <c r="I167" s="33" t="str">
        <f>IF(I166="","",G159*I166)</f>
        <v/>
      </c>
      <c r="J167" s="33" t="str">
        <f>IF(J166="","",G159*J166)</f>
        <v/>
      </c>
      <c r="X167" s="14"/>
      <c r="Y167" s="13"/>
      <c r="Z167" s="14"/>
    </row>
    <row r="168" spans="1:26" s="11" customFormat="1" ht="12.75" customHeight="1" x14ac:dyDescent="0.2">
      <c r="A168" s="74"/>
      <c r="B168" s="345" t="s">
        <v>316</v>
      </c>
      <c r="C168" s="346"/>
      <c r="D168" s="346"/>
      <c r="E168" s="346"/>
      <c r="F168" s="346"/>
      <c r="G168" s="346"/>
      <c r="H168" s="347"/>
      <c r="I168" s="103" t="str">
        <f>IF(ISNUMBER(I157+I167), MIN(I157,I167),"")</f>
        <v/>
      </c>
      <c r="J168" s="103" t="str">
        <f>IF(ISNUMBER(J157+J167), MIN(J157,J167),"")</f>
        <v/>
      </c>
      <c r="X168" s="14"/>
      <c r="Y168" s="13"/>
      <c r="Z168" s="14"/>
    </row>
    <row r="169" spans="1:26" s="11" customFormat="1" ht="12.75" customHeight="1" x14ac:dyDescent="0.2">
      <c r="A169" s="74"/>
      <c r="B169" s="104"/>
      <c r="C169" s="12"/>
      <c r="D169" s="105"/>
      <c r="E169" s="105"/>
      <c r="F169" s="77"/>
      <c r="G169" s="77"/>
      <c r="H169" s="106"/>
      <c r="I169" s="79"/>
      <c r="J169" s="79"/>
      <c r="X169" s="14"/>
      <c r="Y169" s="13"/>
      <c r="Z169" s="14"/>
    </row>
    <row r="170" spans="1:26" s="73" customFormat="1" ht="12.75" customHeight="1" x14ac:dyDescent="0.2">
      <c r="A170" s="67"/>
      <c r="B170" s="107"/>
      <c r="C170" s="108"/>
      <c r="D170" s="109"/>
      <c r="E170" s="109"/>
      <c r="F170" s="70"/>
      <c r="G170" s="70"/>
      <c r="H170" s="110"/>
      <c r="I170" s="72"/>
      <c r="J170" s="72"/>
      <c r="K170" s="11"/>
      <c r="L170" s="11"/>
      <c r="M170" s="11"/>
      <c r="N170" s="11"/>
      <c r="O170" s="11"/>
      <c r="P170" s="11"/>
      <c r="Q170" s="11"/>
      <c r="R170" s="11"/>
      <c r="S170" s="11"/>
      <c r="T170" s="11"/>
      <c r="U170" s="11"/>
      <c r="V170" s="11"/>
      <c r="W170" s="11"/>
      <c r="X170" s="14"/>
      <c r="Y170" s="13"/>
      <c r="Z170" s="14"/>
    </row>
    <row r="171" spans="1:26" s="11" customFormat="1" ht="12.75" customHeight="1" x14ac:dyDescent="0.2">
      <c r="A171" s="74"/>
      <c r="B171" s="104"/>
      <c r="C171" s="12"/>
      <c r="D171" s="105"/>
      <c r="E171" s="105"/>
      <c r="F171" s="77"/>
      <c r="G171" s="77"/>
      <c r="H171" s="106"/>
      <c r="I171" s="79"/>
      <c r="J171" s="79"/>
      <c r="X171" s="14"/>
      <c r="Y171" s="13"/>
      <c r="Z171" s="14"/>
    </row>
    <row r="172" spans="1:26" ht="12.75" customHeight="1" x14ac:dyDescent="0.2">
      <c r="A172" s="348" t="s">
        <v>304</v>
      </c>
      <c r="B172" s="348"/>
      <c r="C172" s="348"/>
      <c r="D172" s="348"/>
      <c r="E172" s="348"/>
      <c r="F172" s="348"/>
      <c r="G172" s="348"/>
      <c r="H172" s="348"/>
      <c r="I172" s="348"/>
      <c r="J172" s="348"/>
      <c r="Y172" s="5"/>
    </row>
    <row r="173" spans="1:26" ht="12.75" customHeight="1" x14ac:dyDescent="0.2">
      <c r="A173" s="15"/>
      <c r="B173" s="356" t="s">
        <v>441</v>
      </c>
      <c r="C173" s="356"/>
      <c r="D173" s="356"/>
      <c r="E173" s="356"/>
      <c r="F173" s="356"/>
      <c r="G173" s="356"/>
      <c r="H173" s="356"/>
      <c r="I173" s="356"/>
      <c r="J173" s="356"/>
      <c r="Y173" s="5"/>
    </row>
    <row r="174" spans="1:26" ht="12.75" customHeight="1" x14ac:dyDescent="0.2">
      <c r="A174" s="186"/>
      <c r="B174" s="349" t="s">
        <v>324</v>
      </c>
      <c r="C174" s="350"/>
      <c r="D174" s="350"/>
      <c r="E174" s="350"/>
      <c r="F174" s="351"/>
      <c r="G174" s="352" t="s">
        <v>282</v>
      </c>
      <c r="H174" s="354" t="s">
        <v>195</v>
      </c>
      <c r="I174" s="354" t="s">
        <v>190</v>
      </c>
      <c r="J174" s="354" t="s">
        <v>189</v>
      </c>
      <c r="Y174" s="5"/>
      <c r="Z174" s="2"/>
    </row>
    <row r="175" spans="1:26" ht="12.75" customHeight="1" x14ac:dyDescent="0.2">
      <c r="A175" s="186"/>
      <c r="B175" s="357" t="s">
        <v>322</v>
      </c>
      <c r="C175" s="358"/>
      <c r="D175" s="358"/>
      <c r="E175" s="358"/>
      <c r="F175" s="359"/>
      <c r="G175" s="353"/>
      <c r="H175" s="355"/>
      <c r="I175" s="355"/>
      <c r="J175" s="355"/>
      <c r="Y175" s="5"/>
      <c r="Z175" s="2"/>
    </row>
    <row r="176" spans="1:26" s="21" customFormat="1" ht="12.75" customHeight="1" x14ac:dyDescent="0.2">
      <c r="A176" s="17"/>
      <c r="B176" s="36" t="s">
        <v>194</v>
      </c>
      <c r="C176" s="281" t="s">
        <v>253</v>
      </c>
      <c r="D176" s="281"/>
      <c r="E176" s="281"/>
      <c r="F176" s="288"/>
      <c r="G176" s="331">
        <v>3</v>
      </c>
      <c r="H176" s="29">
        <v>1</v>
      </c>
      <c r="I176" s="26"/>
      <c r="J176" s="26"/>
      <c r="K176" s="27"/>
      <c r="L176" s="52"/>
      <c r="X176" s="23"/>
      <c r="Y176" s="22"/>
      <c r="Z176" s="23"/>
    </row>
    <row r="177" spans="1:26" s="21" customFormat="1" ht="12.75" customHeight="1" x14ac:dyDescent="0.2">
      <c r="A177" s="17"/>
      <c r="B177" s="37" t="s">
        <v>193</v>
      </c>
      <c r="C177" s="281" t="s">
        <v>254</v>
      </c>
      <c r="D177" s="281"/>
      <c r="E177" s="281"/>
      <c r="F177" s="288"/>
      <c r="G177" s="332"/>
      <c r="H177" s="29">
        <v>0.8</v>
      </c>
      <c r="I177" s="26"/>
      <c r="J177" s="26"/>
      <c r="K177" s="27"/>
      <c r="L177" s="52"/>
      <c r="X177" s="23"/>
      <c r="Y177" s="22"/>
      <c r="Z177" s="23"/>
    </row>
    <row r="178" spans="1:26" ht="12.75" customHeight="1" x14ac:dyDescent="0.2">
      <c r="A178" s="186"/>
      <c r="B178" s="37" t="s">
        <v>192</v>
      </c>
      <c r="C178" s="281" t="s">
        <v>255</v>
      </c>
      <c r="D178" s="281"/>
      <c r="E178" s="281"/>
      <c r="F178" s="288"/>
      <c r="G178" s="332"/>
      <c r="H178" s="59">
        <v>0.7</v>
      </c>
      <c r="I178" s="26"/>
      <c r="J178" s="26"/>
      <c r="L178" s="21"/>
      <c r="Y178" s="5"/>
    </row>
    <row r="179" spans="1:26" ht="12.75" customHeight="1" x14ac:dyDescent="0.2">
      <c r="A179" s="186"/>
      <c r="B179" s="37" t="s">
        <v>196</v>
      </c>
      <c r="C179" s="292" t="s">
        <v>280</v>
      </c>
      <c r="D179" s="292"/>
      <c r="E179" s="292"/>
      <c r="F179" s="293"/>
      <c r="G179" s="332"/>
      <c r="H179" s="29">
        <v>0.5</v>
      </c>
      <c r="I179" s="26"/>
      <c r="J179" s="26"/>
      <c r="L179" s="21"/>
      <c r="Y179" s="5"/>
    </row>
    <row r="180" spans="1:26" ht="12.75" customHeight="1" x14ac:dyDescent="0.2">
      <c r="A180" s="186"/>
      <c r="B180" s="111" t="s">
        <v>214</v>
      </c>
      <c r="C180" s="178" t="s">
        <v>256</v>
      </c>
      <c r="D180" s="178"/>
      <c r="E180" s="178"/>
      <c r="F180" s="179"/>
      <c r="G180" s="332"/>
      <c r="H180" s="29">
        <v>0.4</v>
      </c>
      <c r="I180" s="26"/>
      <c r="J180" s="26"/>
      <c r="L180" s="21"/>
      <c r="Y180" s="5"/>
    </row>
    <row r="181" spans="1:26" ht="12.75" customHeight="1" x14ac:dyDescent="0.2">
      <c r="A181" s="186"/>
      <c r="B181" s="37" t="s">
        <v>215</v>
      </c>
      <c r="C181" s="178" t="s">
        <v>257</v>
      </c>
      <c r="D181" s="178"/>
      <c r="E181" s="178"/>
      <c r="F181" s="179"/>
      <c r="G181" s="332"/>
      <c r="H181" s="29">
        <v>0.3</v>
      </c>
      <c r="I181" s="26"/>
      <c r="J181" s="26"/>
      <c r="L181" s="21"/>
      <c r="Y181" s="5"/>
    </row>
    <row r="182" spans="1:26" ht="12.75" customHeight="1" x14ac:dyDescent="0.2">
      <c r="A182" s="186"/>
      <c r="B182" s="37" t="s">
        <v>251</v>
      </c>
      <c r="C182" s="178" t="s">
        <v>258</v>
      </c>
      <c r="D182" s="178"/>
      <c r="E182" s="178"/>
      <c r="F182" s="179"/>
      <c r="G182" s="332"/>
      <c r="H182" s="29">
        <v>0.1</v>
      </c>
      <c r="I182" s="26"/>
      <c r="J182" s="26"/>
      <c r="L182" s="21"/>
      <c r="Y182" s="5"/>
    </row>
    <row r="183" spans="1:26" ht="12.75" customHeight="1" x14ac:dyDescent="0.2">
      <c r="A183" s="186"/>
      <c r="B183" s="37" t="s">
        <v>252</v>
      </c>
      <c r="C183" s="292" t="s">
        <v>259</v>
      </c>
      <c r="D183" s="292"/>
      <c r="E183" s="292"/>
      <c r="F183" s="293"/>
      <c r="G183" s="333"/>
      <c r="H183" s="29">
        <v>0</v>
      </c>
      <c r="I183" s="26"/>
      <c r="J183" s="26"/>
      <c r="Y183" s="5"/>
    </row>
    <row r="184" spans="1:26" ht="12.75" customHeight="1" x14ac:dyDescent="0.2">
      <c r="A184" s="186"/>
      <c r="B184" s="39"/>
      <c r="C184" s="10"/>
      <c r="D184" s="40"/>
      <c r="E184" s="40"/>
      <c r="F184" s="274" t="s">
        <v>191</v>
      </c>
      <c r="G184" s="274"/>
      <c r="H184" s="275"/>
      <c r="I184" s="171"/>
      <c r="J184" s="171"/>
      <c r="Y184" s="5"/>
    </row>
    <row r="185" spans="1:26" ht="12.75" customHeight="1" x14ac:dyDescent="0.2">
      <c r="A185" s="186"/>
      <c r="B185" s="39"/>
      <c r="C185" s="10"/>
      <c r="D185" s="40"/>
      <c r="E185" s="276" t="s">
        <v>283</v>
      </c>
      <c r="F185" s="305"/>
      <c r="G185" s="305"/>
      <c r="H185" s="305"/>
      <c r="I185" s="33" t="str">
        <f>IF(I184="","",G176*I184)</f>
        <v/>
      </c>
      <c r="J185" s="33" t="str">
        <f>IF(J184="","",G176*J184)</f>
        <v/>
      </c>
      <c r="Y185" s="5"/>
    </row>
    <row r="186" spans="1:26" ht="64.5" customHeight="1" x14ac:dyDescent="0.2">
      <c r="A186" s="186"/>
      <c r="B186" s="285" t="s">
        <v>325</v>
      </c>
      <c r="C186" s="286"/>
      <c r="D186" s="286"/>
      <c r="E186" s="286"/>
      <c r="F186" s="287"/>
      <c r="G186" s="34" t="s">
        <v>282</v>
      </c>
      <c r="H186" s="35" t="s">
        <v>195</v>
      </c>
      <c r="I186" s="35" t="s">
        <v>190</v>
      </c>
      <c r="J186" s="35" t="s">
        <v>189</v>
      </c>
      <c r="Y186" s="5"/>
      <c r="Z186" s="2"/>
    </row>
    <row r="187" spans="1:26" s="21" customFormat="1" ht="12.75" customHeight="1" x14ac:dyDescent="0.2">
      <c r="A187" s="17"/>
      <c r="B187" s="111" t="s">
        <v>194</v>
      </c>
      <c r="C187" s="294" t="s">
        <v>438</v>
      </c>
      <c r="D187" s="295" t="s">
        <v>240</v>
      </c>
      <c r="E187" s="295" t="s">
        <v>240</v>
      </c>
      <c r="F187" s="296" t="s">
        <v>240</v>
      </c>
      <c r="G187" s="297">
        <v>1</v>
      </c>
      <c r="H187" s="112">
        <v>0.5</v>
      </c>
      <c r="I187" s="26"/>
      <c r="J187" s="26"/>
      <c r="K187" s="27"/>
      <c r="L187" s="52"/>
      <c r="X187" s="23"/>
      <c r="Y187" s="22"/>
      <c r="Z187" s="23"/>
    </row>
    <row r="188" spans="1:26" s="21" customFormat="1" ht="12.75" customHeight="1" x14ac:dyDescent="0.2">
      <c r="A188" s="17"/>
      <c r="B188" s="111" t="s">
        <v>193</v>
      </c>
      <c r="C188" s="281" t="s">
        <v>293</v>
      </c>
      <c r="D188" s="260" t="s">
        <v>240</v>
      </c>
      <c r="E188" s="260" t="s">
        <v>240</v>
      </c>
      <c r="F188" s="261" t="s">
        <v>240</v>
      </c>
      <c r="G188" s="298"/>
      <c r="H188" s="29">
        <v>1</v>
      </c>
      <c r="I188" s="26"/>
      <c r="J188" s="26"/>
      <c r="K188" s="27"/>
      <c r="L188" s="52"/>
      <c r="X188" s="23"/>
      <c r="Y188" s="22"/>
      <c r="Z188" s="23"/>
    </row>
    <row r="189" spans="1:26" s="21" customFormat="1" ht="12.75" customHeight="1" x14ac:dyDescent="0.2">
      <c r="A189" s="17"/>
      <c r="B189" s="37" t="s">
        <v>192</v>
      </c>
      <c r="C189" s="281" t="s">
        <v>294</v>
      </c>
      <c r="D189" s="281" t="s">
        <v>241</v>
      </c>
      <c r="E189" s="281" t="s">
        <v>241</v>
      </c>
      <c r="F189" s="288" t="s">
        <v>241</v>
      </c>
      <c r="G189" s="298"/>
      <c r="H189" s="29">
        <v>0.5</v>
      </c>
      <c r="I189" s="26"/>
      <c r="J189" s="26"/>
      <c r="K189" s="27"/>
      <c r="L189" s="52"/>
      <c r="X189" s="23"/>
      <c r="Y189" s="22"/>
      <c r="Z189" s="23"/>
    </row>
    <row r="190" spans="1:26" ht="12.75" customHeight="1" x14ac:dyDescent="0.2">
      <c r="A190" s="186"/>
      <c r="B190" s="37" t="s">
        <v>196</v>
      </c>
      <c r="C190" s="281" t="s">
        <v>295</v>
      </c>
      <c r="D190" s="281" t="s">
        <v>242</v>
      </c>
      <c r="E190" s="281" t="s">
        <v>242</v>
      </c>
      <c r="F190" s="288" t="s">
        <v>242</v>
      </c>
      <c r="G190" s="298"/>
      <c r="H190" s="59">
        <v>0.25</v>
      </c>
      <c r="I190" s="26"/>
      <c r="J190" s="26"/>
      <c r="L190" s="21"/>
      <c r="Y190" s="5"/>
    </row>
    <row r="191" spans="1:26" ht="12.75" customHeight="1" x14ac:dyDescent="0.2">
      <c r="A191" s="186"/>
      <c r="B191" s="37" t="s">
        <v>214</v>
      </c>
      <c r="C191" s="292" t="s">
        <v>296</v>
      </c>
      <c r="D191" s="292" t="s">
        <v>243</v>
      </c>
      <c r="E191" s="292" t="s">
        <v>243</v>
      </c>
      <c r="F191" s="293" t="s">
        <v>243</v>
      </c>
      <c r="G191" s="299"/>
      <c r="H191" s="29">
        <v>0</v>
      </c>
      <c r="I191" s="26"/>
      <c r="J191" s="26"/>
      <c r="L191" s="21"/>
      <c r="Y191" s="5"/>
    </row>
    <row r="192" spans="1:26" ht="12.75" customHeight="1" x14ac:dyDescent="0.2">
      <c r="A192" s="186"/>
      <c r="B192" s="39"/>
      <c r="C192" s="10"/>
      <c r="D192" s="40"/>
      <c r="E192" s="40"/>
      <c r="F192" s="274" t="s">
        <v>191</v>
      </c>
      <c r="G192" s="274"/>
      <c r="H192" s="275"/>
      <c r="I192" s="171"/>
      <c r="J192" s="171"/>
      <c r="Y192" s="5"/>
    </row>
    <row r="193" spans="1:26" ht="12.75" customHeight="1" x14ac:dyDescent="0.2">
      <c r="A193" s="186"/>
      <c r="B193" s="39"/>
      <c r="C193" s="10"/>
      <c r="D193" s="40"/>
      <c r="E193" s="276" t="s">
        <v>283</v>
      </c>
      <c r="F193" s="305"/>
      <c r="G193" s="305"/>
      <c r="H193" s="305"/>
      <c r="I193" s="33" t="str">
        <f>IF(I192="","",G187*I192)</f>
        <v/>
      </c>
      <c r="J193" s="33" t="str">
        <f>IF(J192="","",G187*J192)</f>
        <v/>
      </c>
      <c r="Y193" s="5"/>
    </row>
    <row r="194" spans="1:26" ht="12.75" customHeight="1" x14ac:dyDescent="0.2">
      <c r="A194" s="186"/>
      <c r="B194" s="285" t="s">
        <v>398</v>
      </c>
      <c r="C194" s="286"/>
      <c r="D194" s="286"/>
      <c r="E194" s="286"/>
      <c r="F194" s="287"/>
      <c r="G194" s="18" t="s">
        <v>282</v>
      </c>
      <c r="H194" s="20" t="s">
        <v>195</v>
      </c>
      <c r="I194" s="20" t="s">
        <v>190</v>
      </c>
      <c r="J194" s="20" t="s">
        <v>189</v>
      </c>
      <c r="Y194" s="5"/>
      <c r="Z194" s="2"/>
    </row>
    <row r="195" spans="1:26" s="21" customFormat="1" ht="12.75" customHeight="1" x14ac:dyDescent="0.2">
      <c r="A195" s="17"/>
      <c r="B195" s="36" t="s">
        <v>194</v>
      </c>
      <c r="C195" s="281" t="s">
        <v>264</v>
      </c>
      <c r="D195" s="260" t="s">
        <v>228</v>
      </c>
      <c r="E195" s="260" t="s">
        <v>228</v>
      </c>
      <c r="F195" s="261" t="s">
        <v>228</v>
      </c>
      <c r="G195" s="339">
        <v>2</v>
      </c>
      <c r="H195" s="29">
        <v>1</v>
      </c>
      <c r="I195" s="26"/>
      <c r="J195" s="26"/>
      <c r="K195" s="27"/>
      <c r="L195" s="52"/>
      <c r="X195" s="23"/>
      <c r="Y195" s="22"/>
      <c r="Z195" s="23"/>
    </row>
    <row r="196" spans="1:26" s="21" customFormat="1" ht="12.75" customHeight="1" x14ac:dyDescent="0.2">
      <c r="A196" s="17"/>
      <c r="B196" s="37" t="s">
        <v>193</v>
      </c>
      <c r="C196" s="281" t="s">
        <v>265</v>
      </c>
      <c r="D196" s="281" t="s">
        <v>250</v>
      </c>
      <c r="E196" s="281" t="s">
        <v>250</v>
      </c>
      <c r="F196" s="288" t="s">
        <v>250</v>
      </c>
      <c r="G196" s="340"/>
      <c r="H196" s="29">
        <v>0.75</v>
      </c>
      <c r="I196" s="26"/>
      <c r="J196" s="26"/>
      <c r="K196" s="27"/>
      <c r="L196" s="52"/>
      <c r="X196" s="23"/>
      <c r="Y196" s="22"/>
      <c r="Z196" s="23"/>
    </row>
    <row r="197" spans="1:26" ht="12.75" customHeight="1" x14ac:dyDescent="0.2">
      <c r="A197" s="186"/>
      <c r="B197" s="37" t="s">
        <v>192</v>
      </c>
      <c r="C197" s="281" t="s">
        <v>266</v>
      </c>
      <c r="D197" s="281" t="s">
        <v>247</v>
      </c>
      <c r="E197" s="281" t="s">
        <v>247</v>
      </c>
      <c r="F197" s="288" t="s">
        <v>247</v>
      </c>
      <c r="G197" s="340"/>
      <c r="H197" s="38">
        <v>0.5</v>
      </c>
      <c r="I197" s="26"/>
      <c r="J197" s="26"/>
      <c r="L197" s="21"/>
      <c r="Y197" s="5"/>
    </row>
    <row r="198" spans="1:26" ht="12.75" customHeight="1" x14ac:dyDescent="0.2">
      <c r="A198" s="186"/>
      <c r="B198" s="37" t="s">
        <v>196</v>
      </c>
      <c r="C198" s="292" t="s">
        <v>267</v>
      </c>
      <c r="D198" s="292" t="s">
        <v>248</v>
      </c>
      <c r="E198" s="292" t="s">
        <v>248</v>
      </c>
      <c r="F198" s="293" t="s">
        <v>248</v>
      </c>
      <c r="G198" s="340"/>
      <c r="H198" s="29">
        <v>0.25</v>
      </c>
      <c r="I198" s="26"/>
      <c r="J198" s="26"/>
      <c r="L198" s="21"/>
      <c r="Y198" s="5"/>
    </row>
    <row r="199" spans="1:26" ht="12.75" customHeight="1" x14ac:dyDescent="0.2">
      <c r="A199" s="186"/>
      <c r="B199" s="37" t="s">
        <v>214</v>
      </c>
      <c r="C199" s="292" t="s">
        <v>268</v>
      </c>
      <c r="D199" s="324" t="s">
        <v>249</v>
      </c>
      <c r="E199" s="324" t="s">
        <v>249</v>
      </c>
      <c r="F199" s="325" t="s">
        <v>249</v>
      </c>
      <c r="G199" s="341"/>
      <c r="H199" s="29">
        <v>0</v>
      </c>
      <c r="I199" s="26"/>
      <c r="J199" s="26"/>
      <c r="Y199" s="5"/>
    </row>
    <row r="200" spans="1:26" ht="12.75" customHeight="1" x14ac:dyDescent="0.2">
      <c r="A200" s="186"/>
      <c r="B200" s="39"/>
      <c r="C200" s="10"/>
      <c r="D200" s="40"/>
      <c r="E200" s="40"/>
      <c r="F200" s="274" t="s">
        <v>191</v>
      </c>
      <c r="G200" s="274"/>
      <c r="H200" s="275"/>
      <c r="I200" s="171"/>
      <c r="J200" s="171"/>
      <c r="Y200" s="5"/>
    </row>
    <row r="201" spans="1:26" ht="12.75" customHeight="1" x14ac:dyDescent="0.2">
      <c r="A201" s="186"/>
      <c r="B201" s="39"/>
      <c r="C201" s="10"/>
      <c r="D201" s="40"/>
      <c r="E201" s="276" t="s">
        <v>283</v>
      </c>
      <c r="F201" s="305"/>
      <c r="G201" s="305"/>
      <c r="H201" s="305"/>
      <c r="I201" s="33" t="str">
        <f>IF(I200="","",G195*I200)</f>
        <v/>
      </c>
      <c r="J201" s="33" t="str">
        <f>IF(J200="","",G195*J200)</f>
        <v/>
      </c>
      <c r="Y201" s="5"/>
    </row>
    <row r="202" spans="1:26" ht="27.75" customHeight="1" x14ac:dyDescent="0.2">
      <c r="A202" s="186"/>
      <c r="B202" s="285" t="s">
        <v>439</v>
      </c>
      <c r="C202" s="286"/>
      <c r="D202" s="286"/>
      <c r="E202" s="286"/>
      <c r="F202" s="287"/>
      <c r="G202" s="34" t="s">
        <v>282</v>
      </c>
      <c r="H202" s="35" t="s">
        <v>195</v>
      </c>
      <c r="I202" s="35" t="s">
        <v>190</v>
      </c>
      <c r="J202" s="35" t="s">
        <v>189</v>
      </c>
      <c r="Y202" s="5"/>
      <c r="Z202" s="2"/>
    </row>
    <row r="203" spans="1:26" s="21" customFormat="1" ht="12.75" customHeight="1" x14ac:dyDescent="0.2">
      <c r="A203" s="17"/>
      <c r="B203" s="36" t="s">
        <v>194</v>
      </c>
      <c r="C203" s="281" t="s">
        <v>274</v>
      </c>
      <c r="D203" s="281" t="s">
        <v>230</v>
      </c>
      <c r="E203" s="281" t="s">
        <v>230</v>
      </c>
      <c r="F203" s="288" t="s">
        <v>230</v>
      </c>
      <c r="G203" s="289">
        <v>1</v>
      </c>
      <c r="H203" s="29">
        <v>1</v>
      </c>
      <c r="I203" s="26"/>
      <c r="J203" s="26"/>
      <c r="K203" s="27"/>
      <c r="L203" s="52"/>
      <c r="X203" s="23"/>
      <c r="Y203" s="22"/>
      <c r="Z203" s="23"/>
    </row>
    <row r="204" spans="1:26" s="21" customFormat="1" ht="12.75" customHeight="1" x14ac:dyDescent="0.2">
      <c r="A204" s="17"/>
      <c r="B204" s="37" t="s">
        <v>193</v>
      </c>
      <c r="C204" s="281" t="s">
        <v>275</v>
      </c>
      <c r="D204" s="281" t="s">
        <v>244</v>
      </c>
      <c r="E204" s="281" t="s">
        <v>244</v>
      </c>
      <c r="F204" s="288" t="s">
        <v>244</v>
      </c>
      <c r="G204" s="290"/>
      <c r="H204" s="29">
        <v>0.5</v>
      </c>
      <c r="I204" s="26"/>
      <c r="J204" s="26"/>
      <c r="K204" s="27"/>
      <c r="L204" s="52"/>
      <c r="X204" s="23"/>
      <c r="Y204" s="22"/>
      <c r="Z204" s="23"/>
    </row>
    <row r="205" spans="1:26" ht="12.75" customHeight="1" x14ac:dyDescent="0.2">
      <c r="A205" s="186"/>
      <c r="B205" s="37" t="s">
        <v>192</v>
      </c>
      <c r="C205" s="281" t="s">
        <v>277</v>
      </c>
      <c r="D205" s="281" t="s">
        <v>245</v>
      </c>
      <c r="E205" s="281" t="s">
        <v>245</v>
      </c>
      <c r="F205" s="288" t="s">
        <v>245</v>
      </c>
      <c r="G205" s="290"/>
      <c r="H205" s="38">
        <v>0.25</v>
      </c>
      <c r="I205" s="26"/>
      <c r="J205" s="26"/>
      <c r="L205" s="21"/>
      <c r="Y205" s="5"/>
    </row>
    <row r="206" spans="1:26" ht="12.75" customHeight="1" x14ac:dyDescent="0.2">
      <c r="A206" s="186"/>
      <c r="B206" s="37" t="s">
        <v>196</v>
      </c>
      <c r="C206" s="292" t="s">
        <v>276</v>
      </c>
      <c r="D206" s="292" t="s">
        <v>246</v>
      </c>
      <c r="E206" s="292" t="s">
        <v>246</v>
      </c>
      <c r="F206" s="293" t="s">
        <v>246</v>
      </c>
      <c r="G206" s="291"/>
      <c r="H206" s="29">
        <v>0</v>
      </c>
      <c r="I206" s="26"/>
      <c r="J206" s="26"/>
      <c r="L206" s="21"/>
      <c r="Y206" s="5"/>
    </row>
    <row r="207" spans="1:26" ht="12.75" customHeight="1" x14ac:dyDescent="0.2">
      <c r="A207" s="186"/>
      <c r="B207" s="39"/>
      <c r="C207" s="10"/>
      <c r="D207" s="40"/>
      <c r="E207" s="40"/>
      <c r="F207" s="274" t="s">
        <v>191</v>
      </c>
      <c r="G207" s="274"/>
      <c r="H207" s="275"/>
      <c r="I207" s="171"/>
      <c r="J207" s="171"/>
      <c r="Y207" s="5"/>
    </row>
    <row r="208" spans="1:26" ht="12.75" customHeight="1" x14ac:dyDescent="0.2">
      <c r="A208" s="186"/>
      <c r="B208" s="39"/>
      <c r="C208" s="10"/>
      <c r="D208" s="40"/>
      <c r="E208" s="276" t="s">
        <v>283</v>
      </c>
      <c r="F208" s="305"/>
      <c r="G208" s="305"/>
      <c r="H208" s="305"/>
      <c r="I208" s="33" t="str">
        <f>IF(I207="","",G203*I207)</f>
        <v/>
      </c>
      <c r="J208" s="33" t="str">
        <f>IF(J207="","",G203*J207)</f>
        <v/>
      </c>
      <c r="Y208" s="5"/>
    </row>
    <row r="209" spans="1:26" s="65" customFormat="1" x14ac:dyDescent="0.2">
      <c r="A209" s="11"/>
      <c r="B209" s="113" t="s">
        <v>307</v>
      </c>
      <c r="C209" s="114"/>
      <c r="D209" s="114"/>
      <c r="E209" s="114"/>
      <c r="F209" s="114"/>
      <c r="G209" s="114"/>
      <c r="H209" s="115"/>
      <c r="I209" s="103" t="str">
        <f>IF(ISNUMBER(I185+I193+I201+I208),(I185+I193+I201+I208)/7,"")</f>
        <v/>
      </c>
      <c r="J209" s="103" t="str">
        <f>IF(ISNUMBER(J185+J193+J201+J208),(J185+J193+J201+J208)/7,"")</f>
        <v/>
      </c>
      <c r="X209" s="66"/>
      <c r="Y209" s="66"/>
      <c r="Z209" s="66"/>
    </row>
    <row r="210" spans="1:26" ht="12.75" customHeight="1" x14ac:dyDescent="0.2">
      <c r="A210" s="186"/>
      <c r="B210" s="39"/>
      <c r="C210" s="10"/>
      <c r="D210" s="40"/>
      <c r="E210" s="40"/>
      <c r="F210" s="32"/>
      <c r="G210" s="32"/>
      <c r="H210" s="85"/>
      <c r="I210" s="79"/>
      <c r="J210" s="116"/>
      <c r="Y210" s="5"/>
    </row>
    <row r="211" spans="1:26" ht="12.75" customHeight="1" x14ac:dyDescent="0.2">
      <c r="A211" s="67"/>
      <c r="B211" s="107"/>
      <c r="C211" s="108"/>
      <c r="D211" s="109"/>
      <c r="E211" s="109"/>
      <c r="F211" s="70"/>
      <c r="G211" s="70"/>
      <c r="H211" s="110"/>
      <c r="I211" s="72"/>
      <c r="J211" s="72"/>
      <c r="Y211" s="5"/>
    </row>
    <row r="212" spans="1:26" ht="12.75" customHeight="1" x14ac:dyDescent="0.2">
      <c r="A212" s="190"/>
      <c r="B212" s="39"/>
      <c r="C212" s="10"/>
      <c r="D212" s="40"/>
      <c r="E212" s="40"/>
      <c r="F212" s="32"/>
      <c r="G212" s="32"/>
      <c r="H212" s="85"/>
      <c r="I212" s="79"/>
      <c r="J212" s="79"/>
      <c r="Y212" s="5"/>
    </row>
    <row r="213" spans="1:26" s="11" customFormat="1" ht="15" x14ac:dyDescent="0.25">
      <c r="A213" s="219"/>
      <c r="B213" s="369" t="s">
        <v>448</v>
      </c>
      <c r="C213" s="369"/>
      <c r="D213" s="369"/>
      <c r="E213" s="369"/>
      <c r="F213" s="369"/>
      <c r="G213" s="369"/>
      <c r="H213" s="369"/>
      <c r="I213" s="369"/>
      <c r="J213" s="369"/>
      <c r="K213" s="117"/>
    </row>
    <row r="214" spans="1:26" s="11" customFormat="1" x14ac:dyDescent="0.2">
      <c r="G214" s="218"/>
      <c r="H214" s="227"/>
      <c r="I214" s="118" t="s">
        <v>190</v>
      </c>
      <c r="J214" s="118" t="s">
        <v>189</v>
      </c>
      <c r="K214" s="172"/>
    </row>
    <row r="215" spans="1:26" s="11" customFormat="1" x14ac:dyDescent="0.2">
      <c r="B215" s="119" t="s">
        <v>407</v>
      </c>
      <c r="C215" s="120"/>
      <c r="D215" s="120"/>
      <c r="E215" s="120"/>
      <c r="F215" s="120"/>
      <c r="G215" s="121"/>
      <c r="H215" s="63"/>
      <c r="I215" s="122" t="str">
        <f>I98</f>
        <v/>
      </c>
      <c r="J215" s="122" t="str">
        <f>J98</f>
        <v/>
      </c>
      <c r="K215" s="172"/>
    </row>
    <row r="216" spans="1:26" s="65" customFormat="1" x14ac:dyDescent="0.2">
      <c r="A216" s="11"/>
      <c r="B216" s="123" t="s">
        <v>408</v>
      </c>
      <c r="C216" s="124"/>
      <c r="D216" s="124"/>
      <c r="E216" s="124"/>
      <c r="F216" s="124"/>
      <c r="G216" s="125"/>
      <c r="H216" s="225"/>
      <c r="I216" s="122" t="str">
        <f>I99</f>
        <v/>
      </c>
      <c r="J216" s="122" t="str">
        <f>J99</f>
        <v/>
      </c>
      <c r="K216" s="172"/>
      <c r="X216" s="66"/>
      <c r="Y216" s="66"/>
      <c r="Z216" s="66"/>
    </row>
    <row r="217" spans="1:26" s="65" customFormat="1" x14ac:dyDescent="0.2">
      <c r="A217" s="11"/>
      <c r="B217" s="127" t="s">
        <v>409</v>
      </c>
      <c r="C217" s="128"/>
      <c r="D217" s="128"/>
      <c r="E217" s="128"/>
      <c r="F217" s="128"/>
      <c r="G217" s="129"/>
      <c r="H217" s="84"/>
      <c r="I217" s="122" t="str">
        <f>I144</f>
        <v/>
      </c>
      <c r="J217" s="122" t="str">
        <f>J144</f>
        <v/>
      </c>
      <c r="K217" s="172"/>
      <c r="X217" s="66"/>
      <c r="Y217" s="66"/>
      <c r="Z217" s="66"/>
    </row>
    <row r="218" spans="1:26" s="65" customFormat="1" x14ac:dyDescent="0.2">
      <c r="A218" s="11"/>
      <c r="B218" s="131" t="s">
        <v>308</v>
      </c>
      <c r="C218" s="132"/>
      <c r="D218" s="132"/>
      <c r="E218" s="132"/>
      <c r="F218" s="132"/>
      <c r="G218" s="133"/>
      <c r="H218" s="226"/>
      <c r="I218" s="122" t="str">
        <f>I168</f>
        <v/>
      </c>
      <c r="J218" s="122" t="str">
        <f>J168</f>
        <v/>
      </c>
      <c r="K218" s="172"/>
      <c r="X218" s="66"/>
      <c r="Y218" s="66"/>
      <c r="Z218" s="66"/>
    </row>
    <row r="219" spans="1:26" s="65" customFormat="1" x14ac:dyDescent="0.2">
      <c r="A219" s="11"/>
      <c r="B219" s="135" t="s">
        <v>306</v>
      </c>
      <c r="C219" s="136"/>
      <c r="D219" s="136"/>
      <c r="E219" s="136"/>
      <c r="F219" s="136"/>
      <c r="G219" s="137"/>
      <c r="H219" s="115"/>
      <c r="I219" s="122" t="str">
        <f>I209</f>
        <v/>
      </c>
      <c r="J219" s="122" t="str">
        <f>J209</f>
        <v/>
      </c>
      <c r="K219" s="172"/>
      <c r="X219" s="66"/>
      <c r="Y219" s="66"/>
      <c r="Z219" s="66"/>
    </row>
    <row r="220" spans="1:26" s="65" customFormat="1" x14ac:dyDescent="0.2">
      <c r="A220" s="74"/>
      <c r="B220" s="199"/>
      <c r="C220" s="370"/>
      <c r="D220" s="370"/>
      <c r="E220" s="370"/>
      <c r="F220" s="370"/>
      <c r="G220" s="139"/>
      <c r="H220" s="140"/>
      <c r="I220" s="141"/>
      <c r="J220" s="141"/>
      <c r="K220" s="173"/>
      <c r="X220" s="66"/>
      <c r="Y220" s="66"/>
      <c r="Z220" s="66"/>
    </row>
    <row r="221" spans="1:26" s="11" customFormat="1" ht="12.75" customHeight="1" x14ac:dyDescent="0.2">
      <c r="B221" s="374" t="s">
        <v>402</v>
      </c>
      <c r="C221" s="375"/>
      <c r="D221" s="375"/>
      <c r="E221" s="375"/>
      <c r="F221" s="375"/>
      <c r="G221" s="375"/>
      <c r="H221" s="376"/>
      <c r="I221" s="122" t="str">
        <f>IF(SUM(I215:I219)=0,"",AVERAGE(I215:I219))</f>
        <v/>
      </c>
      <c r="J221" s="122" t="str">
        <f>IF(SUM(J215:J219)=0,"",AVERAGE(J215:J219))</f>
        <v/>
      </c>
      <c r="K221" s="172"/>
      <c r="X221" s="14"/>
      <c r="Y221" s="13"/>
      <c r="Z221" s="14"/>
    </row>
    <row r="222" spans="1:26" s="65" customFormat="1" x14ac:dyDescent="0.2">
      <c r="A222" s="11"/>
      <c r="B222" s="374" t="s">
        <v>401</v>
      </c>
      <c r="C222" s="375"/>
      <c r="D222" s="375"/>
      <c r="E222" s="375"/>
      <c r="F222" s="375"/>
      <c r="G222" s="375"/>
      <c r="H222" s="376"/>
      <c r="I222" s="371" t="str">
        <f>IF(I221="","",IF(J221="","",SUM(J221-I221)))</f>
        <v/>
      </c>
      <c r="J222" s="372"/>
      <c r="K222" s="142"/>
      <c r="X222" s="66"/>
      <c r="Y222" s="66"/>
      <c r="Z222" s="66"/>
    </row>
    <row r="223" spans="1:26" s="65" customFormat="1" x14ac:dyDescent="0.2">
      <c r="A223" s="11"/>
      <c r="B223" s="143"/>
      <c r="C223" s="144"/>
      <c r="D223" s="143"/>
      <c r="E223" s="143"/>
      <c r="F223" s="143"/>
      <c r="G223" s="143"/>
      <c r="H223" s="145"/>
      <c r="I223" s="146"/>
      <c r="J223" s="146"/>
      <c r="X223" s="66"/>
      <c r="Y223" s="66"/>
      <c r="Z223" s="66"/>
    </row>
    <row r="224" spans="1:26" s="65" customFormat="1" x14ac:dyDescent="0.2">
      <c r="A224" s="11"/>
      <c r="B224" s="143" t="s">
        <v>403</v>
      </c>
      <c r="C224" s="144"/>
      <c r="D224" s="143"/>
      <c r="E224" s="143"/>
      <c r="F224" s="143"/>
      <c r="G224" s="143"/>
      <c r="H224" s="145"/>
      <c r="I224" s="146"/>
      <c r="J224" s="146"/>
      <c r="X224" s="66"/>
      <c r="Y224" s="66"/>
      <c r="Z224" s="66"/>
    </row>
    <row r="225" spans="1:26" s="65" customFormat="1" x14ac:dyDescent="0.2">
      <c r="A225" s="11"/>
      <c r="B225" s="213" t="s">
        <v>405</v>
      </c>
      <c r="C225" s="144"/>
      <c r="D225" s="143"/>
      <c r="E225" s="143"/>
      <c r="F225" s="143"/>
      <c r="G225" s="143"/>
      <c r="H225" s="145"/>
      <c r="I225" s="146"/>
      <c r="J225" s="146"/>
      <c r="X225" s="66"/>
      <c r="Y225" s="66"/>
      <c r="Z225" s="66"/>
    </row>
    <row r="226" spans="1:26" s="65" customFormat="1" x14ac:dyDescent="0.2">
      <c r="A226" s="11"/>
      <c r="B226" s="213"/>
      <c r="C226" s="214" t="s">
        <v>406</v>
      </c>
      <c r="D226" s="143"/>
      <c r="E226" s="143"/>
      <c r="F226" s="143"/>
      <c r="G226" s="143"/>
      <c r="H226" s="145"/>
      <c r="I226" s="146"/>
      <c r="J226" s="146"/>
      <c r="X226" s="66"/>
      <c r="Y226" s="66"/>
      <c r="Z226" s="66"/>
    </row>
    <row r="227" spans="1:26" s="65" customFormat="1" x14ac:dyDescent="0.2">
      <c r="A227" s="11"/>
      <c r="B227" s="213"/>
      <c r="C227" s="144"/>
      <c r="D227" s="143"/>
      <c r="E227" s="143"/>
      <c r="F227" s="143"/>
      <c r="G227" s="143"/>
      <c r="H227" s="145"/>
      <c r="I227" s="146"/>
      <c r="J227" s="146"/>
      <c r="X227" s="66"/>
      <c r="Y227" s="66"/>
      <c r="Z227" s="66"/>
    </row>
    <row r="228" spans="1:26" s="65" customFormat="1" x14ac:dyDescent="0.2">
      <c r="A228" s="11"/>
      <c r="B228" s="213" t="s">
        <v>404</v>
      </c>
      <c r="C228" s="144"/>
      <c r="D228" s="143"/>
      <c r="E228" s="143"/>
      <c r="F228" s="143"/>
      <c r="G228" s="143"/>
      <c r="H228" s="145"/>
      <c r="I228" s="146"/>
      <c r="J228" s="146"/>
      <c r="X228" s="66"/>
      <c r="Y228" s="66"/>
      <c r="Z228" s="66"/>
    </row>
    <row r="229" spans="1:26" s="65" customFormat="1" x14ac:dyDescent="0.2">
      <c r="A229" s="11"/>
      <c r="B229" s="213"/>
      <c r="C229" s="144"/>
      <c r="D229" s="143"/>
      <c r="E229" s="143"/>
      <c r="F229" s="143"/>
      <c r="G229" s="143"/>
      <c r="H229" s="145"/>
      <c r="I229" s="146"/>
      <c r="J229" s="146"/>
      <c r="X229" s="66"/>
      <c r="Y229" s="66"/>
      <c r="Z229" s="66"/>
    </row>
    <row r="230" spans="1:26" s="65" customFormat="1" x14ac:dyDescent="0.2">
      <c r="A230" s="11"/>
      <c r="B230" s="213" t="s">
        <v>440</v>
      </c>
      <c r="C230" s="144"/>
      <c r="D230" s="143"/>
      <c r="E230" s="143"/>
      <c r="F230" s="143"/>
      <c r="G230" s="143"/>
      <c r="H230" s="145"/>
      <c r="I230" s="146"/>
      <c r="J230" s="146"/>
      <c r="X230" s="66"/>
      <c r="Y230" s="66"/>
      <c r="Z230" s="66"/>
    </row>
    <row r="231" spans="1:26" s="65" customFormat="1" x14ac:dyDescent="0.2">
      <c r="A231" s="11"/>
      <c r="B231" s="143"/>
      <c r="C231" s="144"/>
      <c r="D231" s="143"/>
      <c r="E231" s="143"/>
      <c r="F231" s="143"/>
      <c r="G231" s="143"/>
      <c r="H231" s="145"/>
      <c r="I231" s="146"/>
      <c r="J231" s="146"/>
      <c r="X231" s="66"/>
      <c r="Y231" s="66"/>
      <c r="Z231" s="66"/>
    </row>
    <row r="232" spans="1:26" s="65" customFormat="1" x14ac:dyDescent="0.2">
      <c r="A232" s="11"/>
      <c r="B232" s="143" t="s">
        <v>217</v>
      </c>
      <c r="C232" s="188"/>
      <c r="D232" s="373"/>
      <c r="E232" s="373"/>
      <c r="F232" s="373"/>
      <c r="G232" s="373"/>
      <c r="H232" s="373"/>
      <c r="I232" s="373"/>
      <c r="J232" s="146"/>
      <c r="X232" s="66"/>
      <c r="Y232" s="66"/>
      <c r="Z232" s="66"/>
    </row>
    <row r="233" spans="1:26" s="65" customFormat="1" x14ac:dyDescent="0.2">
      <c r="A233" s="11"/>
      <c r="B233" s="360"/>
      <c r="C233" s="361"/>
      <c r="D233" s="361"/>
      <c r="E233" s="361"/>
      <c r="F233" s="361"/>
      <c r="G233" s="361"/>
      <c r="H233" s="361"/>
      <c r="I233" s="362"/>
      <c r="J233" s="146"/>
      <c r="X233" s="66"/>
      <c r="Y233" s="66"/>
      <c r="Z233" s="66"/>
    </row>
    <row r="234" spans="1:26" s="65" customFormat="1" x14ac:dyDescent="0.2">
      <c r="A234" s="11"/>
      <c r="B234" s="363"/>
      <c r="C234" s="364"/>
      <c r="D234" s="364"/>
      <c r="E234" s="364"/>
      <c r="F234" s="364"/>
      <c r="G234" s="364"/>
      <c r="H234" s="364"/>
      <c r="I234" s="365"/>
      <c r="J234" s="146"/>
      <c r="X234" s="66"/>
      <c r="Y234" s="66"/>
      <c r="Z234" s="66"/>
    </row>
    <row r="235" spans="1:26" s="65" customFormat="1" x14ac:dyDescent="0.2">
      <c r="A235" s="11"/>
      <c r="B235" s="363"/>
      <c r="C235" s="364"/>
      <c r="D235" s="364"/>
      <c r="E235" s="364"/>
      <c r="F235" s="364"/>
      <c r="G235" s="364"/>
      <c r="H235" s="364"/>
      <c r="I235" s="365"/>
      <c r="J235" s="146"/>
      <c r="X235" s="66"/>
      <c r="Y235" s="66"/>
      <c r="Z235" s="66"/>
    </row>
    <row r="236" spans="1:26" s="65" customFormat="1" x14ac:dyDescent="0.2">
      <c r="A236" s="11"/>
      <c r="B236" s="363"/>
      <c r="C236" s="364"/>
      <c r="D236" s="364"/>
      <c r="E236" s="364"/>
      <c r="F236" s="364"/>
      <c r="G236" s="364"/>
      <c r="H236" s="364"/>
      <c r="I236" s="365"/>
      <c r="J236" s="146"/>
      <c r="X236" s="66"/>
      <c r="Y236" s="66"/>
      <c r="Z236" s="66"/>
    </row>
    <row r="237" spans="1:26" s="65" customFormat="1" x14ac:dyDescent="0.2">
      <c r="A237" s="11"/>
      <c r="B237" s="363"/>
      <c r="C237" s="364"/>
      <c r="D237" s="364"/>
      <c r="E237" s="364"/>
      <c r="F237" s="364"/>
      <c r="G237" s="364"/>
      <c r="H237" s="364"/>
      <c r="I237" s="365"/>
      <c r="J237" s="146"/>
      <c r="X237" s="66"/>
      <c r="Y237" s="66"/>
      <c r="Z237" s="66"/>
    </row>
    <row r="238" spans="1:26" s="65" customFormat="1" x14ac:dyDescent="0.2">
      <c r="A238" s="11"/>
      <c r="B238" s="363"/>
      <c r="C238" s="364"/>
      <c r="D238" s="364"/>
      <c r="E238" s="364"/>
      <c r="F238" s="364"/>
      <c r="G238" s="364"/>
      <c r="H238" s="364"/>
      <c r="I238" s="365"/>
      <c r="J238" s="146"/>
      <c r="X238" s="66"/>
      <c r="Y238" s="66"/>
      <c r="Z238" s="66"/>
    </row>
    <row r="239" spans="1:26" s="65" customFormat="1" x14ac:dyDescent="0.2">
      <c r="A239" s="11"/>
      <c r="B239" s="366"/>
      <c r="C239" s="367"/>
      <c r="D239" s="367"/>
      <c r="E239" s="367"/>
      <c r="F239" s="367"/>
      <c r="G239" s="367"/>
      <c r="H239" s="367"/>
      <c r="I239" s="368"/>
      <c r="J239" s="146"/>
      <c r="X239" s="66"/>
      <c r="Y239" s="66"/>
      <c r="Z239" s="66"/>
    </row>
    <row r="240" spans="1:26" s="11" customFormat="1" x14ac:dyDescent="0.2">
      <c r="A240" s="2"/>
      <c r="B240" s="147"/>
      <c r="C240" s="155" t="s">
        <v>188</v>
      </c>
      <c r="D240" s="156"/>
      <c r="E240" s="157" t="s">
        <v>187</v>
      </c>
      <c r="F240" s="158" t="s">
        <v>186</v>
      </c>
      <c r="G240" s="158"/>
      <c r="H240" s="159"/>
      <c r="I240" s="149"/>
      <c r="J240" s="150"/>
      <c r="X240" s="14"/>
      <c r="Y240" s="14"/>
      <c r="Z240" s="14"/>
    </row>
    <row r="241" spans="2:26" x14ac:dyDescent="0.2">
      <c r="B241" s="147"/>
      <c r="C241" s="160" t="s">
        <v>185</v>
      </c>
      <c r="D241" s="156"/>
      <c r="E241" s="161" t="s">
        <v>184</v>
      </c>
      <c r="F241" s="162" t="s">
        <v>183</v>
      </c>
      <c r="G241" s="162"/>
      <c r="H241" s="159"/>
      <c r="I241" s="149"/>
      <c r="L241" s="11"/>
    </row>
    <row r="242" spans="2:26" x14ac:dyDescent="0.2">
      <c r="B242" s="147"/>
      <c r="C242" s="160" t="s">
        <v>182</v>
      </c>
      <c r="D242" s="156"/>
      <c r="E242" s="161" t="s">
        <v>181</v>
      </c>
      <c r="F242" s="162" t="s">
        <v>180</v>
      </c>
      <c r="G242" s="162"/>
      <c r="H242" s="159"/>
      <c r="I242" s="149"/>
      <c r="X242" s="2"/>
      <c r="Y242" s="2"/>
      <c r="Z242" s="2"/>
    </row>
    <row r="243" spans="2:26" x14ac:dyDescent="0.2">
      <c r="B243" s="147"/>
      <c r="C243" s="160" t="s">
        <v>179</v>
      </c>
      <c r="D243" s="156"/>
      <c r="E243" s="161" t="s">
        <v>178</v>
      </c>
      <c r="F243" s="162" t="s">
        <v>177</v>
      </c>
      <c r="G243" s="162"/>
      <c r="H243" s="159"/>
      <c r="I243" s="149"/>
      <c r="X243" s="2"/>
      <c r="Y243" s="2"/>
      <c r="Z243" s="2"/>
    </row>
    <row r="244" spans="2:26" x14ac:dyDescent="0.2">
      <c r="B244" s="147"/>
      <c r="C244" s="160" t="s">
        <v>165</v>
      </c>
      <c r="D244" s="156"/>
      <c r="E244" s="161" t="s">
        <v>176</v>
      </c>
      <c r="F244" s="162" t="s">
        <v>175</v>
      </c>
      <c r="G244" s="162"/>
      <c r="H244" s="159"/>
      <c r="I244" s="149"/>
      <c r="X244" s="2"/>
      <c r="Y244" s="2"/>
      <c r="Z244" s="2"/>
    </row>
    <row r="245" spans="2:26" x14ac:dyDescent="0.2">
      <c r="B245" s="147"/>
      <c r="C245" s="160" t="s">
        <v>174</v>
      </c>
      <c r="D245" s="156"/>
      <c r="E245" s="161" t="s">
        <v>173</v>
      </c>
      <c r="F245" s="162" t="s">
        <v>172</v>
      </c>
      <c r="G245" s="162"/>
      <c r="H245" s="159"/>
      <c r="I245" s="149"/>
      <c r="X245" s="2"/>
      <c r="Y245" s="2"/>
      <c r="Z245" s="2"/>
    </row>
    <row r="246" spans="2:26" x14ac:dyDescent="0.2">
      <c r="B246" s="147"/>
      <c r="C246" s="160" t="s">
        <v>171</v>
      </c>
      <c r="D246" s="156"/>
      <c r="E246" s="161" t="s">
        <v>170</v>
      </c>
      <c r="F246" s="162" t="s">
        <v>169</v>
      </c>
      <c r="G246" s="162"/>
      <c r="H246" s="159"/>
      <c r="I246" s="149"/>
      <c r="X246" s="2"/>
      <c r="Y246" s="2"/>
      <c r="Z246" s="2"/>
    </row>
    <row r="247" spans="2:26" x14ac:dyDescent="0.2">
      <c r="B247" s="147"/>
      <c r="C247" s="160" t="s">
        <v>159</v>
      </c>
      <c r="D247" s="156"/>
      <c r="E247" s="161" t="s">
        <v>168</v>
      </c>
      <c r="F247" s="162" t="s">
        <v>167</v>
      </c>
      <c r="G247" s="162"/>
      <c r="H247" s="159"/>
      <c r="I247" s="149"/>
      <c r="X247" s="2"/>
      <c r="Y247" s="2"/>
      <c r="Z247" s="2"/>
    </row>
    <row r="248" spans="2:26" x14ac:dyDescent="0.2">
      <c r="B248" s="147"/>
      <c r="C248" s="160" t="s">
        <v>166</v>
      </c>
      <c r="D248" s="156"/>
      <c r="E248" s="161" t="s">
        <v>163</v>
      </c>
      <c r="F248" s="162" t="s">
        <v>165</v>
      </c>
      <c r="G248" s="162"/>
      <c r="H248" s="159"/>
      <c r="I248" s="149"/>
      <c r="X248" s="2"/>
      <c r="Y248" s="2"/>
      <c r="Z248" s="2"/>
    </row>
    <row r="249" spans="2:26" x14ac:dyDescent="0.2">
      <c r="B249" s="147"/>
      <c r="C249" s="160" t="s">
        <v>164</v>
      </c>
      <c r="D249" s="156"/>
      <c r="E249" s="161" t="s">
        <v>160</v>
      </c>
      <c r="F249" s="162" t="s">
        <v>162</v>
      </c>
      <c r="G249" s="162"/>
      <c r="H249" s="159"/>
      <c r="I249" s="149"/>
      <c r="X249" s="2"/>
      <c r="Y249" s="2"/>
      <c r="Z249" s="2"/>
    </row>
    <row r="250" spans="2:26" x14ac:dyDescent="0.2">
      <c r="B250" s="147"/>
      <c r="C250" s="160" t="s">
        <v>161</v>
      </c>
      <c r="D250" s="156"/>
      <c r="E250" s="161" t="s">
        <v>157</v>
      </c>
      <c r="F250" s="162" t="s">
        <v>159</v>
      </c>
      <c r="G250" s="162"/>
      <c r="H250" s="159"/>
      <c r="I250" s="149"/>
      <c r="X250" s="2"/>
      <c r="Y250" s="2"/>
      <c r="Z250" s="2"/>
    </row>
    <row r="251" spans="2:26" x14ac:dyDescent="0.2">
      <c r="B251" s="147"/>
      <c r="C251" s="160" t="s">
        <v>158</v>
      </c>
      <c r="D251" s="156"/>
      <c r="E251" s="161" t="s">
        <v>155</v>
      </c>
      <c r="F251" s="162" t="s">
        <v>156</v>
      </c>
      <c r="G251" s="162"/>
      <c r="H251" s="159"/>
      <c r="I251" s="149"/>
      <c r="X251" s="2"/>
      <c r="Y251" s="2"/>
      <c r="Z251" s="2"/>
    </row>
    <row r="252" spans="2:26" x14ac:dyDescent="0.2">
      <c r="B252" s="147"/>
      <c r="C252" s="160" t="s">
        <v>133</v>
      </c>
      <c r="D252" s="156"/>
      <c r="E252" s="161" t="s">
        <v>153</v>
      </c>
      <c r="F252" s="162" t="s">
        <v>154</v>
      </c>
      <c r="G252" s="162"/>
      <c r="H252" s="159"/>
      <c r="I252" s="149"/>
      <c r="X252" s="2"/>
      <c r="Y252" s="2"/>
      <c r="Z252" s="2"/>
    </row>
    <row r="253" spans="2:26" x14ac:dyDescent="0.2">
      <c r="B253" s="147"/>
      <c r="C253" s="160" t="s">
        <v>119</v>
      </c>
      <c r="D253" s="156"/>
      <c r="E253" s="161" t="s">
        <v>150</v>
      </c>
      <c r="F253" s="162" t="s">
        <v>152</v>
      </c>
      <c r="G253" s="162"/>
      <c r="H253" s="159"/>
      <c r="I253" s="149"/>
      <c r="X253" s="2"/>
      <c r="Y253" s="2"/>
      <c r="Z253" s="2"/>
    </row>
    <row r="254" spans="2:26" x14ac:dyDescent="0.2">
      <c r="B254" s="147"/>
      <c r="C254" s="160" t="s">
        <v>151</v>
      </c>
      <c r="D254" s="156"/>
      <c r="E254" s="161" t="s">
        <v>147</v>
      </c>
      <c r="F254" s="162" t="s">
        <v>149</v>
      </c>
      <c r="G254" s="162"/>
      <c r="H254" s="159"/>
      <c r="I254" s="149"/>
      <c r="X254" s="2"/>
      <c r="Y254" s="2"/>
      <c r="Z254" s="2"/>
    </row>
    <row r="255" spans="2:26" x14ac:dyDescent="0.2">
      <c r="B255" s="147"/>
      <c r="C255" s="160" t="s">
        <v>148</v>
      </c>
      <c r="D255" s="156"/>
      <c r="E255" s="161" t="s">
        <v>145</v>
      </c>
      <c r="F255" s="162" t="s">
        <v>146</v>
      </c>
      <c r="G255" s="162"/>
      <c r="H255" s="159"/>
      <c r="I255" s="149"/>
      <c r="X255" s="2"/>
      <c r="Y255" s="2"/>
      <c r="Z255" s="2"/>
    </row>
    <row r="256" spans="2:26" x14ac:dyDescent="0.2">
      <c r="B256" s="147"/>
      <c r="C256" s="160" t="s">
        <v>104</v>
      </c>
      <c r="D256" s="156"/>
      <c r="E256" s="161" t="s">
        <v>143</v>
      </c>
      <c r="F256" s="162" t="s">
        <v>144</v>
      </c>
      <c r="G256" s="162"/>
      <c r="H256" s="159"/>
      <c r="I256" s="149"/>
      <c r="X256" s="2"/>
      <c r="Y256" s="2"/>
      <c r="Z256" s="2"/>
    </row>
    <row r="257" spans="2:26" x14ac:dyDescent="0.2">
      <c r="B257" s="147"/>
      <c r="C257" s="160" t="s">
        <v>101</v>
      </c>
      <c r="D257" s="156"/>
      <c r="E257" s="161" t="s">
        <v>140</v>
      </c>
      <c r="F257" s="162" t="s">
        <v>142</v>
      </c>
      <c r="G257" s="162"/>
      <c r="H257" s="159"/>
      <c r="I257" s="149"/>
      <c r="X257" s="2"/>
      <c r="Y257" s="2"/>
      <c r="Z257" s="2"/>
    </row>
    <row r="258" spans="2:26" x14ac:dyDescent="0.2">
      <c r="B258" s="147"/>
      <c r="C258" s="160" t="s">
        <v>141</v>
      </c>
      <c r="D258" s="156"/>
      <c r="E258" s="161" t="s">
        <v>137</v>
      </c>
      <c r="F258" s="162" t="s">
        <v>139</v>
      </c>
      <c r="G258" s="162"/>
      <c r="H258" s="159"/>
      <c r="I258" s="149"/>
      <c r="X258" s="2"/>
      <c r="Y258" s="2"/>
      <c r="Z258" s="2"/>
    </row>
    <row r="259" spans="2:26" x14ac:dyDescent="0.2">
      <c r="B259" s="147"/>
      <c r="C259" s="160" t="s">
        <v>138</v>
      </c>
      <c r="D259" s="156"/>
      <c r="E259" s="161" t="s">
        <v>134</v>
      </c>
      <c r="F259" s="162" t="s">
        <v>136</v>
      </c>
      <c r="G259" s="162"/>
      <c r="H259" s="159"/>
      <c r="I259" s="149"/>
      <c r="X259" s="2"/>
      <c r="Y259" s="2"/>
      <c r="Z259" s="2"/>
    </row>
    <row r="260" spans="2:26" x14ac:dyDescent="0.2">
      <c r="B260" s="147"/>
      <c r="C260" s="160" t="s">
        <v>135</v>
      </c>
      <c r="D260" s="156"/>
      <c r="E260" s="161" t="s">
        <v>131</v>
      </c>
      <c r="F260" s="162" t="s">
        <v>133</v>
      </c>
      <c r="G260" s="162"/>
      <c r="H260" s="159"/>
      <c r="I260" s="149"/>
      <c r="X260" s="2"/>
      <c r="Y260" s="2"/>
      <c r="Z260" s="2"/>
    </row>
    <row r="261" spans="2:26" x14ac:dyDescent="0.2">
      <c r="B261" s="147"/>
      <c r="C261" s="160" t="s">
        <v>132</v>
      </c>
      <c r="D261" s="156"/>
      <c r="E261" s="161" t="s">
        <v>128</v>
      </c>
      <c r="F261" s="162" t="s">
        <v>130</v>
      </c>
      <c r="G261" s="162"/>
      <c r="H261" s="159"/>
      <c r="I261" s="149"/>
      <c r="X261" s="2"/>
      <c r="Y261" s="2"/>
      <c r="Z261" s="2"/>
    </row>
    <row r="262" spans="2:26" x14ac:dyDescent="0.2">
      <c r="B262" s="147"/>
      <c r="C262" s="160" t="s">
        <v>129</v>
      </c>
      <c r="D262" s="156"/>
      <c r="E262" s="161" t="s">
        <v>126</v>
      </c>
      <c r="F262" s="162" t="s">
        <v>127</v>
      </c>
      <c r="G262" s="162"/>
      <c r="H262" s="159"/>
      <c r="I262" s="149"/>
      <c r="X262" s="2"/>
      <c r="Y262" s="2"/>
      <c r="Z262" s="2"/>
    </row>
    <row r="263" spans="2:26" x14ac:dyDescent="0.2">
      <c r="B263" s="147"/>
      <c r="C263" s="160" t="s">
        <v>96</v>
      </c>
      <c r="D263" s="156"/>
      <c r="E263" s="161" t="s">
        <v>123</v>
      </c>
      <c r="F263" s="162" t="s">
        <v>125</v>
      </c>
      <c r="G263" s="162"/>
      <c r="H263" s="159"/>
      <c r="I263" s="149"/>
      <c r="X263" s="2"/>
      <c r="Y263" s="2"/>
      <c r="Z263" s="2"/>
    </row>
    <row r="264" spans="2:26" x14ac:dyDescent="0.2">
      <c r="B264" s="147"/>
      <c r="C264" s="160" t="s">
        <v>124</v>
      </c>
      <c r="D264" s="156"/>
      <c r="E264" s="161" t="s">
        <v>120</v>
      </c>
      <c r="F264" s="162" t="s">
        <v>122</v>
      </c>
      <c r="G264" s="162"/>
      <c r="H264" s="159"/>
      <c r="I264" s="149"/>
      <c r="X264" s="2"/>
      <c r="Y264" s="2"/>
      <c r="Z264" s="2"/>
    </row>
    <row r="265" spans="2:26" x14ac:dyDescent="0.2">
      <c r="B265" s="147"/>
      <c r="C265" s="160" t="s">
        <v>121</v>
      </c>
      <c r="D265" s="156"/>
      <c r="E265" s="161" t="s">
        <v>117</v>
      </c>
      <c r="F265" s="162" t="s">
        <v>119</v>
      </c>
      <c r="G265" s="162"/>
      <c r="H265" s="159"/>
      <c r="I265" s="149"/>
      <c r="X265" s="2"/>
      <c r="Y265" s="2"/>
      <c r="Z265" s="2"/>
    </row>
    <row r="266" spans="2:26" x14ac:dyDescent="0.2">
      <c r="B266" s="147"/>
      <c r="C266" s="160" t="s">
        <v>118</v>
      </c>
      <c r="D266" s="156"/>
      <c r="E266" s="161" t="s">
        <v>114</v>
      </c>
      <c r="F266" s="162" t="s">
        <v>116</v>
      </c>
      <c r="G266" s="162"/>
      <c r="H266" s="159"/>
      <c r="I266" s="149"/>
      <c r="X266" s="2"/>
      <c r="Y266" s="2"/>
      <c r="Z266" s="2"/>
    </row>
    <row r="267" spans="2:26" x14ac:dyDescent="0.2">
      <c r="B267" s="147"/>
      <c r="C267" s="160" t="s">
        <v>115</v>
      </c>
      <c r="D267" s="156"/>
      <c r="E267" s="162" t="s">
        <v>111</v>
      </c>
      <c r="F267" s="162" t="s">
        <v>113</v>
      </c>
      <c r="G267" s="162"/>
      <c r="H267" s="159"/>
      <c r="I267" s="149"/>
      <c r="X267" s="2"/>
      <c r="Y267" s="2"/>
      <c r="Z267" s="2"/>
    </row>
    <row r="268" spans="2:26" x14ac:dyDescent="0.2">
      <c r="B268" s="147"/>
      <c r="C268" s="160" t="s">
        <v>112</v>
      </c>
      <c r="D268" s="156"/>
      <c r="E268" s="161" t="s">
        <v>108</v>
      </c>
      <c r="F268" s="162" t="s">
        <v>110</v>
      </c>
      <c r="G268" s="162"/>
      <c r="H268" s="159"/>
      <c r="I268" s="149"/>
      <c r="X268" s="2"/>
      <c r="Y268" s="2"/>
      <c r="Z268" s="2"/>
    </row>
    <row r="269" spans="2:26" x14ac:dyDescent="0.2">
      <c r="B269" s="147"/>
      <c r="C269" s="160" t="s">
        <v>109</v>
      </c>
      <c r="D269" s="156"/>
      <c r="E269" s="161" t="s">
        <v>105</v>
      </c>
      <c r="F269" s="162" t="s">
        <v>107</v>
      </c>
      <c r="G269" s="162"/>
      <c r="H269" s="159"/>
      <c r="I269" s="149"/>
      <c r="X269" s="2"/>
      <c r="Y269" s="2"/>
      <c r="Z269" s="2"/>
    </row>
    <row r="270" spans="2:26" x14ac:dyDescent="0.2">
      <c r="B270" s="147"/>
      <c r="C270" s="160" t="s">
        <v>106</v>
      </c>
      <c r="D270" s="156"/>
      <c r="E270" s="161" t="s">
        <v>102</v>
      </c>
      <c r="F270" s="162" t="s">
        <v>104</v>
      </c>
      <c r="G270" s="162"/>
      <c r="H270" s="159"/>
      <c r="I270" s="149"/>
      <c r="X270" s="2"/>
      <c r="Y270" s="2"/>
      <c r="Z270" s="2"/>
    </row>
    <row r="271" spans="2:26" x14ac:dyDescent="0.2">
      <c r="B271" s="147"/>
      <c r="C271" s="160" t="s">
        <v>103</v>
      </c>
      <c r="D271" s="156"/>
      <c r="E271" s="161" t="s">
        <v>99</v>
      </c>
      <c r="F271" s="162" t="s">
        <v>101</v>
      </c>
      <c r="G271" s="162"/>
      <c r="H271" s="159"/>
      <c r="I271" s="149"/>
      <c r="X271" s="2"/>
      <c r="Y271" s="2"/>
      <c r="Z271" s="2"/>
    </row>
    <row r="272" spans="2:26" x14ac:dyDescent="0.2">
      <c r="B272" s="147"/>
      <c r="C272" s="160" t="s">
        <v>100</v>
      </c>
      <c r="D272" s="156"/>
      <c r="E272" s="161" t="s">
        <v>97</v>
      </c>
      <c r="F272" s="162" t="s">
        <v>98</v>
      </c>
      <c r="G272" s="162"/>
      <c r="H272" s="159"/>
      <c r="I272" s="149"/>
      <c r="X272" s="2"/>
      <c r="Y272" s="2"/>
      <c r="Z272" s="2"/>
    </row>
    <row r="273" spans="2:26" x14ac:dyDescent="0.2">
      <c r="B273" s="147"/>
      <c r="C273" s="160" t="s">
        <v>73</v>
      </c>
      <c r="D273" s="156"/>
      <c r="E273" s="161" t="s">
        <v>94</v>
      </c>
      <c r="F273" s="162" t="s">
        <v>96</v>
      </c>
      <c r="G273" s="162"/>
      <c r="H273" s="159"/>
      <c r="I273" s="149"/>
      <c r="X273" s="2"/>
      <c r="Y273" s="2"/>
      <c r="Z273" s="2"/>
    </row>
    <row r="274" spans="2:26" x14ac:dyDescent="0.2">
      <c r="B274" s="147"/>
      <c r="C274" s="160" t="s">
        <v>95</v>
      </c>
      <c r="D274" s="156"/>
      <c r="E274" s="161" t="s">
        <v>91</v>
      </c>
      <c r="F274" s="162" t="s">
        <v>93</v>
      </c>
      <c r="G274" s="162"/>
      <c r="H274" s="159"/>
      <c r="I274" s="149"/>
      <c r="X274" s="2"/>
      <c r="Y274" s="2"/>
      <c r="Z274" s="2"/>
    </row>
    <row r="275" spans="2:26" x14ac:dyDescent="0.2">
      <c r="B275" s="147"/>
      <c r="C275" s="160" t="s">
        <v>92</v>
      </c>
      <c r="D275" s="156"/>
      <c r="E275" s="161" t="s">
        <v>88</v>
      </c>
      <c r="F275" s="162" t="s">
        <v>90</v>
      </c>
      <c r="G275" s="162"/>
      <c r="H275" s="159"/>
      <c r="I275" s="149"/>
      <c r="X275" s="2"/>
      <c r="Y275" s="2"/>
      <c r="Z275" s="2"/>
    </row>
    <row r="276" spans="2:26" x14ac:dyDescent="0.2">
      <c r="B276" s="147"/>
      <c r="C276" s="160" t="s">
        <v>89</v>
      </c>
      <c r="D276" s="156"/>
      <c r="E276" s="161" t="s">
        <v>85</v>
      </c>
      <c r="F276" s="162" t="s">
        <v>87</v>
      </c>
      <c r="G276" s="162"/>
      <c r="H276" s="159"/>
      <c r="I276" s="149"/>
      <c r="X276" s="2"/>
      <c r="Y276" s="2"/>
      <c r="Z276" s="2"/>
    </row>
    <row r="277" spans="2:26" x14ac:dyDescent="0.2">
      <c r="B277" s="147"/>
      <c r="C277" s="160" t="s">
        <v>86</v>
      </c>
      <c r="D277" s="156"/>
      <c r="E277" s="161" t="s">
        <v>83</v>
      </c>
      <c r="F277" s="162" t="s">
        <v>84</v>
      </c>
      <c r="G277" s="162"/>
      <c r="H277" s="159"/>
      <c r="I277" s="149"/>
      <c r="X277" s="2"/>
      <c r="Y277" s="2"/>
      <c r="Z277" s="2"/>
    </row>
    <row r="278" spans="2:26" x14ac:dyDescent="0.2">
      <c r="B278" s="147"/>
      <c r="C278" s="160" t="s">
        <v>49</v>
      </c>
      <c r="D278" s="156"/>
      <c r="E278" s="161" t="s">
        <v>80</v>
      </c>
      <c r="F278" s="162" t="s">
        <v>82</v>
      </c>
      <c r="G278" s="162"/>
      <c r="H278" s="159"/>
      <c r="I278" s="149"/>
      <c r="X278" s="2"/>
      <c r="Y278" s="2"/>
      <c r="Z278" s="2"/>
    </row>
    <row r="279" spans="2:26" x14ac:dyDescent="0.2">
      <c r="B279" s="147"/>
      <c r="C279" s="160" t="s">
        <v>81</v>
      </c>
      <c r="D279" s="156"/>
      <c r="E279" s="161" t="s">
        <v>77</v>
      </c>
      <c r="F279" s="162" t="s">
        <v>79</v>
      </c>
      <c r="G279" s="162"/>
      <c r="H279" s="159"/>
      <c r="I279" s="149"/>
      <c r="X279" s="2"/>
      <c r="Y279" s="2"/>
      <c r="Z279" s="2"/>
    </row>
    <row r="280" spans="2:26" x14ac:dyDescent="0.2">
      <c r="B280" s="147"/>
      <c r="C280" s="160" t="s">
        <v>78</v>
      </c>
      <c r="D280" s="156"/>
      <c r="E280" s="161" t="s">
        <v>74</v>
      </c>
      <c r="F280" s="162" t="s">
        <v>76</v>
      </c>
      <c r="G280" s="162"/>
      <c r="H280" s="159"/>
      <c r="I280" s="149"/>
      <c r="X280" s="2"/>
      <c r="Y280" s="2"/>
      <c r="Z280" s="2"/>
    </row>
    <row r="281" spans="2:26" x14ac:dyDescent="0.2">
      <c r="B281" s="147"/>
      <c r="C281" s="160" t="s">
        <v>75</v>
      </c>
      <c r="D281" s="156"/>
      <c r="E281" s="161" t="s">
        <v>71</v>
      </c>
      <c r="F281" s="162" t="s">
        <v>73</v>
      </c>
      <c r="G281" s="162"/>
      <c r="H281" s="159"/>
      <c r="I281" s="149"/>
      <c r="X281" s="2"/>
      <c r="Y281" s="2"/>
      <c r="Z281" s="2"/>
    </row>
    <row r="282" spans="2:26" x14ac:dyDescent="0.2">
      <c r="B282" s="147"/>
      <c r="C282" s="160" t="s">
        <v>72</v>
      </c>
      <c r="D282" s="156"/>
      <c r="E282" s="161" t="s">
        <v>68</v>
      </c>
      <c r="F282" s="162" t="s">
        <v>70</v>
      </c>
      <c r="G282" s="162"/>
      <c r="H282" s="159"/>
      <c r="I282" s="149"/>
      <c r="X282" s="2"/>
      <c r="Y282" s="2"/>
      <c r="Z282" s="2"/>
    </row>
    <row r="283" spans="2:26" x14ac:dyDescent="0.2">
      <c r="B283" s="147"/>
      <c r="C283" s="160" t="s">
        <v>69</v>
      </c>
      <c r="D283" s="156"/>
      <c r="E283" s="161" t="s">
        <v>65</v>
      </c>
      <c r="F283" s="162" t="s">
        <v>67</v>
      </c>
      <c r="G283" s="162"/>
      <c r="H283" s="159"/>
      <c r="I283" s="149"/>
      <c r="X283" s="2"/>
      <c r="Y283" s="2"/>
      <c r="Z283" s="2"/>
    </row>
    <row r="284" spans="2:26" x14ac:dyDescent="0.2">
      <c r="B284" s="147"/>
      <c r="C284" s="160" t="s">
        <v>66</v>
      </c>
      <c r="D284" s="156"/>
      <c r="E284" s="161" t="s">
        <v>62</v>
      </c>
      <c r="F284" s="162" t="s">
        <v>64</v>
      </c>
      <c r="G284" s="162"/>
      <c r="H284" s="159"/>
      <c r="I284" s="149"/>
      <c r="X284" s="2"/>
      <c r="Y284" s="2"/>
      <c r="Z284" s="2"/>
    </row>
    <row r="285" spans="2:26" x14ac:dyDescent="0.2">
      <c r="B285" s="147"/>
      <c r="C285" s="160" t="s">
        <v>63</v>
      </c>
      <c r="D285" s="156"/>
      <c r="E285" s="161" t="s">
        <v>59</v>
      </c>
      <c r="F285" s="162" t="s">
        <v>61</v>
      </c>
      <c r="G285" s="162"/>
      <c r="H285" s="159"/>
      <c r="I285" s="149"/>
      <c r="X285" s="2"/>
      <c r="Y285" s="2"/>
      <c r="Z285" s="2"/>
    </row>
    <row r="286" spans="2:26" x14ac:dyDescent="0.2">
      <c r="B286" s="147"/>
      <c r="C286" s="160" t="s">
        <v>60</v>
      </c>
      <c r="D286" s="156"/>
      <c r="E286" s="161" t="s">
        <v>56</v>
      </c>
      <c r="F286" s="162" t="s">
        <v>58</v>
      </c>
      <c r="G286" s="162"/>
      <c r="H286" s="159"/>
      <c r="I286" s="149"/>
      <c r="X286" s="2"/>
      <c r="Y286" s="2"/>
      <c r="Z286" s="2"/>
    </row>
    <row r="287" spans="2:26" x14ac:dyDescent="0.2">
      <c r="B287" s="147"/>
      <c r="C287" s="160" t="s">
        <v>57</v>
      </c>
      <c r="D287" s="156"/>
      <c r="E287" s="161" t="s">
        <v>53</v>
      </c>
      <c r="F287" s="162" t="s">
        <v>55</v>
      </c>
      <c r="G287" s="162"/>
      <c r="H287" s="159"/>
      <c r="I287" s="149"/>
      <c r="X287" s="2"/>
      <c r="Y287" s="2"/>
      <c r="Z287" s="2"/>
    </row>
    <row r="288" spans="2:26" x14ac:dyDescent="0.2">
      <c r="B288" s="147"/>
      <c r="C288" s="160" t="s">
        <v>54</v>
      </c>
      <c r="D288" s="156"/>
      <c r="E288" s="161" t="s">
        <v>50</v>
      </c>
      <c r="F288" s="162" t="s">
        <v>52</v>
      </c>
      <c r="G288" s="162"/>
      <c r="H288" s="159"/>
      <c r="I288" s="149"/>
      <c r="X288" s="2"/>
      <c r="Y288" s="2"/>
      <c r="Z288" s="2"/>
    </row>
    <row r="289" spans="2:26" x14ac:dyDescent="0.2">
      <c r="B289" s="147"/>
      <c r="C289" s="160" t="s">
        <v>51</v>
      </c>
      <c r="D289" s="156"/>
      <c r="E289" s="161" t="s">
        <v>47</v>
      </c>
      <c r="F289" s="162" t="s">
        <v>49</v>
      </c>
      <c r="G289" s="162"/>
      <c r="H289" s="159"/>
      <c r="I289" s="149"/>
      <c r="X289" s="2"/>
      <c r="Y289" s="2"/>
      <c r="Z289" s="2"/>
    </row>
    <row r="290" spans="2:26" x14ac:dyDescent="0.2">
      <c r="B290" s="147"/>
      <c r="C290" s="160" t="s">
        <v>48</v>
      </c>
      <c r="D290" s="156"/>
      <c r="E290" s="161" t="s">
        <v>44</v>
      </c>
      <c r="F290" s="162" t="s">
        <v>46</v>
      </c>
      <c r="G290" s="162"/>
      <c r="H290" s="159"/>
      <c r="I290" s="149"/>
      <c r="X290" s="2"/>
      <c r="Y290" s="2"/>
      <c r="Z290" s="2"/>
    </row>
    <row r="291" spans="2:26" x14ac:dyDescent="0.2">
      <c r="B291" s="147"/>
      <c r="C291" s="160" t="s">
        <v>45</v>
      </c>
      <c r="D291" s="156"/>
      <c r="E291" s="161" t="s">
        <v>41</v>
      </c>
      <c r="F291" s="162" t="s">
        <v>43</v>
      </c>
      <c r="G291" s="162"/>
      <c r="H291" s="159"/>
      <c r="I291" s="149"/>
      <c r="X291" s="2"/>
      <c r="Y291" s="2"/>
      <c r="Z291" s="2"/>
    </row>
    <row r="292" spans="2:26" x14ac:dyDescent="0.2">
      <c r="B292" s="147"/>
      <c r="C292" s="160" t="s">
        <v>42</v>
      </c>
      <c r="D292" s="156"/>
      <c r="E292" s="161" t="s">
        <v>38</v>
      </c>
      <c r="F292" s="162" t="s">
        <v>40</v>
      </c>
      <c r="G292" s="162"/>
      <c r="H292" s="159"/>
      <c r="I292" s="149"/>
      <c r="X292" s="2"/>
      <c r="Y292" s="2"/>
      <c r="Z292" s="2"/>
    </row>
    <row r="293" spans="2:26" x14ac:dyDescent="0.2">
      <c r="B293" s="147"/>
      <c r="C293" s="160" t="s">
        <v>39</v>
      </c>
      <c r="D293" s="156"/>
      <c r="E293" s="161" t="s">
        <v>35</v>
      </c>
      <c r="F293" s="162" t="s">
        <v>37</v>
      </c>
      <c r="G293" s="162"/>
      <c r="H293" s="159"/>
      <c r="I293" s="149"/>
      <c r="X293" s="2"/>
      <c r="Y293" s="2"/>
      <c r="Z293" s="2"/>
    </row>
    <row r="294" spans="2:26" x14ac:dyDescent="0.2">
      <c r="B294" s="147"/>
      <c r="C294" s="160" t="s">
        <v>36</v>
      </c>
      <c r="D294" s="156"/>
      <c r="E294" s="161" t="s">
        <v>32</v>
      </c>
      <c r="F294" s="162" t="s">
        <v>34</v>
      </c>
      <c r="G294" s="162"/>
      <c r="H294" s="159"/>
      <c r="I294" s="149"/>
      <c r="X294" s="2"/>
      <c r="Y294" s="2"/>
      <c r="Z294" s="2"/>
    </row>
    <row r="295" spans="2:26" x14ac:dyDescent="0.2">
      <c r="B295" s="147"/>
      <c r="C295" s="160" t="s">
        <v>33</v>
      </c>
      <c r="D295" s="156"/>
      <c r="E295" s="161" t="s">
        <v>30</v>
      </c>
      <c r="F295" s="162" t="s">
        <v>31</v>
      </c>
      <c r="G295" s="162"/>
      <c r="H295" s="159"/>
      <c r="I295" s="149"/>
      <c r="X295" s="2"/>
      <c r="Y295" s="2"/>
      <c r="Z295" s="2"/>
    </row>
    <row r="296" spans="2:26" x14ac:dyDescent="0.2">
      <c r="B296" s="147"/>
      <c r="C296" s="160" t="s">
        <v>1</v>
      </c>
      <c r="D296" s="156"/>
      <c r="E296" s="161" t="s">
        <v>28</v>
      </c>
      <c r="F296" s="162" t="s">
        <v>29</v>
      </c>
      <c r="G296" s="162"/>
      <c r="H296" s="159"/>
      <c r="I296" s="149"/>
      <c r="X296" s="2"/>
      <c r="Y296" s="2"/>
      <c r="Z296" s="2"/>
    </row>
    <row r="297" spans="2:26" x14ac:dyDescent="0.2">
      <c r="B297" s="147"/>
      <c r="C297" s="163"/>
      <c r="D297" s="156"/>
      <c r="E297" s="161" t="s">
        <v>26</v>
      </c>
      <c r="F297" s="162" t="s">
        <v>27</v>
      </c>
      <c r="G297" s="162"/>
      <c r="H297" s="159"/>
      <c r="I297" s="149"/>
      <c r="X297" s="2"/>
      <c r="Y297" s="2"/>
      <c r="Z297" s="2"/>
    </row>
    <row r="298" spans="2:26" x14ac:dyDescent="0.2">
      <c r="B298" s="147"/>
      <c r="C298" s="163"/>
      <c r="D298" s="156"/>
      <c r="E298" s="161" t="s">
        <v>24</v>
      </c>
      <c r="F298" s="162" t="s">
        <v>25</v>
      </c>
      <c r="G298" s="162"/>
      <c r="H298" s="159"/>
      <c r="I298" s="149"/>
      <c r="X298" s="2"/>
      <c r="Y298" s="2"/>
      <c r="Z298" s="2"/>
    </row>
    <row r="299" spans="2:26" x14ac:dyDescent="0.2">
      <c r="B299" s="147"/>
      <c r="C299" s="163"/>
      <c r="D299" s="156"/>
      <c r="E299" s="161" t="s">
        <v>22</v>
      </c>
      <c r="F299" s="162" t="s">
        <v>23</v>
      </c>
      <c r="G299" s="162"/>
      <c r="H299" s="159"/>
      <c r="I299" s="149"/>
      <c r="X299" s="2"/>
      <c r="Y299" s="2"/>
      <c r="Z299" s="2"/>
    </row>
    <row r="300" spans="2:26" x14ac:dyDescent="0.2">
      <c r="B300" s="147"/>
      <c r="C300" s="163"/>
      <c r="D300" s="156"/>
      <c r="E300" s="161" t="s">
        <v>20</v>
      </c>
      <c r="F300" s="162" t="s">
        <v>21</v>
      </c>
      <c r="G300" s="162"/>
      <c r="H300" s="159"/>
      <c r="I300" s="149"/>
      <c r="X300" s="2"/>
      <c r="Y300" s="2"/>
      <c r="Z300" s="2"/>
    </row>
    <row r="301" spans="2:26" x14ac:dyDescent="0.2">
      <c r="B301" s="147"/>
      <c r="C301" s="163"/>
      <c r="D301" s="156"/>
      <c r="E301" s="161" t="s">
        <v>18</v>
      </c>
      <c r="F301" s="162" t="s">
        <v>19</v>
      </c>
      <c r="G301" s="162"/>
      <c r="H301" s="159"/>
      <c r="I301" s="149"/>
      <c r="X301" s="2"/>
      <c r="Y301" s="2"/>
      <c r="Z301" s="2"/>
    </row>
    <row r="302" spans="2:26" x14ac:dyDescent="0.2">
      <c r="B302" s="147"/>
      <c r="C302" s="163"/>
      <c r="D302" s="156"/>
      <c r="E302" s="161" t="s">
        <v>16</v>
      </c>
      <c r="F302" s="162" t="s">
        <v>17</v>
      </c>
      <c r="G302" s="162"/>
      <c r="H302" s="159"/>
      <c r="I302" s="149"/>
      <c r="X302" s="2"/>
      <c r="Y302" s="2"/>
      <c r="Z302" s="2"/>
    </row>
    <row r="303" spans="2:26" x14ac:dyDescent="0.2">
      <c r="B303" s="147"/>
      <c r="C303" s="163"/>
      <c r="D303" s="156"/>
      <c r="E303" s="161" t="s">
        <v>14</v>
      </c>
      <c r="F303" s="162" t="s">
        <v>15</v>
      </c>
      <c r="G303" s="162"/>
      <c r="H303" s="159"/>
      <c r="I303" s="149"/>
      <c r="X303" s="2"/>
      <c r="Y303" s="2"/>
      <c r="Z303" s="2"/>
    </row>
    <row r="304" spans="2:26" x14ac:dyDescent="0.2">
      <c r="B304" s="147"/>
      <c r="C304" s="163"/>
      <c r="D304" s="156"/>
      <c r="E304" s="156"/>
      <c r="F304" s="162" t="s">
        <v>13</v>
      </c>
      <c r="G304" s="162"/>
      <c r="H304" s="159"/>
      <c r="I304" s="149"/>
      <c r="X304" s="2"/>
      <c r="Y304" s="2"/>
      <c r="Z304" s="2"/>
    </row>
    <row r="305" spans="2:26" x14ac:dyDescent="0.2">
      <c r="B305" s="147"/>
      <c r="C305" s="163"/>
      <c r="D305" s="156"/>
      <c r="E305" s="164"/>
      <c r="F305" s="162" t="s">
        <v>12</v>
      </c>
      <c r="G305" s="162"/>
      <c r="H305" s="159"/>
      <c r="I305" s="149"/>
      <c r="X305" s="2"/>
      <c r="Y305" s="2"/>
      <c r="Z305" s="2"/>
    </row>
    <row r="306" spans="2:26" x14ac:dyDescent="0.2">
      <c r="B306" s="147"/>
      <c r="C306" s="163"/>
      <c r="D306" s="156"/>
      <c r="E306" s="164"/>
      <c r="F306" s="162" t="s">
        <v>11</v>
      </c>
      <c r="G306" s="162"/>
      <c r="H306" s="159"/>
      <c r="I306" s="149"/>
      <c r="X306" s="2"/>
      <c r="Y306" s="2"/>
      <c r="Z306" s="2"/>
    </row>
    <row r="307" spans="2:26" x14ac:dyDescent="0.2">
      <c r="B307" s="147"/>
      <c r="C307" s="163"/>
      <c r="D307" s="156"/>
      <c r="E307" s="164"/>
      <c r="F307" s="162" t="s">
        <v>10</v>
      </c>
      <c r="G307" s="162"/>
      <c r="H307" s="159"/>
      <c r="I307" s="149"/>
      <c r="X307" s="2"/>
      <c r="Y307" s="2"/>
      <c r="Z307" s="2"/>
    </row>
    <row r="308" spans="2:26" x14ac:dyDescent="0.2">
      <c r="B308" s="147"/>
      <c r="C308" s="163"/>
      <c r="D308" s="156"/>
      <c r="E308" s="164"/>
      <c r="F308" s="162" t="s">
        <v>9</v>
      </c>
      <c r="G308" s="162"/>
      <c r="H308" s="159"/>
      <c r="I308" s="149"/>
      <c r="X308" s="2"/>
      <c r="Y308" s="2"/>
      <c r="Z308" s="2"/>
    </row>
    <row r="309" spans="2:26" x14ac:dyDescent="0.2">
      <c r="B309" s="147"/>
      <c r="C309" s="163"/>
      <c r="D309" s="156"/>
      <c r="E309" s="164"/>
      <c r="F309" s="162" t="s">
        <v>8</v>
      </c>
      <c r="G309" s="162"/>
      <c r="H309" s="159"/>
      <c r="I309" s="149"/>
      <c r="X309" s="2"/>
      <c r="Y309" s="2"/>
      <c r="Z309" s="2"/>
    </row>
    <row r="310" spans="2:26" x14ac:dyDescent="0.2">
      <c r="B310" s="147"/>
      <c r="C310" s="163"/>
      <c r="D310" s="156"/>
      <c r="E310" s="164"/>
      <c r="F310" s="162" t="s">
        <v>7</v>
      </c>
      <c r="G310" s="162"/>
      <c r="H310" s="159"/>
      <c r="I310" s="149"/>
      <c r="X310" s="2"/>
      <c r="Y310" s="2"/>
      <c r="Z310" s="2"/>
    </row>
    <row r="311" spans="2:26" x14ac:dyDescent="0.2">
      <c r="B311" s="147"/>
      <c r="C311" s="163"/>
      <c r="D311" s="156"/>
      <c r="E311" s="164"/>
      <c r="F311" s="162" t="s">
        <v>6</v>
      </c>
      <c r="G311" s="162"/>
      <c r="H311" s="159"/>
      <c r="I311" s="149"/>
      <c r="X311" s="2"/>
      <c r="Y311" s="2"/>
      <c r="Z311" s="2"/>
    </row>
    <row r="312" spans="2:26" x14ac:dyDescent="0.2">
      <c r="B312" s="147"/>
      <c r="C312" s="163"/>
      <c r="D312" s="156"/>
      <c r="E312" s="164"/>
      <c r="F312" s="162" t="s">
        <v>5</v>
      </c>
      <c r="G312" s="162"/>
      <c r="H312" s="159"/>
      <c r="I312" s="149"/>
      <c r="X312" s="2"/>
      <c r="Y312" s="2"/>
      <c r="Z312" s="2"/>
    </row>
    <row r="313" spans="2:26" x14ac:dyDescent="0.2">
      <c r="B313" s="147"/>
      <c r="C313" s="163"/>
      <c r="D313" s="156"/>
      <c r="E313" s="164"/>
      <c r="F313" s="162" t="s">
        <v>4</v>
      </c>
      <c r="G313" s="162"/>
      <c r="H313" s="159"/>
      <c r="I313" s="149"/>
      <c r="X313" s="2"/>
      <c r="Y313" s="2"/>
      <c r="Z313" s="2"/>
    </row>
    <row r="314" spans="2:26" x14ac:dyDescent="0.2">
      <c r="B314" s="147"/>
      <c r="C314" s="163"/>
      <c r="D314" s="156"/>
      <c r="E314" s="164"/>
      <c r="F314" s="162" t="s">
        <v>3</v>
      </c>
      <c r="G314" s="162"/>
      <c r="H314" s="159"/>
      <c r="I314" s="149"/>
      <c r="X314" s="2"/>
      <c r="Y314" s="2"/>
      <c r="Z314" s="2"/>
    </row>
    <row r="315" spans="2:26" x14ac:dyDescent="0.2">
      <c r="B315" s="147"/>
      <c r="C315" s="163"/>
      <c r="D315" s="156"/>
      <c r="E315" s="164"/>
      <c r="F315" s="162" t="s">
        <v>2</v>
      </c>
      <c r="G315" s="162"/>
      <c r="H315" s="159"/>
      <c r="I315" s="149"/>
      <c r="X315" s="2"/>
      <c r="Y315" s="2"/>
      <c r="Z315" s="2"/>
    </row>
    <row r="316" spans="2:26" x14ac:dyDescent="0.2">
      <c r="B316" s="147"/>
      <c r="C316" s="163"/>
      <c r="D316" s="156"/>
      <c r="E316" s="164"/>
      <c r="F316" s="162" t="s">
        <v>1</v>
      </c>
      <c r="G316" s="162"/>
      <c r="H316" s="159"/>
      <c r="I316" s="149"/>
      <c r="X316" s="2"/>
      <c r="Y316" s="2"/>
      <c r="Z316" s="2"/>
    </row>
    <row r="317" spans="2:26" x14ac:dyDescent="0.2">
      <c r="B317" s="147"/>
      <c r="C317" s="163"/>
      <c r="D317" s="156"/>
      <c r="E317" s="164"/>
      <c r="F317" s="162" t="s">
        <v>0</v>
      </c>
      <c r="G317" s="162"/>
      <c r="H317" s="159"/>
      <c r="I317" s="149"/>
      <c r="X317" s="2"/>
      <c r="Y317" s="2"/>
      <c r="Z317" s="2"/>
    </row>
    <row r="318" spans="2:26" x14ac:dyDescent="0.2">
      <c r="B318" s="147"/>
      <c r="C318" s="152"/>
      <c r="D318" s="147"/>
      <c r="E318" s="153"/>
      <c r="F318" s="151"/>
      <c r="G318" s="151"/>
      <c r="H318" s="148"/>
      <c r="I318" s="149"/>
      <c r="X318" s="2"/>
      <c r="Y318" s="2"/>
      <c r="Z318" s="2"/>
    </row>
    <row r="319" spans="2:26" x14ac:dyDescent="0.2">
      <c r="B319" s="147"/>
      <c r="C319" s="152"/>
      <c r="D319" s="147"/>
      <c r="E319" s="153"/>
      <c r="F319" s="151"/>
      <c r="G319" s="151"/>
      <c r="H319" s="148"/>
      <c r="I319" s="149"/>
      <c r="X319" s="2"/>
      <c r="Y319" s="2"/>
      <c r="Z319" s="2"/>
    </row>
    <row r="320" spans="2:26" x14ac:dyDescent="0.2">
      <c r="B320" s="147"/>
      <c r="C320" s="152"/>
      <c r="D320" s="147"/>
      <c r="E320" s="153"/>
      <c r="F320" s="153"/>
      <c r="G320" s="153"/>
      <c r="H320" s="148"/>
      <c r="I320" s="149"/>
      <c r="X320" s="2"/>
      <c r="Y320" s="2"/>
      <c r="Z320" s="2"/>
    </row>
    <row r="321" spans="3:26" x14ac:dyDescent="0.2">
      <c r="E321" s="6"/>
      <c r="F321" s="5"/>
      <c r="G321" s="5"/>
      <c r="X321" s="2"/>
      <c r="Y321" s="2"/>
      <c r="Z321" s="2"/>
    </row>
    <row r="322" spans="3:26" x14ac:dyDescent="0.2">
      <c r="C322" s="150"/>
      <c r="E322" s="6"/>
      <c r="F322" s="6"/>
      <c r="G322" s="6"/>
      <c r="H322" s="59"/>
      <c r="X322" s="2"/>
      <c r="Y322" s="2"/>
      <c r="Z322" s="2"/>
    </row>
    <row r="323" spans="3:26" x14ac:dyDescent="0.2">
      <c r="C323" s="150"/>
      <c r="E323" s="6"/>
      <c r="F323" s="5"/>
      <c r="G323" s="5"/>
      <c r="H323" s="59"/>
      <c r="X323" s="2"/>
      <c r="Y323" s="2"/>
      <c r="Z323" s="2"/>
    </row>
    <row r="324" spans="3:26" x14ac:dyDescent="0.2">
      <c r="C324" s="150"/>
      <c r="E324" s="6"/>
      <c r="F324" s="5"/>
      <c r="G324" s="5"/>
      <c r="H324" s="59"/>
      <c r="X324" s="2"/>
      <c r="Y324" s="2"/>
      <c r="Z324" s="2"/>
    </row>
    <row r="325" spans="3:26" x14ac:dyDescent="0.2">
      <c r="C325" s="150"/>
      <c r="E325" s="6"/>
      <c r="F325" s="6"/>
      <c r="G325" s="6"/>
      <c r="H325" s="59"/>
      <c r="X325" s="2"/>
      <c r="Y325" s="2"/>
      <c r="Z325" s="2"/>
    </row>
    <row r="326" spans="3:26" x14ac:dyDescent="0.2">
      <c r="C326" s="150"/>
      <c r="E326" s="6"/>
      <c r="F326" s="6"/>
      <c r="G326" s="6"/>
      <c r="H326" s="59"/>
      <c r="X326" s="2"/>
      <c r="Y326" s="2"/>
      <c r="Z326" s="2"/>
    </row>
    <row r="327" spans="3:26" x14ac:dyDescent="0.2">
      <c r="C327" s="150"/>
      <c r="E327" s="6"/>
      <c r="F327" s="6"/>
      <c r="G327" s="6"/>
      <c r="H327" s="59"/>
      <c r="X327" s="2"/>
      <c r="Y327" s="2"/>
      <c r="Z327" s="2"/>
    </row>
    <row r="328" spans="3:26" x14ac:dyDescent="0.2">
      <c r="C328" s="150"/>
      <c r="E328" s="6"/>
      <c r="F328" s="6"/>
      <c r="G328" s="6"/>
      <c r="H328" s="59"/>
      <c r="X328" s="2"/>
      <c r="Y328" s="2"/>
      <c r="Z328" s="2"/>
    </row>
    <row r="329" spans="3:26" x14ac:dyDescent="0.2">
      <c r="C329" s="150"/>
      <c r="E329" s="6"/>
      <c r="F329" s="6"/>
      <c r="G329" s="6"/>
      <c r="H329" s="59"/>
      <c r="X329" s="2"/>
      <c r="Y329" s="2"/>
      <c r="Z329" s="2"/>
    </row>
    <row r="330" spans="3:26" x14ac:dyDescent="0.2">
      <c r="C330" s="150"/>
      <c r="E330" s="6"/>
      <c r="F330" s="6"/>
      <c r="G330" s="6"/>
      <c r="H330" s="59"/>
      <c r="X330" s="2"/>
      <c r="Y330" s="2"/>
      <c r="Z330" s="2"/>
    </row>
  </sheetData>
  <sheetProtection password="82E9" sheet="1" objects="1" scenarios="1" selectLockedCells="1"/>
  <mergeCells count="223">
    <mergeCell ref="B233:I239"/>
    <mergeCell ref="F207:H207"/>
    <mergeCell ref="E208:H208"/>
    <mergeCell ref="B213:J213"/>
    <mergeCell ref="C220:F220"/>
    <mergeCell ref="I222:J222"/>
    <mergeCell ref="D232:I232"/>
    <mergeCell ref="F200:H200"/>
    <mergeCell ref="E201:H201"/>
    <mergeCell ref="B202:F202"/>
    <mergeCell ref="C203:F203"/>
    <mergeCell ref="G203:G206"/>
    <mergeCell ref="C204:F204"/>
    <mergeCell ref="C205:F205"/>
    <mergeCell ref="C206:F206"/>
    <mergeCell ref="B221:H221"/>
    <mergeCell ref="B222:H222"/>
    <mergeCell ref="F192:H192"/>
    <mergeCell ref="E193:H193"/>
    <mergeCell ref="B194:F194"/>
    <mergeCell ref="C195:F195"/>
    <mergeCell ref="G195:G199"/>
    <mergeCell ref="C196:F196"/>
    <mergeCell ref="C197:F197"/>
    <mergeCell ref="C198:F198"/>
    <mergeCell ref="C199:F199"/>
    <mergeCell ref="F184:H184"/>
    <mergeCell ref="E185:H185"/>
    <mergeCell ref="B186:F186"/>
    <mergeCell ref="C187:F187"/>
    <mergeCell ref="G187:G191"/>
    <mergeCell ref="C188:F188"/>
    <mergeCell ref="C189:F189"/>
    <mergeCell ref="C190:F190"/>
    <mergeCell ref="C191:F191"/>
    <mergeCell ref="C176:F176"/>
    <mergeCell ref="G176:G183"/>
    <mergeCell ref="C177:F177"/>
    <mergeCell ref="C178:F178"/>
    <mergeCell ref="C179:F179"/>
    <mergeCell ref="C183:F183"/>
    <mergeCell ref="C165:D165"/>
    <mergeCell ref="F166:H166"/>
    <mergeCell ref="E167:H167"/>
    <mergeCell ref="B168:H168"/>
    <mergeCell ref="A172:J172"/>
    <mergeCell ref="B174:F174"/>
    <mergeCell ref="G174:G175"/>
    <mergeCell ref="H174:H175"/>
    <mergeCell ref="I174:I175"/>
    <mergeCell ref="J174:J175"/>
    <mergeCell ref="B173:J173"/>
    <mergeCell ref="B175:F175"/>
    <mergeCell ref="F156:H156"/>
    <mergeCell ref="E157:H157"/>
    <mergeCell ref="B158:F158"/>
    <mergeCell ref="G159:G165"/>
    <mergeCell ref="C160:D160"/>
    <mergeCell ref="C161:D161"/>
    <mergeCell ref="C162:F162"/>
    <mergeCell ref="C163:D163"/>
    <mergeCell ref="C164:D164"/>
    <mergeCell ref="F142:H142"/>
    <mergeCell ref="E143:H143"/>
    <mergeCell ref="B148:I148"/>
    <mergeCell ref="B149:F149"/>
    <mergeCell ref="B150:F150"/>
    <mergeCell ref="C151:F151"/>
    <mergeCell ref="G151:G155"/>
    <mergeCell ref="C152:F152"/>
    <mergeCell ref="C153:F153"/>
    <mergeCell ref="C154:F154"/>
    <mergeCell ref="C155:F155"/>
    <mergeCell ref="F134:H134"/>
    <mergeCell ref="E135:H135"/>
    <mergeCell ref="B136:F136"/>
    <mergeCell ref="C137:F137"/>
    <mergeCell ref="G137:G141"/>
    <mergeCell ref="C138:F138"/>
    <mergeCell ref="C139:F139"/>
    <mergeCell ref="C140:F140"/>
    <mergeCell ref="C141:F141"/>
    <mergeCell ref="F126:H126"/>
    <mergeCell ref="E127:H127"/>
    <mergeCell ref="B128:F128"/>
    <mergeCell ref="C129:F129"/>
    <mergeCell ref="G129:G133"/>
    <mergeCell ref="C130:F130"/>
    <mergeCell ref="C131:F131"/>
    <mergeCell ref="C132:F132"/>
    <mergeCell ref="C133:F133"/>
    <mergeCell ref="F118:H118"/>
    <mergeCell ref="E119:H119"/>
    <mergeCell ref="B120:F120"/>
    <mergeCell ref="C121:F121"/>
    <mergeCell ref="G121:G125"/>
    <mergeCell ref="C122:F122"/>
    <mergeCell ref="C123:F123"/>
    <mergeCell ref="C124:F124"/>
    <mergeCell ref="C125:F125"/>
    <mergeCell ref="F110:H110"/>
    <mergeCell ref="E111:H111"/>
    <mergeCell ref="B112:F112"/>
    <mergeCell ref="C113:F113"/>
    <mergeCell ref="G113:G117"/>
    <mergeCell ref="C115:F115"/>
    <mergeCell ref="C116:F116"/>
    <mergeCell ref="C117:F117"/>
    <mergeCell ref="C105:F105"/>
    <mergeCell ref="G105:G109"/>
    <mergeCell ref="C106:F106"/>
    <mergeCell ref="C107:F107"/>
    <mergeCell ref="C108:F108"/>
    <mergeCell ref="C109:F109"/>
    <mergeCell ref="C114:F114"/>
    <mergeCell ref="F96:H96"/>
    <mergeCell ref="E97:H97"/>
    <mergeCell ref="B99:H99"/>
    <mergeCell ref="A102:J102"/>
    <mergeCell ref="B104:F104"/>
    <mergeCell ref="F88:H88"/>
    <mergeCell ref="E89:H89"/>
    <mergeCell ref="B90:F90"/>
    <mergeCell ref="C91:F91"/>
    <mergeCell ref="G91:G95"/>
    <mergeCell ref="C92:F92"/>
    <mergeCell ref="C93:F93"/>
    <mergeCell ref="C94:F94"/>
    <mergeCell ref="C95:F95"/>
    <mergeCell ref="F80:H80"/>
    <mergeCell ref="E81:H81"/>
    <mergeCell ref="B82:F82"/>
    <mergeCell ref="C83:F83"/>
    <mergeCell ref="G83:G87"/>
    <mergeCell ref="C84:F84"/>
    <mergeCell ref="C85:F85"/>
    <mergeCell ref="C86:F86"/>
    <mergeCell ref="C87:F87"/>
    <mergeCell ref="F71:H71"/>
    <mergeCell ref="E72:H72"/>
    <mergeCell ref="B73:F73"/>
    <mergeCell ref="C74:F74"/>
    <mergeCell ref="G74:G79"/>
    <mergeCell ref="C75:F75"/>
    <mergeCell ref="C76:F76"/>
    <mergeCell ref="C77:F77"/>
    <mergeCell ref="C78:F78"/>
    <mergeCell ref="C79:F79"/>
    <mergeCell ref="F63:H63"/>
    <mergeCell ref="E64:H64"/>
    <mergeCell ref="C65:F65"/>
    <mergeCell ref="C66:F66"/>
    <mergeCell ref="G66:G70"/>
    <mergeCell ref="C67:F67"/>
    <mergeCell ref="C68:F68"/>
    <mergeCell ref="C69:F69"/>
    <mergeCell ref="C70:F70"/>
    <mergeCell ref="F54:H54"/>
    <mergeCell ref="E55:H55"/>
    <mergeCell ref="C56:F56"/>
    <mergeCell ref="C57:F57"/>
    <mergeCell ref="G57:G61"/>
    <mergeCell ref="C58:F58"/>
    <mergeCell ref="C59:F59"/>
    <mergeCell ref="C61:F61"/>
    <mergeCell ref="F45:H45"/>
    <mergeCell ref="E46:H46"/>
    <mergeCell ref="B47:F47"/>
    <mergeCell ref="C48:F48"/>
    <mergeCell ref="C49:F49"/>
    <mergeCell ref="G49:G53"/>
    <mergeCell ref="C50:F50"/>
    <mergeCell ref="C51:F51"/>
    <mergeCell ref="C52:F52"/>
    <mergeCell ref="C53:F53"/>
    <mergeCell ref="F37:H37"/>
    <mergeCell ref="E38:H38"/>
    <mergeCell ref="B39:F39"/>
    <mergeCell ref="C40:F40"/>
    <mergeCell ref="G40:G44"/>
    <mergeCell ref="C41:F41"/>
    <mergeCell ref="C42:F42"/>
    <mergeCell ref="C43:F43"/>
    <mergeCell ref="C44:F44"/>
    <mergeCell ref="F29:H29"/>
    <mergeCell ref="E30:H30"/>
    <mergeCell ref="B31:F31"/>
    <mergeCell ref="C32:F32"/>
    <mergeCell ref="G32:G36"/>
    <mergeCell ref="C33:F33"/>
    <mergeCell ref="C34:F34"/>
    <mergeCell ref="C35:F35"/>
    <mergeCell ref="C36:F36"/>
    <mergeCell ref="A21:J21"/>
    <mergeCell ref="B22:F22"/>
    <mergeCell ref="K23:Q23"/>
    <mergeCell ref="C24:F24"/>
    <mergeCell ref="G24:G28"/>
    <mergeCell ref="C25:F25"/>
    <mergeCell ref="C26:F26"/>
    <mergeCell ref="C27:F27"/>
    <mergeCell ref="C28:F28"/>
    <mergeCell ref="B23:F23"/>
    <mergeCell ref="F20:J20"/>
    <mergeCell ref="H8:J8"/>
    <mergeCell ref="A10:J10"/>
    <mergeCell ref="A11:J11"/>
    <mergeCell ref="A12:J12"/>
    <mergeCell ref="A14:J14"/>
    <mergeCell ref="A13:J13"/>
    <mergeCell ref="B15:J15"/>
    <mergeCell ref="B16:J16"/>
    <mergeCell ref="B17:J17"/>
    <mergeCell ref="B18:J18"/>
    <mergeCell ref="H5:J5"/>
    <mergeCell ref="H6:J6"/>
    <mergeCell ref="H7:J7"/>
    <mergeCell ref="A1:D1"/>
    <mergeCell ref="E1:J1"/>
    <mergeCell ref="A2:J2"/>
    <mergeCell ref="I3:J3"/>
    <mergeCell ref="H4:J4"/>
    <mergeCell ref="A19:J19"/>
  </mergeCells>
  <conditionalFormatting sqref="I57:J63 I145:J147 I100:J101 I210:J212 I83:J88 I104:J107 I169:J171 J148:J149 I150:J153 I24:J29 I158:J166 I188:J192 I203:J207 I174:J174 I49:J55 I109:J115 I73:J80 I65:J71 I117:J126">
    <cfRule type="cellIs" dxfId="296" priority="148" stopIfTrue="1" operator="between">
      <formula>0</formula>
      <formula>0.49</formula>
    </cfRule>
    <cfRule type="cellIs" dxfId="295" priority="149" stopIfTrue="1" operator="between">
      <formula>0.5</formula>
      <formula>0.99</formula>
    </cfRule>
    <cfRule type="cellIs" dxfId="294" priority="150" stopIfTrue="1" operator="between">
      <formula>0.991</formula>
      <formula>1</formula>
    </cfRule>
  </conditionalFormatting>
  <conditionalFormatting sqref="I128:J128">
    <cfRule type="cellIs" dxfId="293" priority="145" stopIfTrue="1" operator="between">
      <formula>0</formula>
      <formula>0.49</formula>
    </cfRule>
    <cfRule type="cellIs" dxfId="292" priority="146" stopIfTrue="1" operator="between">
      <formula>0.5</formula>
      <formula>0.99</formula>
    </cfRule>
    <cfRule type="cellIs" dxfId="291" priority="147" stopIfTrue="1" operator="between">
      <formula>0.991</formula>
      <formula>1</formula>
    </cfRule>
  </conditionalFormatting>
  <conditionalFormatting sqref="I129:J134">
    <cfRule type="cellIs" dxfId="290" priority="142" stopIfTrue="1" operator="between">
      <formula>0</formula>
      <formula>0.49</formula>
    </cfRule>
    <cfRule type="cellIs" dxfId="289" priority="143" stopIfTrue="1" operator="between">
      <formula>0.5</formula>
      <formula>0.99</formula>
    </cfRule>
    <cfRule type="cellIs" dxfId="288" priority="144" stopIfTrue="1" operator="between">
      <formula>0.991</formula>
      <formula>1</formula>
    </cfRule>
  </conditionalFormatting>
  <conditionalFormatting sqref="I134:J134">
    <cfRule type="cellIs" dxfId="287" priority="139" stopIfTrue="1" operator="between">
      <formula>0</formula>
      <formula>0.49</formula>
    </cfRule>
    <cfRule type="cellIs" dxfId="286" priority="140" stopIfTrue="1" operator="between">
      <formula>0.5</formula>
      <formula>0.99</formula>
    </cfRule>
    <cfRule type="cellIs" dxfId="285" priority="141" stopIfTrue="1" operator="between">
      <formula>0.991</formula>
      <formula>1</formula>
    </cfRule>
  </conditionalFormatting>
  <conditionalFormatting sqref="I176:J184">
    <cfRule type="cellIs" dxfId="284" priority="136" stopIfTrue="1" operator="between">
      <formula>0</formula>
      <formula>0.49</formula>
    </cfRule>
    <cfRule type="cellIs" dxfId="283" priority="137" stopIfTrue="1" operator="between">
      <formula>0.5</formula>
      <formula>0.99</formula>
    </cfRule>
    <cfRule type="cellIs" dxfId="282" priority="138" stopIfTrue="1" operator="between">
      <formula>0.991</formula>
      <formula>1</formula>
    </cfRule>
  </conditionalFormatting>
  <conditionalFormatting sqref="I184:J184">
    <cfRule type="cellIs" dxfId="281" priority="133" stopIfTrue="1" operator="between">
      <formula>0</formula>
      <formula>0.49</formula>
    </cfRule>
    <cfRule type="cellIs" dxfId="280" priority="134" stopIfTrue="1" operator="between">
      <formula>0.5</formula>
      <formula>0.99</formula>
    </cfRule>
    <cfRule type="cellIs" dxfId="279" priority="135" stopIfTrue="1" operator="between">
      <formula>0.991</formula>
      <formula>1</formula>
    </cfRule>
  </conditionalFormatting>
  <conditionalFormatting sqref="I82:J82">
    <cfRule type="cellIs" dxfId="278" priority="130" stopIfTrue="1" operator="between">
      <formula>0</formula>
      <formula>0.49</formula>
    </cfRule>
    <cfRule type="cellIs" dxfId="277" priority="131" stopIfTrue="1" operator="between">
      <formula>0.5</formula>
      <formula>0.99</formula>
    </cfRule>
    <cfRule type="cellIs" dxfId="276" priority="132" stopIfTrue="1" operator="between">
      <formula>0.991</formula>
      <formula>1</formula>
    </cfRule>
  </conditionalFormatting>
  <conditionalFormatting sqref="I192:J192">
    <cfRule type="cellIs" dxfId="275" priority="124" stopIfTrue="1" operator="between">
      <formula>0</formula>
      <formula>0.49</formula>
    </cfRule>
    <cfRule type="cellIs" dxfId="274" priority="125" stopIfTrue="1" operator="between">
      <formula>0.5</formula>
      <formula>0.99</formula>
    </cfRule>
    <cfRule type="cellIs" dxfId="273" priority="126" stopIfTrue="1" operator="between">
      <formula>0.991</formula>
      <formula>1</formula>
    </cfRule>
  </conditionalFormatting>
  <conditionalFormatting sqref="I186:J186">
    <cfRule type="cellIs" dxfId="272" priority="127" stopIfTrue="1" operator="between">
      <formula>0</formula>
      <formula>0.49</formula>
    </cfRule>
    <cfRule type="cellIs" dxfId="271" priority="128" stopIfTrue="1" operator="between">
      <formula>0.5</formula>
      <formula>0.99</formula>
    </cfRule>
    <cfRule type="cellIs" dxfId="270" priority="129" stopIfTrue="1" operator="between">
      <formula>0.991</formula>
      <formula>1</formula>
    </cfRule>
  </conditionalFormatting>
  <conditionalFormatting sqref="I200:J200">
    <cfRule type="cellIs" dxfId="269" priority="115" stopIfTrue="1" operator="between">
      <formula>0</formula>
      <formula>0.49</formula>
    </cfRule>
    <cfRule type="cellIs" dxfId="268" priority="116" stopIfTrue="1" operator="between">
      <formula>0.5</formula>
      <formula>0.99</formula>
    </cfRule>
    <cfRule type="cellIs" dxfId="267" priority="117" stopIfTrue="1" operator="between">
      <formula>0.991</formula>
      <formula>1</formula>
    </cfRule>
  </conditionalFormatting>
  <conditionalFormatting sqref="I194:J194">
    <cfRule type="cellIs" dxfId="266" priority="121" stopIfTrue="1" operator="between">
      <formula>0</formula>
      <formula>0.49</formula>
    </cfRule>
    <cfRule type="cellIs" dxfId="265" priority="122" stopIfTrue="1" operator="between">
      <formula>0.5</formula>
      <formula>0.99</formula>
    </cfRule>
    <cfRule type="cellIs" dxfId="264" priority="123" stopIfTrue="1" operator="between">
      <formula>0.991</formula>
      <formula>1</formula>
    </cfRule>
  </conditionalFormatting>
  <conditionalFormatting sqref="I195:J200">
    <cfRule type="cellIs" dxfId="263" priority="118" stopIfTrue="1" operator="between">
      <formula>0</formula>
      <formula>0.49</formula>
    </cfRule>
    <cfRule type="cellIs" dxfId="262" priority="119" stopIfTrue="1" operator="between">
      <formula>0.5</formula>
      <formula>0.99</formula>
    </cfRule>
    <cfRule type="cellIs" dxfId="261" priority="120" stopIfTrue="1" operator="between">
      <formula>0.991</formula>
      <formula>1</formula>
    </cfRule>
  </conditionalFormatting>
  <conditionalFormatting sqref="I210:J212 I207:J207">
    <cfRule type="cellIs" dxfId="260" priority="109" stopIfTrue="1" operator="between">
      <formula>0</formula>
      <formula>0.49</formula>
    </cfRule>
    <cfRule type="cellIs" dxfId="259" priority="110" stopIfTrue="1" operator="between">
      <formula>0.5</formula>
      <formula>0.99</formula>
    </cfRule>
    <cfRule type="cellIs" dxfId="258" priority="111" stopIfTrue="1" operator="between">
      <formula>0.991</formula>
      <formula>1</formula>
    </cfRule>
  </conditionalFormatting>
  <conditionalFormatting sqref="I202:J202">
    <cfRule type="cellIs" dxfId="257" priority="112" stopIfTrue="1" operator="between">
      <formula>0</formula>
      <formula>0.49</formula>
    </cfRule>
    <cfRule type="cellIs" dxfId="256" priority="113" stopIfTrue="1" operator="between">
      <formula>0.5</formula>
      <formula>0.99</formula>
    </cfRule>
    <cfRule type="cellIs" dxfId="255" priority="114" stopIfTrue="1" operator="between">
      <formula>0.991</formula>
      <formula>1</formula>
    </cfRule>
  </conditionalFormatting>
  <conditionalFormatting sqref="I96:J96">
    <cfRule type="cellIs" dxfId="254" priority="100" stopIfTrue="1" operator="between">
      <formula>0</formula>
      <formula>0.49</formula>
    </cfRule>
    <cfRule type="cellIs" dxfId="253" priority="101" stopIfTrue="1" operator="between">
      <formula>0.5</formula>
      <formula>0.99</formula>
    </cfRule>
    <cfRule type="cellIs" dxfId="252" priority="102" stopIfTrue="1" operator="between">
      <formula>0.991</formula>
      <formula>1</formula>
    </cfRule>
  </conditionalFormatting>
  <conditionalFormatting sqref="I90:J90">
    <cfRule type="cellIs" dxfId="251" priority="106" stopIfTrue="1" operator="between">
      <formula>0</formula>
      <formula>0.49</formula>
    </cfRule>
    <cfRule type="cellIs" dxfId="250" priority="107" stopIfTrue="1" operator="between">
      <formula>0.5</formula>
      <formula>0.99</formula>
    </cfRule>
    <cfRule type="cellIs" dxfId="249" priority="108" stopIfTrue="1" operator="between">
      <formula>0.991</formula>
      <formula>1</formula>
    </cfRule>
  </conditionalFormatting>
  <conditionalFormatting sqref="I91:J96">
    <cfRule type="cellIs" dxfId="248" priority="103" stopIfTrue="1" operator="between">
      <formula>0</formula>
      <formula>0.49</formula>
    </cfRule>
    <cfRule type="cellIs" dxfId="247" priority="104" stopIfTrue="1" operator="between">
      <formula>0.5</formula>
      <formula>0.99</formula>
    </cfRule>
    <cfRule type="cellIs" dxfId="246" priority="105" stopIfTrue="1" operator="between">
      <formula>0.991</formula>
      <formula>1</formula>
    </cfRule>
  </conditionalFormatting>
  <conditionalFormatting sqref="I137:J142">
    <cfRule type="cellIs" dxfId="245" priority="94" stopIfTrue="1" operator="between">
      <formula>0</formula>
      <formula>0.49</formula>
    </cfRule>
    <cfRule type="cellIs" dxfId="244" priority="95" stopIfTrue="1" operator="between">
      <formula>0.5</formula>
      <formula>0.99</formula>
    </cfRule>
    <cfRule type="cellIs" dxfId="243" priority="96" stopIfTrue="1" operator="between">
      <formula>0.991</formula>
      <formula>1</formula>
    </cfRule>
  </conditionalFormatting>
  <conditionalFormatting sqref="I136:J136">
    <cfRule type="cellIs" dxfId="242" priority="91" stopIfTrue="1" operator="between">
      <formula>0</formula>
      <formula>0.49</formula>
    </cfRule>
    <cfRule type="cellIs" dxfId="241" priority="92" stopIfTrue="1" operator="between">
      <formula>0.5</formula>
      <formula>0.99</formula>
    </cfRule>
    <cfRule type="cellIs" dxfId="240" priority="93" stopIfTrue="1" operator="between">
      <formula>0.991</formula>
      <formula>1</formula>
    </cfRule>
  </conditionalFormatting>
  <conditionalFormatting sqref="I108:J108">
    <cfRule type="cellIs" dxfId="239" priority="88" stopIfTrue="1" operator="between">
      <formula>0</formula>
      <formula>0.49</formula>
    </cfRule>
    <cfRule type="cellIs" dxfId="238" priority="89" stopIfTrue="1" operator="between">
      <formula>0.5</formula>
      <formula>0.99</formula>
    </cfRule>
    <cfRule type="cellIs" dxfId="237" priority="90" stopIfTrue="1" operator="between">
      <formula>0.991</formula>
      <formula>1</formula>
    </cfRule>
  </conditionalFormatting>
  <conditionalFormatting sqref="I116:J116">
    <cfRule type="cellIs" dxfId="236" priority="85" stopIfTrue="1" operator="between">
      <formula>0</formula>
      <formula>0.49</formula>
    </cfRule>
    <cfRule type="cellIs" dxfId="235" priority="86" stopIfTrue="1" operator="between">
      <formula>0.5</formula>
      <formula>0.99</formula>
    </cfRule>
    <cfRule type="cellIs" dxfId="234" priority="87" stopIfTrue="1" operator="between">
      <formula>0.991</formula>
      <formula>1</formula>
    </cfRule>
  </conditionalFormatting>
  <conditionalFormatting sqref="I187:J187">
    <cfRule type="cellIs" dxfId="233" priority="82" stopIfTrue="1" operator="between">
      <formula>0</formula>
      <formula>0.49</formula>
    </cfRule>
    <cfRule type="cellIs" dxfId="232" priority="83" stopIfTrue="1" operator="between">
      <formula>0.5</formula>
      <formula>0.99</formula>
    </cfRule>
    <cfRule type="cellIs" dxfId="231" priority="84" stopIfTrue="1" operator="between">
      <formula>0.991</formula>
      <formula>1</formula>
    </cfRule>
  </conditionalFormatting>
  <conditionalFormatting sqref="I155:J156">
    <cfRule type="cellIs" dxfId="230" priority="79" stopIfTrue="1" operator="between">
      <formula>0</formula>
      <formula>0.49</formula>
    </cfRule>
    <cfRule type="cellIs" dxfId="229" priority="80" stopIfTrue="1" operator="between">
      <formula>0.5</formula>
      <formula>0.99</formula>
    </cfRule>
    <cfRule type="cellIs" dxfId="228" priority="81" stopIfTrue="1" operator="between">
      <formula>0.991</formula>
      <formula>1</formula>
    </cfRule>
  </conditionalFormatting>
  <conditionalFormatting sqref="I154:J154">
    <cfRule type="cellIs" dxfId="227" priority="76" stopIfTrue="1" operator="between">
      <formula>0</formula>
      <formula>0.49</formula>
    </cfRule>
    <cfRule type="cellIs" dxfId="226" priority="77" stopIfTrue="1" operator="between">
      <formula>0.5</formula>
      <formula>0.99</formula>
    </cfRule>
    <cfRule type="cellIs" dxfId="225" priority="78" stopIfTrue="1" operator="between">
      <formula>0.991</formula>
      <formula>1</formula>
    </cfRule>
  </conditionalFormatting>
  <conditionalFormatting sqref="I31:J37">
    <cfRule type="cellIs" dxfId="224" priority="73" stopIfTrue="1" operator="between">
      <formula>0</formula>
      <formula>0.49</formula>
    </cfRule>
    <cfRule type="cellIs" dxfId="223" priority="74" stopIfTrue="1" operator="between">
      <formula>0.5</formula>
      <formula>0.99</formula>
    </cfRule>
    <cfRule type="cellIs" dxfId="222" priority="75" stopIfTrue="1" operator="between">
      <formula>0.991</formula>
      <formula>1</formula>
    </cfRule>
  </conditionalFormatting>
  <conditionalFormatting sqref="I45:J45">
    <cfRule type="cellIs" dxfId="221" priority="64" stopIfTrue="1" operator="between">
      <formula>0</formula>
      <formula>0.49</formula>
    </cfRule>
    <cfRule type="cellIs" dxfId="220" priority="65" stopIfTrue="1" operator="between">
      <formula>0.5</formula>
      <formula>0.99</formula>
    </cfRule>
    <cfRule type="cellIs" dxfId="219" priority="66" stopIfTrue="1" operator="between">
      <formula>0.991</formula>
      <formula>1</formula>
    </cfRule>
  </conditionalFormatting>
  <conditionalFormatting sqref="I39:J39">
    <cfRule type="cellIs" dxfId="218" priority="70" stopIfTrue="1" operator="between">
      <formula>0</formula>
      <formula>0.49</formula>
    </cfRule>
    <cfRule type="cellIs" dxfId="217" priority="71" stopIfTrue="1" operator="between">
      <formula>0.5</formula>
      <formula>0.99</formula>
    </cfRule>
    <cfRule type="cellIs" dxfId="216" priority="72" stopIfTrue="1" operator="between">
      <formula>0.991</formula>
      <formula>1</formula>
    </cfRule>
  </conditionalFormatting>
  <conditionalFormatting sqref="I40:J45">
    <cfRule type="cellIs" dxfId="215" priority="67" stopIfTrue="1" operator="between">
      <formula>0</formula>
      <formula>0.49</formula>
    </cfRule>
    <cfRule type="cellIs" dxfId="214" priority="68" stopIfTrue="1" operator="between">
      <formula>0.5</formula>
      <formula>0.99</formula>
    </cfRule>
    <cfRule type="cellIs" dxfId="213" priority="69" stopIfTrue="1" operator="between">
      <formula>0.991</formula>
      <formula>1</formula>
    </cfRule>
  </conditionalFormatting>
  <conditionalFormatting sqref="J167">
    <cfRule type="cellIs" dxfId="212" priority="40" stopIfTrue="1" operator="between">
      <formula>0</formula>
      <formula>0.49</formula>
    </cfRule>
    <cfRule type="cellIs" dxfId="211" priority="41" stopIfTrue="1" operator="between">
      <formula>0.5</formula>
      <formula>0.99</formula>
    </cfRule>
    <cfRule type="cellIs" dxfId="210" priority="42" stopIfTrue="1" operator="between">
      <formula>0.991</formula>
      <formula>1</formula>
    </cfRule>
  </conditionalFormatting>
  <conditionalFormatting sqref="I135">
    <cfRule type="cellIs" dxfId="209" priority="61" stopIfTrue="1" operator="between">
      <formula>0</formula>
      <formula>0.49</formula>
    </cfRule>
    <cfRule type="cellIs" dxfId="208" priority="62" stopIfTrue="1" operator="between">
      <formula>0.5</formula>
      <formula>0.99</formula>
    </cfRule>
    <cfRule type="cellIs" dxfId="207" priority="63" stopIfTrue="1" operator="between">
      <formula>0.991</formula>
      <formula>1</formula>
    </cfRule>
  </conditionalFormatting>
  <conditionalFormatting sqref="J135">
    <cfRule type="cellIs" dxfId="206" priority="58" stopIfTrue="1" operator="between">
      <formula>0</formula>
      <formula>0.49</formula>
    </cfRule>
    <cfRule type="cellIs" dxfId="205" priority="59" stopIfTrue="1" operator="between">
      <formula>0.5</formula>
      <formula>0.99</formula>
    </cfRule>
    <cfRule type="cellIs" dxfId="204" priority="60" stopIfTrue="1" operator="between">
      <formula>0.991</formula>
      <formula>1</formula>
    </cfRule>
  </conditionalFormatting>
  <conditionalFormatting sqref="I143">
    <cfRule type="cellIs" dxfId="203" priority="55" stopIfTrue="1" operator="between">
      <formula>0</formula>
      <formula>0.49</formula>
    </cfRule>
    <cfRule type="cellIs" dxfId="202" priority="56" stopIfTrue="1" operator="between">
      <formula>0.5</formula>
      <formula>0.99</formula>
    </cfRule>
    <cfRule type="cellIs" dxfId="201" priority="57" stopIfTrue="1" operator="between">
      <formula>0.991</formula>
      <formula>1</formula>
    </cfRule>
  </conditionalFormatting>
  <conditionalFormatting sqref="J143">
    <cfRule type="cellIs" dxfId="200" priority="52" stopIfTrue="1" operator="between">
      <formula>0</formula>
      <formula>0.49</formula>
    </cfRule>
    <cfRule type="cellIs" dxfId="199" priority="53" stopIfTrue="1" operator="between">
      <formula>0.5</formula>
      <formula>0.99</formula>
    </cfRule>
    <cfRule type="cellIs" dxfId="198" priority="54" stopIfTrue="1" operator="between">
      <formula>0.991</formula>
      <formula>1</formula>
    </cfRule>
  </conditionalFormatting>
  <conditionalFormatting sqref="I157">
    <cfRule type="cellIs" dxfId="197" priority="49" stopIfTrue="1" operator="between">
      <formula>0</formula>
      <formula>0.49</formula>
    </cfRule>
    <cfRule type="cellIs" dxfId="196" priority="50" stopIfTrue="1" operator="between">
      <formula>0.5</formula>
      <formula>0.99</formula>
    </cfRule>
    <cfRule type="cellIs" dxfId="195" priority="51" stopIfTrue="1" operator="between">
      <formula>0.991</formula>
      <formula>1</formula>
    </cfRule>
  </conditionalFormatting>
  <conditionalFormatting sqref="J157">
    <cfRule type="cellIs" dxfId="194" priority="46" stopIfTrue="1" operator="between">
      <formula>0</formula>
      <formula>0.49</formula>
    </cfRule>
    <cfRule type="cellIs" dxfId="193" priority="47" stopIfTrue="1" operator="between">
      <formula>0.5</formula>
      <formula>0.99</formula>
    </cfRule>
    <cfRule type="cellIs" dxfId="192" priority="48" stopIfTrue="1" operator="between">
      <formula>0.991</formula>
      <formula>1</formula>
    </cfRule>
  </conditionalFormatting>
  <conditionalFormatting sqref="I167">
    <cfRule type="cellIs" dxfId="191" priority="43" stopIfTrue="1" operator="between">
      <formula>0</formula>
      <formula>0.49</formula>
    </cfRule>
    <cfRule type="cellIs" dxfId="190" priority="44" stopIfTrue="1" operator="between">
      <formula>0.5</formula>
      <formula>0.99</formula>
    </cfRule>
    <cfRule type="cellIs" dxfId="189" priority="45" stopIfTrue="1" operator="between">
      <formula>0.991</formula>
      <formula>1</formula>
    </cfRule>
  </conditionalFormatting>
  <conditionalFormatting sqref="I97:J97">
    <cfRule type="cellIs" dxfId="188" priority="37" stopIfTrue="1" operator="between">
      <formula>0</formula>
      <formula>0.49</formula>
    </cfRule>
    <cfRule type="cellIs" dxfId="187" priority="38" stopIfTrue="1" operator="between">
      <formula>0.5</formula>
      <formula>0.99</formula>
    </cfRule>
    <cfRule type="cellIs" dxfId="186" priority="39" stopIfTrue="1" operator="between">
      <formula>0.991</formula>
      <formula>1</formula>
    </cfRule>
  </conditionalFormatting>
  <conditionalFormatting sqref="I89:J89">
    <cfRule type="cellIs" dxfId="185" priority="34" stopIfTrue="1" operator="between">
      <formula>0</formula>
      <formula>0.49</formula>
    </cfRule>
    <cfRule type="cellIs" dxfId="184" priority="35" stopIfTrue="1" operator="between">
      <formula>0.5</formula>
      <formula>0.99</formula>
    </cfRule>
    <cfRule type="cellIs" dxfId="183" priority="36" stopIfTrue="1" operator="between">
      <formula>0.991</formula>
      <formula>1</formula>
    </cfRule>
  </conditionalFormatting>
  <conditionalFormatting sqref="I81:J81">
    <cfRule type="cellIs" dxfId="182" priority="31" stopIfTrue="1" operator="between">
      <formula>0</formula>
      <formula>0.49</formula>
    </cfRule>
    <cfRule type="cellIs" dxfId="181" priority="32" stopIfTrue="1" operator="between">
      <formula>0.5</formula>
      <formula>0.99</formula>
    </cfRule>
    <cfRule type="cellIs" dxfId="180" priority="33" stopIfTrue="1" operator="between">
      <formula>0.991</formula>
      <formula>1</formula>
    </cfRule>
  </conditionalFormatting>
  <conditionalFormatting sqref="I72:J72">
    <cfRule type="cellIs" dxfId="179" priority="28" stopIfTrue="1" operator="between">
      <formula>0</formula>
      <formula>0.49</formula>
    </cfRule>
    <cfRule type="cellIs" dxfId="178" priority="29" stopIfTrue="1" operator="between">
      <formula>0.5</formula>
      <formula>0.99</formula>
    </cfRule>
    <cfRule type="cellIs" dxfId="177" priority="30" stopIfTrue="1" operator="between">
      <formula>0.991</formula>
      <formula>1</formula>
    </cfRule>
  </conditionalFormatting>
  <conditionalFormatting sqref="I64:J64">
    <cfRule type="cellIs" dxfId="176" priority="25" stopIfTrue="1" operator="between">
      <formula>0</formula>
      <formula>0.49</formula>
    </cfRule>
    <cfRule type="cellIs" dxfId="175" priority="26" stopIfTrue="1" operator="between">
      <formula>0.5</formula>
      <formula>0.99</formula>
    </cfRule>
    <cfRule type="cellIs" dxfId="174" priority="27" stopIfTrue="1" operator="between">
      <formula>0.991</formula>
      <formula>1</formula>
    </cfRule>
  </conditionalFormatting>
  <conditionalFormatting sqref="I46:J46">
    <cfRule type="cellIs" dxfId="173" priority="22" stopIfTrue="1" operator="between">
      <formula>0</formula>
      <formula>0.49</formula>
    </cfRule>
    <cfRule type="cellIs" dxfId="172" priority="23" stopIfTrue="1" operator="between">
      <formula>0.5</formula>
      <formula>0.99</formula>
    </cfRule>
    <cfRule type="cellIs" dxfId="171" priority="24" stopIfTrue="1" operator="between">
      <formula>0.991</formula>
      <formula>1</formula>
    </cfRule>
  </conditionalFormatting>
  <conditionalFormatting sqref="I38:J38">
    <cfRule type="cellIs" dxfId="170" priority="19" stopIfTrue="1" operator="between">
      <formula>0</formula>
      <formula>0.49</formula>
    </cfRule>
    <cfRule type="cellIs" dxfId="169" priority="20" stopIfTrue="1" operator="between">
      <formula>0.5</formula>
      <formula>0.99</formula>
    </cfRule>
    <cfRule type="cellIs" dxfId="168" priority="21" stopIfTrue="1" operator="between">
      <formula>0.991</formula>
      <formula>1</formula>
    </cfRule>
  </conditionalFormatting>
  <conditionalFormatting sqref="I30:J30">
    <cfRule type="cellIs" dxfId="167" priority="16" stopIfTrue="1" operator="between">
      <formula>0</formula>
      <formula>0.49</formula>
    </cfRule>
    <cfRule type="cellIs" dxfId="166" priority="17" stopIfTrue="1" operator="between">
      <formula>0.5</formula>
      <formula>0.99</formula>
    </cfRule>
    <cfRule type="cellIs" dxfId="165" priority="18" stopIfTrue="1" operator="between">
      <formula>0.991</formula>
      <formula>1</formula>
    </cfRule>
  </conditionalFormatting>
  <conditionalFormatting sqref="I185:J185">
    <cfRule type="cellIs" dxfId="164" priority="13" stopIfTrue="1" operator="between">
      <formula>0</formula>
      <formula>0.49</formula>
    </cfRule>
    <cfRule type="cellIs" dxfId="163" priority="14" stopIfTrue="1" operator="between">
      <formula>0.5</formula>
      <formula>0.99</formula>
    </cfRule>
    <cfRule type="cellIs" dxfId="162" priority="15" stopIfTrue="1" operator="between">
      <formula>0.991</formula>
      <formula>1</formula>
    </cfRule>
  </conditionalFormatting>
  <conditionalFormatting sqref="I193:J193">
    <cfRule type="cellIs" dxfId="161" priority="10" stopIfTrue="1" operator="between">
      <formula>0</formula>
      <formula>0.49</formula>
    </cfRule>
    <cfRule type="cellIs" dxfId="160" priority="11" stopIfTrue="1" operator="between">
      <formula>0.5</formula>
      <formula>0.99</formula>
    </cfRule>
    <cfRule type="cellIs" dxfId="159" priority="12" stopIfTrue="1" operator="between">
      <formula>0.991</formula>
      <formula>1</formula>
    </cfRule>
  </conditionalFormatting>
  <conditionalFormatting sqref="I208:J208">
    <cfRule type="cellIs" dxfId="158" priority="7" stopIfTrue="1" operator="between">
      <formula>0</formula>
      <formula>0.49</formula>
    </cfRule>
    <cfRule type="cellIs" dxfId="157" priority="8" stopIfTrue="1" operator="between">
      <formula>0.5</formula>
      <formula>0.99</formula>
    </cfRule>
    <cfRule type="cellIs" dxfId="156" priority="9" stopIfTrue="1" operator="between">
      <formula>0.991</formula>
      <formula>1</formula>
    </cfRule>
  </conditionalFormatting>
  <conditionalFormatting sqref="I201:J201">
    <cfRule type="cellIs" dxfId="155" priority="4" stopIfTrue="1" operator="between">
      <formula>0</formula>
      <formula>0.49</formula>
    </cfRule>
    <cfRule type="cellIs" dxfId="154" priority="5" stopIfTrue="1" operator="between">
      <formula>0.5</formula>
      <formula>0.99</formula>
    </cfRule>
    <cfRule type="cellIs" dxfId="153" priority="6" stopIfTrue="1" operator="between">
      <formula>0.991</formula>
      <formula>1</formula>
    </cfRule>
  </conditionalFormatting>
  <conditionalFormatting sqref="I127:J127">
    <cfRule type="cellIs" dxfId="152" priority="1" stopIfTrue="1" operator="between">
      <formula>0</formula>
      <formula>0.49</formula>
    </cfRule>
    <cfRule type="cellIs" dxfId="151" priority="2" stopIfTrue="1" operator="between">
      <formula>0.5</formula>
      <formula>0.99</formula>
    </cfRule>
    <cfRule type="cellIs" dxfId="150" priority="3" stopIfTrue="1" operator="between">
      <formula>0.991</formula>
      <formula>1</formula>
    </cfRule>
  </conditionalFormatting>
  <hyperlinks>
    <hyperlink ref="B175" r:id="rId1" display="Biology, Ecology, and Mgmt of Western Juniper"/>
    <hyperlink ref="A19:J19" r:id="rId2" display="Gunnison Sage-Grouse Rangewide Conservation Plan Link"/>
  </hyperlinks>
  <pageMargins left="0.65" right="0.5" top="0.5" bottom="0.49" header="0.5" footer="0.5"/>
  <pageSetup scale="72" orientation="portrait" r:id="rId3"/>
  <headerFooter alignWithMargins="0"/>
  <rowBreaks count="3" manualBreakCount="3">
    <brk id="55" max="9" man="1"/>
    <brk id="127" max="9" man="1"/>
    <brk id="199"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sheetPr>
  <dimension ref="A1:Z330"/>
  <sheetViews>
    <sheetView view="pageBreakPreview" topLeftCell="A142" zoomScaleNormal="100" zoomScaleSheetLayoutView="100" workbookViewId="0">
      <selection activeCell="J142" sqref="J142"/>
    </sheetView>
  </sheetViews>
  <sheetFormatPr defaultColWidth="9.140625" defaultRowHeight="12.75" x14ac:dyDescent="0.2"/>
  <cols>
    <col min="1" max="1" width="3" style="2" customWidth="1"/>
    <col min="2" max="2" width="3.28515625" style="2" customWidth="1"/>
    <col min="3" max="3" width="9.140625" style="8"/>
    <col min="4" max="4" width="25.5703125" style="2" customWidth="1"/>
    <col min="5" max="5" width="28.85546875" style="2" customWidth="1"/>
    <col min="6" max="6" width="11.7109375" style="2" customWidth="1"/>
    <col min="7" max="7" width="8.42578125" style="2" bestFit="1" customWidth="1"/>
    <col min="8" max="8" width="9.140625" style="154"/>
    <col min="9" max="9" width="11.5703125" style="150" customWidth="1"/>
    <col min="10" max="10" width="10.28515625" style="150" customWidth="1"/>
    <col min="11" max="23" width="9.140625" style="2"/>
    <col min="24" max="24" width="13.42578125" style="6" customWidth="1"/>
    <col min="25" max="25" width="21.85546875" style="6" customWidth="1"/>
    <col min="26" max="26" width="36.42578125" style="6" customWidth="1"/>
    <col min="27" max="16384" width="9.140625" style="2"/>
  </cols>
  <sheetData>
    <row r="1" spans="1:26" ht="35.25" customHeight="1" x14ac:dyDescent="0.2">
      <c r="A1" s="231" t="s">
        <v>305</v>
      </c>
      <c r="B1" s="232"/>
      <c r="C1" s="232"/>
      <c r="D1" s="233"/>
      <c r="E1" s="377" t="s">
        <v>310</v>
      </c>
      <c r="F1" s="378"/>
      <c r="G1" s="378"/>
      <c r="H1" s="378"/>
      <c r="I1" s="378"/>
      <c r="J1" s="379"/>
      <c r="X1" s="3"/>
      <c r="Y1" s="4"/>
      <c r="Z1" s="3"/>
    </row>
    <row r="2" spans="1:26" ht="15" customHeight="1" x14ac:dyDescent="0.2">
      <c r="A2" s="237"/>
      <c r="B2" s="238"/>
      <c r="C2" s="238"/>
      <c r="D2" s="238"/>
      <c r="E2" s="238"/>
      <c r="F2" s="238"/>
      <c r="G2" s="238"/>
      <c r="H2" s="238"/>
      <c r="I2" s="238"/>
      <c r="J2" s="239"/>
      <c r="X2" s="5"/>
      <c r="Y2" s="4"/>
    </row>
    <row r="3" spans="1:26" ht="15" customHeight="1" x14ac:dyDescent="0.2">
      <c r="A3" s="7"/>
      <c r="E3" s="9"/>
      <c r="F3" s="9"/>
      <c r="G3" s="9"/>
      <c r="H3" s="165"/>
      <c r="I3" s="240" t="s">
        <v>326</v>
      </c>
      <c r="J3" s="241"/>
      <c r="X3" s="5"/>
      <c r="Y3" s="5"/>
    </row>
    <row r="4" spans="1:26" ht="12.75" customHeight="1" x14ac:dyDescent="0.2">
      <c r="A4" s="201" t="s">
        <v>210</v>
      </c>
      <c r="B4" s="191"/>
      <c r="C4" s="191"/>
      <c r="D4" s="221"/>
      <c r="E4" s="166"/>
      <c r="F4" s="183" t="s">
        <v>209</v>
      </c>
      <c r="G4" s="221"/>
      <c r="H4" s="229"/>
      <c r="I4" s="229"/>
      <c r="J4" s="230"/>
      <c r="X4" s="5"/>
      <c r="Y4" s="5"/>
    </row>
    <row r="5" spans="1:26" ht="12.75" customHeight="1" x14ac:dyDescent="0.2">
      <c r="A5" s="202" t="s">
        <v>208</v>
      </c>
      <c r="B5" s="190"/>
      <c r="C5" s="190"/>
      <c r="D5" s="224"/>
      <c r="E5" s="166"/>
      <c r="F5" s="186" t="s">
        <v>207</v>
      </c>
      <c r="G5" s="221"/>
      <c r="H5" s="229"/>
      <c r="I5" s="229"/>
      <c r="J5" s="230"/>
      <c r="X5" s="5"/>
      <c r="Y5" s="5"/>
    </row>
    <row r="6" spans="1:26" ht="12.75" customHeight="1" x14ac:dyDescent="0.2">
      <c r="A6" s="202" t="s">
        <v>206</v>
      </c>
      <c r="B6" s="190"/>
      <c r="C6" s="190"/>
      <c r="D6" s="221"/>
      <c r="E6" s="167"/>
      <c r="F6" s="186" t="s">
        <v>205</v>
      </c>
      <c r="G6" s="221"/>
      <c r="H6" s="229"/>
      <c r="I6" s="229"/>
      <c r="J6" s="230"/>
      <c r="X6" s="5"/>
      <c r="Y6" s="5"/>
    </row>
    <row r="7" spans="1:26" ht="12.75" customHeight="1" x14ac:dyDescent="0.2">
      <c r="A7" s="202" t="s">
        <v>204</v>
      </c>
      <c r="B7" s="190"/>
      <c r="C7" s="190"/>
      <c r="D7" s="221"/>
      <c r="E7" s="167"/>
      <c r="F7" s="186" t="s">
        <v>203</v>
      </c>
      <c r="G7" s="221"/>
      <c r="H7" s="229"/>
      <c r="I7" s="229"/>
      <c r="J7" s="230"/>
      <c r="X7" s="5"/>
      <c r="Y7" s="5"/>
    </row>
    <row r="8" spans="1:26" ht="12.75" customHeight="1" x14ac:dyDescent="0.2">
      <c r="A8" s="202" t="s">
        <v>202</v>
      </c>
      <c r="B8" s="190"/>
      <c r="C8" s="190"/>
      <c r="D8" s="224"/>
      <c r="E8" s="168"/>
      <c r="F8" s="186" t="s">
        <v>201</v>
      </c>
      <c r="G8" s="221"/>
      <c r="H8" s="246"/>
      <c r="I8" s="246"/>
      <c r="J8" s="247"/>
      <c r="X8" s="5"/>
      <c r="Y8" s="5"/>
    </row>
    <row r="9" spans="1:26" ht="12.75" customHeight="1" x14ac:dyDescent="0.2">
      <c r="A9" s="220" t="s">
        <v>449</v>
      </c>
      <c r="B9" s="200"/>
      <c r="C9" s="200"/>
      <c r="D9" s="223"/>
      <c r="E9" s="221"/>
      <c r="F9" s="203"/>
      <c r="G9" s="224"/>
      <c r="H9" s="222"/>
      <c r="I9" s="222"/>
      <c r="J9" s="222"/>
      <c r="X9" s="5"/>
      <c r="Y9" s="5"/>
    </row>
    <row r="10" spans="1:26" ht="15" customHeight="1" x14ac:dyDescent="0.2">
      <c r="A10" s="248"/>
      <c r="B10" s="248"/>
      <c r="C10" s="248"/>
      <c r="D10" s="248"/>
      <c r="E10" s="248"/>
      <c r="F10" s="248"/>
      <c r="G10" s="248"/>
      <c r="H10" s="248"/>
      <c r="I10" s="248"/>
      <c r="J10" s="248"/>
      <c r="X10" s="5"/>
      <c r="Y10" s="5"/>
    </row>
    <row r="11" spans="1:26" ht="52.5" customHeight="1" x14ac:dyDescent="0.2">
      <c r="A11" s="249" t="s">
        <v>300</v>
      </c>
      <c r="B11" s="250"/>
      <c r="C11" s="250"/>
      <c r="D11" s="250"/>
      <c r="E11" s="250"/>
      <c r="F11" s="250"/>
      <c r="G11" s="250"/>
      <c r="H11" s="250"/>
      <c r="I11" s="250"/>
      <c r="J11" s="251"/>
      <c r="X11" s="5"/>
      <c r="Y11" s="5"/>
    </row>
    <row r="12" spans="1:26" ht="27" customHeight="1" x14ac:dyDescent="0.2">
      <c r="A12" s="252" t="s">
        <v>400</v>
      </c>
      <c r="B12" s="253"/>
      <c r="C12" s="253"/>
      <c r="D12" s="253"/>
      <c r="E12" s="253"/>
      <c r="F12" s="253"/>
      <c r="G12" s="253"/>
      <c r="H12" s="253"/>
      <c r="I12" s="253"/>
      <c r="J12" s="254"/>
      <c r="X12" s="5"/>
      <c r="Y12" s="5"/>
    </row>
    <row r="13" spans="1:26" ht="40.5" customHeight="1" x14ac:dyDescent="0.2">
      <c r="A13" s="252" t="s">
        <v>328</v>
      </c>
      <c r="B13" s="258"/>
      <c r="C13" s="258"/>
      <c r="D13" s="258"/>
      <c r="E13" s="258"/>
      <c r="F13" s="258"/>
      <c r="G13" s="258"/>
      <c r="H13" s="258"/>
      <c r="I13" s="258"/>
      <c r="J13" s="259"/>
      <c r="X13" s="5"/>
      <c r="Y13" s="5"/>
    </row>
    <row r="14" spans="1:26" ht="27.75" customHeight="1" x14ac:dyDescent="0.2">
      <c r="A14" s="255" t="s">
        <v>301</v>
      </c>
      <c r="B14" s="256"/>
      <c r="C14" s="256"/>
      <c r="D14" s="256"/>
      <c r="E14" s="256"/>
      <c r="F14" s="256"/>
      <c r="G14" s="256"/>
      <c r="H14" s="256"/>
      <c r="I14" s="256"/>
      <c r="J14" s="257"/>
      <c r="X14" s="5"/>
      <c r="Y14" s="5"/>
    </row>
    <row r="15" spans="1:26" ht="27.75" customHeight="1" x14ac:dyDescent="0.2">
      <c r="A15" s="204"/>
      <c r="B15" s="253" t="s">
        <v>329</v>
      </c>
      <c r="C15" s="260"/>
      <c r="D15" s="260"/>
      <c r="E15" s="260"/>
      <c r="F15" s="260"/>
      <c r="G15" s="260"/>
      <c r="H15" s="260"/>
      <c r="I15" s="260"/>
      <c r="J15" s="261"/>
      <c r="X15" s="5"/>
      <c r="Y15" s="5"/>
    </row>
    <row r="16" spans="1:26" ht="40.5" customHeight="1" x14ac:dyDescent="0.2">
      <c r="A16" s="37"/>
      <c r="B16" s="253" t="s">
        <v>330</v>
      </c>
      <c r="C16" s="260"/>
      <c r="D16" s="260"/>
      <c r="E16" s="260"/>
      <c r="F16" s="260"/>
      <c r="G16" s="260"/>
      <c r="H16" s="260"/>
      <c r="I16" s="260"/>
      <c r="J16" s="261"/>
      <c r="X16" s="5"/>
      <c r="Y16" s="5"/>
    </row>
    <row r="17" spans="1:26" ht="40.5" customHeight="1" x14ac:dyDescent="0.2">
      <c r="A17" s="37"/>
      <c r="B17" s="253" t="s">
        <v>331</v>
      </c>
      <c r="C17" s="260"/>
      <c r="D17" s="260"/>
      <c r="E17" s="260"/>
      <c r="F17" s="260"/>
      <c r="G17" s="260"/>
      <c r="H17" s="260"/>
      <c r="I17" s="260"/>
      <c r="J17" s="261"/>
      <c r="X17" s="5"/>
      <c r="Y17" s="5"/>
    </row>
    <row r="18" spans="1:26" ht="15" customHeight="1" x14ac:dyDescent="0.2">
      <c r="A18" s="204"/>
      <c r="B18" s="258" t="s">
        <v>332</v>
      </c>
      <c r="C18" s="258"/>
      <c r="D18" s="258"/>
      <c r="E18" s="258"/>
      <c r="F18" s="258"/>
      <c r="G18" s="258"/>
      <c r="H18" s="258"/>
      <c r="I18" s="258"/>
      <c r="J18" s="259"/>
      <c r="X18" s="5"/>
      <c r="Y18" s="5"/>
    </row>
    <row r="19" spans="1:26" ht="15" customHeight="1" x14ac:dyDescent="0.2">
      <c r="A19" s="242" t="s">
        <v>211</v>
      </c>
      <c r="B19" s="243"/>
      <c r="C19" s="243"/>
      <c r="D19" s="243"/>
      <c r="E19" s="243"/>
      <c r="F19" s="243"/>
      <c r="G19" s="243"/>
      <c r="H19" s="243"/>
      <c r="I19" s="243"/>
      <c r="J19" s="244"/>
      <c r="N19" s="10"/>
      <c r="X19" s="5"/>
      <c r="Y19" s="5"/>
    </row>
    <row r="20" spans="1:26" s="11" customFormat="1" ht="14.25" customHeight="1" x14ac:dyDescent="0.2">
      <c r="A20" s="1"/>
      <c r="B20" s="1"/>
      <c r="C20" s="1"/>
      <c r="D20" s="1"/>
      <c r="E20" s="1"/>
      <c r="F20" s="245"/>
      <c r="G20" s="245"/>
      <c r="H20" s="245"/>
      <c r="I20" s="245"/>
      <c r="J20" s="245"/>
      <c r="N20" s="12"/>
      <c r="X20" s="13"/>
      <c r="Y20" s="13"/>
      <c r="Z20" s="14"/>
    </row>
    <row r="21" spans="1:26" s="11" customFormat="1" ht="15" customHeight="1" x14ac:dyDescent="0.2">
      <c r="A21" s="262" t="s">
        <v>302</v>
      </c>
      <c r="B21" s="262"/>
      <c r="C21" s="262"/>
      <c r="D21" s="262"/>
      <c r="E21" s="262"/>
      <c r="F21" s="262"/>
      <c r="G21" s="262"/>
      <c r="H21" s="262"/>
      <c r="I21" s="262"/>
      <c r="J21" s="262"/>
      <c r="X21" s="13"/>
      <c r="Y21" s="13"/>
      <c r="Z21" s="14"/>
    </row>
    <row r="22" spans="1:26" s="11" customFormat="1" ht="15" customHeight="1" x14ac:dyDescent="0.2">
      <c r="A22" s="15"/>
      <c r="B22" s="263" t="s">
        <v>327</v>
      </c>
      <c r="C22" s="264"/>
      <c r="D22" s="264"/>
      <c r="E22" s="264"/>
      <c r="F22" s="264"/>
      <c r="G22" s="182"/>
      <c r="H22" s="16"/>
      <c r="I22" s="15"/>
      <c r="J22" s="15"/>
      <c r="X22" s="13"/>
      <c r="Y22" s="13"/>
      <c r="Z22" s="14"/>
    </row>
    <row r="23" spans="1:26" s="21" customFormat="1" ht="14.25" customHeight="1" x14ac:dyDescent="0.2">
      <c r="A23" s="17"/>
      <c r="B23" s="271" t="s">
        <v>341</v>
      </c>
      <c r="C23" s="272"/>
      <c r="D23" s="272"/>
      <c r="E23" s="205"/>
      <c r="F23" s="206"/>
      <c r="G23" s="18" t="s">
        <v>282</v>
      </c>
      <c r="H23" s="19" t="s">
        <v>195</v>
      </c>
      <c r="I23" s="20" t="s">
        <v>190</v>
      </c>
      <c r="J23" s="20" t="s">
        <v>189</v>
      </c>
      <c r="K23" s="265"/>
      <c r="L23" s="266"/>
      <c r="M23" s="266"/>
      <c r="N23" s="266"/>
      <c r="O23" s="266"/>
      <c r="P23" s="266"/>
      <c r="Q23" s="266"/>
      <c r="X23" s="22"/>
      <c r="Y23" s="22"/>
      <c r="Z23" s="23"/>
    </row>
    <row r="24" spans="1:26" s="21" customFormat="1" ht="12.75" customHeight="1" x14ac:dyDescent="0.2">
      <c r="A24" s="17"/>
      <c r="B24" s="24" t="s">
        <v>194</v>
      </c>
      <c r="C24" s="258" t="s">
        <v>333</v>
      </c>
      <c r="D24" s="267"/>
      <c r="E24" s="267"/>
      <c r="F24" s="268"/>
      <c r="G24" s="269">
        <v>1</v>
      </c>
      <c r="H24" s="25">
        <v>1</v>
      </c>
      <c r="I24" s="26" t="s">
        <v>200</v>
      </c>
      <c r="J24" s="26" t="s">
        <v>200</v>
      </c>
      <c r="K24" s="27"/>
      <c r="X24" s="22"/>
      <c r="Y24" s="22"/>
      <c r="Z24" s="23"/>
    </row>
    <row r="25" spans="1:26" s="21" customFormat="1" ht="12.75" customHeight="1" x14ac:dyDescent="0.2">
      <c r="A25" s="17"/>
      <c r="B25" s="28" t="s">
        <v>193</v>
      </c>
      <c r="C25" s="258" t="s">
        <v>334</v>
      </c>
      <c r="D25" s="260"/>
      <c r="E25" s="260"/>
      <c r="F25" s="261"/>
      <c r="G25" s="269"/>
      <c r="H25" s="29">
        <v>0.75</v>
      </c>
      <c r="I25" s="26"/>
      <c r="J25" s="26"/>
      <c r="K25" s="27"/>
      <c r="X25" s="22"/>
      <c r="Y25" s="22"/>
      <c r="Z25" s="23"/>
    </row>
    <row r="26" spans="1:26" s="21" customFormat="1" ht="12.75" customHeight="1" x14ac:dyDescent="0.2">
      <c r="A26" s="17"/>
      <c r="B26" s="28" t="s">
        <v>192</v>
      </c>
      <c r="C26" s="258" t="s">
        <v>336</v>
      </c>
      <c r="D26" s="258"/>
      <c r="E26" s="258"/>
      <c r="F26" s="259"/>
      <c r="G26" s="269"/>
      <c r="H26" s="29">
        <v>0.5</v>
      </c>
      <c r="I26" s="26"/>
      <c r="J26" s="26"/>
      <c r="K26" s="27"/>
      <c r="X26" s="22"/>
      <c r="Y26" s="22"/>
      <c r="Z26" s="23"/>
    </row>
    <row r="27" spans="1:26" s="21" customFormat="1" ht="12.75" customHeight="1" x14ac:dyDescent="0.2">
      <c r="A27" s="17"/>
      <c r="B27" s="28" t="s">
        <v>196</v>
      </c>
      <c r="C27" s="258" t="s">
        <v>335</v>
      </c>
      <c r="D27" s="258"/>
      <c r="E27" s="258"/>
      <c r="F27" s="259"/>
      <c r="G27" s="269"/>
      <c r="H27" s="29">
        <v>0.25</v>
      </c>
      <c r="I27" s="26"/>
      <c r="J27" s="26"/>
      <c r="K27" s="27"/>
      <c r="X27" s="22"/>
      <c r="Y27" s="22"/>
      <c r="Z27" s="23"/>
    </row>
    <row r="28" spans="1:26" s="21" customFormat="1" ht="12.75" customHeight="1" x14ac:dyDescent="0.2">
      <c r="A28" s="17"/>
      <c r="B28" s="28" t="s">
        <v>214</v>
      </c>
      <c r="C28" s="258" t="s">
        <v>197</v>
      </c>
      <c r="D28" s="260"/>
      <c r="E28" s="260"/>
      <c r="F28" s="261"/>
      <c r="G28" s="270"/>
      <c r="H28" s="29">
        <v>0</v>
      </c>
      <c r="I28" s="26"/>
      <c r="J28" s="26"/>
      <c r="K28" s="27"/>
      <c r="X28" s="22"/>
      <c r="Y28" s="22"/>
      <c r="Z28" s="23"/>
    </row>
    <row r="29" spans="1:26" s="21" customFormat="1" ht="12.75" customHeight="1" x14ac:dyDescent="0.2">
      <c r="A29" s="17"/>
      <c r="B29" s="30"/>
      <c r="C29" s="31"/>
      <c r="D29" s="32"/>
      <c r="E29" s="32"/>
      <c r="F29" s="274" t="s">
        <v>191</v>
      </c>
      <c r="G29" s="274"/>
      <c r="H29" s="275"/>
      <c r="I29" s="169"/>
      <c r="J29" s="170"/>
      <c r="X29" s="22"/>
      <c r="Y29" s="22"/>
      <c r="Z29" s="23"/>
    </row>
    <row r="30" spans="1:26" s="21" customFormat="1" ht="12" customHeight="1" x14ac:dyDescent="0.2">
      <c r="A30" s="17"/>
      <c r="B30" s="30"/>
      <c r="C30" s="31"/>
      <c r="D30" s="32"/>
      <c r="E30" s="276" t="s">
        <v>283</v>
      </c>
      <c r="F30" s="276"/>
      <c r="G30" s="276"/>
      <c r="H30" s="277"/>
      <c r="I30" s="33" t="str">
        <f>IF(I29="","",G24*I29)</f>
        <v/>
      </c>
      <c r="J30" s="33" t="str">
        <f>IF(J29="","",G24*J29)</f>
        <v/>
      </c>
      <c r="X30" s="22"/>
      <c r="Y30" s="22"/>
      <c r="Z30" s="23"/>
    </row>
    <row r="31" spans="1:26" s="21" customFormat="1" ht="14.25" customHeight="1" x14ac:dyDescent="0.2">
      <c r="A31" s="17"/>
      <c r="B31" s="278" t="s">
        <v>340</v>
      </c>
      <c r="C31" s="279"/>
      <c r="D31" s="279"/>
      <c r="E31" s="279"/>
      <c r="F31" s="280"/>
      <c r="G31" s="18" t="s">
        <v>282</v>
      </c>
      <c r="H31" s="20" t="s">
        <v>195</v>
      </c>
      <c r="I31" s="20" t="s">
        <v>190</v>
      </c>
      <c r="J31" s="20" t="s">
        <v>189</v>
      </c>
      <c r="X31" s="22"/>
      <c r="Y31" s="22"/>
      <c r="Z31" s="23"/>
    </row>
    <row r="32" spans="1:26" s="21" customFormat="1" ht="12" customHeight="1" x14ac:dyDescent="0.2">
      <c r="A32" s="17"/>
      <c r="B32" s="24" t="s">
        <v>194</v>
      </c>
      <c r="C32" s="281" t="s">
        <v>337</v>
      </c>
      <c r="D32" s="260"/>
      <c r="E32" s="260"/>
      <c r="F32" s="261"/>
      <c r="G32" s="282">
        <v>1</v>
      </c>
      <c r="H32" s="29">
        <v>1</v>
      </c>
      <c r="I32" s="26"/>
      <c r="J32" s="26"/>
      <c r="X32" s="22"/>
      <c r="Y32" s="22"/>
      <c r="Z32" s="23"/>
    </row>
    <row r="33" spans="1:26" s="21" customFormat="1" ht="12" customHeight="1" x14ac:dyDescent="0.2">
      <c r="A33" s="17"/>
      <c r="B33" s="28" t="s">
        <v>193</v>
      </c>
      <c r="C33" s="258" t="s">
        <v>338</v>
      </c>
      <c r="D33" s="260"/>
      <c r="E33" s="260"/>
      <c r="F33" s="261"/>
      <c r="G33" s="282"/>
      <c r="H33" s="29">
        <v>0.75</v>
      </c>
      <c r="I33" s="26"/>
      <c r="J33" s="26"/>
      <c r="X33" s="22"/>
      <c r="Y33" s="22"/>
      <c r="Z33" s="23"/>
    </row>
    <row r="34" spans="1:26" s="21" customFormat="1" ht="12" customHeight="1" x14ac:dyDescent="0.2">
      <c r="A34" s="17"/>
      <c r="B34" s="28" t="s">
        <v>192</v>
      </c>
      <c r="C34" s="258" t="s">
        <v>339</v>
      </c>
      <c r="D34" s="258"/>
      <c r="E34" s="258"/>
      <c r="F34" s="259"/>
      <c r="G34" s="282"/>
      <c r="H34" s="29">
        <v>0.5</v>
      </c>
      <c r="I34" s="26"/>
      <c r="J34" s="26"/>
      <c r="X34" s="22"/>
      <c r="Y34" s="22"/>
      <c r="Z34" s="23"/>
    </row>
    <row r="35" spans="1:26" s="21" customFormat="1" ht="12" customHeight="1" x14ac:dyDescent="0.2">
      <c r="A35" s="17"/>
      <c r="B35" s="28" t="s">
        <v>196</v>
      </c>
      <c r="C35" s="258" t="s">
        <v>299</v>
      </c>
      <c r="D35" s="260"/>
      <c r="E35" s="260"/>
      <c r="F35" s="261"/>
      <c r="G35" s="282"/>
      <c r="H35" s="29">
        <v>0.25</v>
      </c>
      <c r="I35" s="26"/>
      <c r="J35" s="26"/>
      <c r="X35" s="22"/>
      <c r="Y35" s="22"/>
      <c r="Z35" s="23"/>
    </row>
    <row r="36" spans="1:26" s="21" customFormat="1" ht="12" customHeight="1" x14ac:dyDescent="0.2">
      <c r="A36" s="17"/>
      <c r="B36" s="28" t="s">
        <v>214</v>
      </c>
      <c r="C36" s="258" t="s">
        <v>199</v>
      </c>
      <c r="D36" s="258"/>
      <c r="E36" s="258"/>
      <c r="F36" s="259"/>
      <c r="G36" s="283"/>
      <c r="H36" s="26">
        <v>0</v>
      </c>
      <c r="I36" s="26"/>
      <c r="J36" s="26"/>
      <c r="X36" s="22"/>
      <c r="Y36" s="22"/>
      <c r="Z36" s="23"/>
    </row>
    <row r="37" spans="1:26" s="21" customFormat="1" ht="12" customHeight="1" x14ac:dyDescent="0.2">
      <c r="A37" s="17"/>
      <c r="C37" s="31"/>
      <c r="D37" s="32"/>
      <c r="E37" s="32"/>
      <c r="F37" s="284" t="s">
        <v>191</v>
      </c>
      <c r="G37" s="284"/>
      <c r="H37" s="275"/>
      <c r="I37" s="170"/>
      <c r="J37" s="170"/>
      <c r="X37" s="22"/>
      <c r="Y37" s="22"/>
      <c r="Z37" s="23"/>
    </row>
    <row r="38" spans="1:26" s="21" customFormat="1" ht="12" customHeight="1" x14ac:dyDescent="0.2">
      <c r="A38" s="17"/>
      <c r="C38" s="31"/>
      <c r="D38" s="32"/>
      <c r="E38" s="276" t="s">
        <v>283</v>
      </c>
      <c r="F38" s="276"/>
      <c r="G38" s="276"/>
      <c r="H38" s="277"/>
      <c r="I38" s="33" t="str">
        <f>IF(I37="","",G32*I37)</f>
        <v/>
      </c>
      <c r="J38" s="33" t="str">
        <f>IF(J37="","",G32*J37)</f>
        <v/>
      </c>
      <c r="X38" s="22"/>
      <c r="Y38" s="22"/>
      <c r="Z38" s="23"/>
    </row>
    <row r="39" spans="1:26" s="21" customFormat="1" ht="27.75" customHeight="1" x14ac:dyDescent="0.2">
      <c r="A39" s="17"/>
      <c r="B39" s="285" t="s">
        <v>342</v>
      </c>
      <c r="C39" s="286"/>
      <c r="D39" s="286"/>
      <c r="E39" s="286"/>
      <c r="F39" s="287"/>
      <c r="G39" s="34" t="s">
        <v>282</v>
      </c>
      <c r="H39" s="35" t="s">
        <v>195</v>
      </c>
      <c r="I39" s="35" t="s">
        <v>190</v>
      </c>
      <c r="J39" s="35" t="s">
        <v>189</v>
      </c>
      <c r="X39" s="22"/>
      <c r="Y39" s="22"/>
      <c r="Z39" s="23"/>
    </row>
    <row r="40" spans="1:26" s="21" customFormat="1" ht="12" customHeight="1" x14ac:dyDescent="0.2">
      <c r="A40" s="17"/>
      <c r="B40" s="36" t="s">
        <v>194</v>
      </c>
      <c r="C40" s="281" t="s">
        <v>269</v>
      </c>
      <c r="D40" s="281" t="s">
        <v>229</v>
      </c>
      <c r="E40" s="281" t="s">
        <v>229</v>
      </c>
      <c r="F40" s="288" t="s">
        <v>229</v>
      </c>
      <c r="G40" s="289">
        <v>1</v>
      </c>
      <c r="H40" s="29">
        <v>1</v>
      </c>
      <c r="I40" s="26"/>
      <c r="J40" s="26"/>
      <c r="X40" s="22"/>
      <c r="Y40" s="22"/>
      <c r="Z40" s="23"/>
    </row>
    <row r="41" spans="1:26" s="21" customFormat="1" ht="12" customHeight="1" x14ac:dyDescent="0.2">
      <c r="A41" s="17"/>
      <c r="B41" s="37" t="s">
        <v>193</v>
      </c>
      <c r="C41" s="281" t="s">
        <v>270</v>
      </c>
      <c r="D41" s="281" t="s">
        <v>237</v>
      </c>
      <c r="E41" s="281" t="s">
        <v>237</v>
      </c>
      <c r="F41" s="288" t="s">
        <v>237</v>
      </c>
      <c r="G41" s="290"/>
      <c r="H41" s="29">
        <v>0.75</v>
      </c>
      <c r="I41" s="26"/>
      <c r="J41" s="26"/>
      <c r="X41" s="22"/>
      <c r="Y41" s="22"/>
      <c r="Z41" s="23"/>
    </row>
    <row r="42" spans="1:26" s="21" customFormat="1" ht="12" customHeight="1" x14ac:dyDescent="0.2">
      <c r="A42" s="17"/>
      <c r="B42" s="37" t="s">
        <v>192</v>
      </c>
      <c r="C42" s="281" t="s">
        <v>271</v>
      </c>
      <c r="D42" s="281" t="s">
        <v>236</v>
      </c>
      <c r="E42" s="281" t="s">
        <v>236</v>
      </c>
      <c r="F42" s="288" t="s">
        <v>236</v>
      </c>
      <c r="G42" s="290"/>
      <c r="H42" s="38">
        <v>0.5</v>
      </c>
      <c r="I42" s="26"/>
      <c r="J42" s="26"/>
      <c r="X42" s="22"/>
      <c r="Y42" s="22"/>
      <c r="Z42" s="23"/>
    </row>
    <row r="43" spans="1:26" s="21" customFormat="1" ht="12" customHeight="1" x14ac:dyDescent="0.2">
      <c r="A43" s="17"/>
      <c r="B43" s="37" t="s">
        <v>196</v>
      </c>
      <c r="C43" s="292" t="s">
        <v>272</v>
      </c>
      <c r="D43" s="292" t="s">
        <v>238</v>
      </c>
      <c r="E43" s="292" t="s">
        <v>238</v>
      </c>
      <c r="F43" s="293" t="s">
        <v>238</v>
      </c>
      <c r="G43" s="290"/>
      <c r="H43" s="29">
        <v>0.25</v>
      </c>
      <c r="I43" s="26"/>
      <c r="J43" s="26"/>
      <c r="X43" s="22"/>
      <c r="Y43" s="22"/>
      <c r="Z43" s="23"/>
    </row>
    <row r="44" spans="1:26" s="21" customFormat="1" ht="12" customHeight="1" x14ac:dyDescent="0.2">
      <c r="A44" s="17"/>
      <c r="B44" s="37" t="s">
        <v>214</v>
      </c>
      <c r="C44" s="292" t="s">
        <v>273</v>
      </c>
      <c r="D44" s="292" t="s">
        <v>239</v>
      </c>
      <c r="E44" s="292" t="s">
        <v>239</v>
      </c>
      <c r="F44" s="293" t="s">
        <v>239</v>
      </c>
      <c r="G44" s="291"/>
      <c r="H44" s="29">
        <v>0</v>
      </c>
      <c r="I44" s="26"/>
      <c r="J44" s="26"/>
      <c r="X44" s="22"/>
      <c r="Y44" s="22"/>
      <c r="Z44" s="23"/>
    </row>
    <row r="45" spans="1:26" s="21" customFormat="1" ht="12" customHeight="1" x14ac:dyDescent="0.2">
      <c r="A45" s="17"/>
      <c r="B45" s="39"/>
      <c r="C45" s="10"/>
      <c r="D45" s="40"/>
      <c r="E45" s="40"/>
      <c r="F45" s="274" t="s">
        <v>191</v>
      </c>
      <c r="G45" s="274"/>
      <c r="H45" s="275"/>
      <c r="I45" s="171"/>
      <c r="J45" s="171"/>
      <c r="X45" s="22"/>
      <c r="Y45" s="22"/>
      <c r="Z45" s="23"/>
    </row>
    <row r="46" spans="1:26" s="21" customFormat="1" ht="12" customHeight="1" x14ac:dyDescent="0.2">
      <c r="A46" s="17"/>
      <c r="B46" s="39"/>
      <c r="C46" s="10"/>
      <c r="D46" s="40"/>
      <c r="E46" s="276" t="s">
        <v>283</v>
      </c>
      <c r="F46" s="305"/>
      <c r="G46" s="305"/>
      <c r="H46" s="305"/>
      <c r="I46" s="33" t="str">
        <f>IF(I45="","",G40*I45)</f>
        <v/>
      </c>
      <c r="J46" s="33" t="str">
        <f>IF(J45="","",G40*J45)</f>
        <v/>
      </c>
      <c r="X46" s="22"/>
      <c r="Y46" s="22"/>
      <c r="Z46" s="23"/>
    </row>
    <row r="47" spans="1:26" s="27" customFormat="1" ht="39" customHeight="1" x14ac:dyDescent="0.2">
      <c r="A47" s="41"/>
      <c r="B47" s="306" t="s">
        <v>343</v>
      </c>
      <c r="C47" s="307"/>
      <c r="D47" s="307"/>
      <c r="E47" s="307"/>
      <c r="F47" s="308"/>
      <c r="G47" s="42" t="s">
        <v>282</v>
      </c>
      <c r="H47" s="35" t="s">
        <v>195</v>
      </c>
      <c r="I47" s="35" t="s">
        <v>190</v>
      </c>
      <c r="J47" s="35" t="s">
        <v>189</v>
      </c>
      <c r="X47" s="43"/>
      <c r="Y47" s="43"/>
      <c r="Z47" s="44"/>
    </row>
    <row r="48" spans="1:26" s="27" customFormat="1" ht="24.75" customHeight="1" x14ac:dyDescent="0.2">
      <c r="A48" s="41"/>
      <c r="B48" s="45"/>
      <c r="C48" s="309" t="s">
        <v>344</v>
      </c>
      <c r="D48" s="310"/>
      <c r="E48" s="310"/>
      <c r="F48" s="311"/>
      <c r="G48" s="207"/>
      <c r="H48" s="47"/>
      <c r="I48" s="47"/>
      <c r="J48" s="47"/>
      <c r="X48" s="43"/>
      <c r="Y48" s="43"/>
      <c r="Z48" s="44"/>
    </row>
    <row r="49" spans="1:26" s="27" customFormat="1" ht="12.75" customHeight="1" x14ac:dyDescent="0.2">
      <c r="A49" s="30"/>
      <c r="B49" s="36" t="s">
        <v>194</v>
      </c>
      <c r="C49" s="312" t="s">
        <v>219</v>
      </c>
      <c r="D49" s="312"/>
      <c r="E49" s="312"/>
      <c r="F49" s="313"/>
      <c r="G49" s="314">
        <v>1</v>
      </c>
      <c r="H49" s="49">
        <v>1</v>
      </c>
      <c r="I49" s="50"/>
      <c r="J49" s="50"/>
      <c r="X49" s="43"/>
      <c r="Y49" s="43"/>
      <c r="Z49" s="44"/>
    </row>
    <row r="50" spans="1:26" s="27" customFormat="1" ht="12.75" customHeight="1" x14ac:dyDescent="0.2">
      <c r="A50" s="30"/>
      <c r="B50" s="37" t="s">
        <v>193</v>
      </c>
      <c r="C50" s="312" t="s">
        <v>218</v>
      </c>
      <c r="D50" s="312"/>
      <c r="E50" s="312"/>
      <c r="F50" s="313"/>
      <c r="G50" s="314"/>
      <c r="H50" s="49">
        <v>0.75</v>
      </c>
      <c r="I50" s="50"/>
      <c r="J50" s="50"/>
      <c r="X50" s="43"/>
      <c r="Y50" s="43"/>
      <c r="Z50" s="44"/>
    </row>
    <row r="51" spans="1:26" s="27" customFormat="1" ht="12.75" customHeight="1" x14ac:dyDescent="0.2">
      <c r="A51" s="30"/>
      <c r="B51" s="37" t="s">
        <v>192</v>
      </c>
      <c r="C51" s="316" t="s">
        <v>220</v>
      </c>
      <c r="D51" s="316"/>
      <c r="E51" s="316"/>
      <c r="F51" s="317"/>
      <c r="G51" s="314"/>
      <c r="H51" s="49">
        <v>0.5</v>
      </c>
      <c r="I51" s="50"/>
      <c r="J51" s="50"/>
      <c r="X51" s="43"/>
      <c r="Y51" s="43"/>
      <c r="Z51" s="44"/>
    </row>
    <row r="52" spans="1:26" s="27" customFormat="1" ht="12.75" customHeight="1" x14ac:dyDescent="0.2">
      <c r="A52" s="30"/>
      <c r="B52" s="37" t="s">
        <v>196</v>
      </c>
      <c r="C52" s="316" t="s">
        <v>221</v>
      </c>
      <c r="D52" s="316"/>
      <c r="E52" s="316"/>
      <c r="F52" s="317"/>
      <c r="G52" s="314"/>
      <c r="H52" s="49">
        <v>0.25</v>
      </c>
      <c r="I52" s="50"/>
      <c r="J52" s="50"/>
      <c r="X52" s="43"/>
      <c r="Y52" s="43"/>
      <c r="Z52" s="44"/>
    </row>
    <row r="53" spans="1:26" s="27" customFormat="1" ht="12.75" customHeight="1" x14ac:dyDescent="0.2">
      <c r="A53" s="30"/>
      <c r="B53" s="37" t="s">
        <v>214</v>
      </c>
      <c r="C53" s="312" t="s">
        <v>216</v>
      </c>
      <c r="D53" s="312"/>
      <c r="E53" s="312"/>
      <c r="F53" s="313"/>
      <c r="G53" s="315"/>
      <c r="H53" s="49">
        <v>0</v>
      </c>
      <c r="I53" s="50"/>
      <c r="J53" s="50"/>
      <c r="X53" s="43"/>
      <c r="Y53" s="43"/>
      <c r="Z53" s="44"/>
    </row>
    <row r="54" spans="1:26" s="27" customFormat="1" ht="12.75" customHeight="1" x14ac:dyDescent="0.2">
      <c r="A54" s="30"/>
      <c r="B54" s="30"/>
      <c r="F54" s="274" t="s">
        <v>191</v>
      </c>
      <c r="G54" s="274"/>
      <c r="H54" s="275"/>
      <c r="I54" s="170"/>
      <c r="J54" s="170"/>
      <c r="X54" s="43"/>
      <c r="Y54" s="43"/>
      <c r="Z54" s="44"/>
    </row>
    <row r="55" spans="1:26" s="27" customFormat="1" ht="12.75" customHeight="1" x14ac:dyDescent="0.2">
      <c r="A55" s="30"/>
      <c r="B55" s="30"/>
      <c r="E55" s="276" t="s">
        <v>283</v>
      </c>
      <c r="F55" s="276"/>
      <c r="G55" s="276"/>
      <c r="H55" s="277"/>
      <c r="I55" s="33" t="str">
        <f>IF(I54="","",G49*I54)</f>
        <v/>
      </c>
      <c r="J55" s="33" t="str">
        <f>IF(J54="","",G49*J54)</f>
        <v/>
      </c>
      <c r="X55" s="43"/>
      <c r="Y55" s="43"/>
      <c r="Z55" s="44"/>
    </row>
    <row r="56" spans="1:26" s="52" customFormat="1" ht="14.25" customHeight="1" x14ac:dyDescent="0.2">
      <c r="A56" s="17"/>
      <c r="B56" s="278" t="s">
        <v>368</v>
      </c>
      <c r="C56" s="279"/>
      <c r="D56" s="279"/>
      <c r="E56" s="279"/>
      <c r="F56" s="280"/>
      <c r="G56" s="18" t="s">
        <v>282</v>
      </c>
      <c r="H56" s="20" t="s">
        <v>195</v>
      </c>
      <c r="I56" s="20" t="s">
        <v>190</v>
      </c>
      <c r="J56" s="20" t="s">
        <v>189</v>
      </c>
      <c r="Y56" s="53"/>
    </row>
    <row r="57" spans="1:26" s="21" customFormat="1" ht="12.75" customHeight="1" x14ac:dyDescent="0.2">
      <c r="A57" s="17"/>
      <c r="B57" s="36" t="s">
        <v>194</v>
      </c>
      <c r="C57" s="281" t="s">
        <v>346</v>
      </c>
      <c r="D57" s="260"/>
      <c r="E57" s="260"/>
      <c r="F57" s="261"/>
      <c r="G57" s="297">
        <v>1</v>
      </c>
      <c r="H57" s="29">
        <v>1</v>
      </c>
      <c r="I57" s="26"/>
      <c r="J57" s="26"/>
      <c r="K57" s="27"/>
      <c r="L57" s="52"/>
      <c r="X57" s="23"/>
      <c r="Y57" s="22"/>
      <c r="Z57" s="23"/>
    </row>
    <row r="58" spans="1:26" s="21" customFormat="1" ht="12.75" customHeight="1" x14ac:dyDescent="0.2">
      <c r="A58" s="17"/>
      <c r="B58" s="37" t="s">
        <v>193</v>
      </c>
      <c r="C58" s="281" t="s">
        <v>347</v>
      </c>
      <c r="D58" s="281"/>
      <c r="E58" s="281"/>
      <c r="F58" s="288"/>
      <c r="G58" s="298"/>
      <c r="H58" s="29">
        <v>0.75</v>
      </c>
      <c r="I58" s="26"/>
      <c r="J58" s="26"/>
      <c r="K58" s="27"/>
      <c r="L58" s="52"/>
      <c r="X58" s="23"/>
      <c r="Y58" s="22"/>
      <c r="Z58" s="23"/>
    </row>
    <row r="59" spans="1:26" ht="12.75" customHeight="1" x14ac:dyDescent="0.2">
      <c r="A59" s="186"/>
      <c r="B59" s="37" t="s">
        <v>192</v>
      </c>
      <c r="C59" s="292" t="s">
        <v>348</v>
      </c>
      <c r="D59" s="292"/>
      <c r="E59" s="292"/>
      <c r="F59" s="293"/>
      <c r="G59" s="298"/>
      <c r="H59" s="29">
        <v>0.5</v>
      </c>
      <c r="I59" s="26"/>
      <c r="J59" s="26"/>
      <c r="L59" s="21"/>
      <c r="Y59" s="5"/>
    </row>
    <row r="60" spans="1:26" ht="12.75" customHeight="1" x14ac:dyDescent="0.2">
      <c r="A60" s="186"/>
      <c r="B60" s="37" t="s">
        <v>196</v>
      </c>
      <c r="C60" s="197" t="s">
        <v>349</v>
      </c>
      <c r="D60" s="197"/>
      <c r="E60" s="197"/>
      <c r="F60" s="198"/>
      <c r="G60" s="298"/>
      <c r="H60" s="29">
        <v>0.25</v>
      </c>
      <c r="I60" s="26"/>
      <c r="J60" s="26"/>
      <c r="L60" s="21"/>
      <c r="Y60" s="5"/>
    </row>
    <row r="61" spans="1:26" ht="12.75" customHeight="1" x14ac:dyDescent="0.2">
      <c r="A61" s="186"/>
      <c r="B61" s="37" t="s">
        <v>214</v>
      </c>
      <c r="C61" s="292" t="s">
        <v>222</v>
      </c>
      <c r="D61" s="324"/>
      <c r="E61" s="324"/>
      <c r="F61" s="325"/>
      <c r="G61" s="299"/>
      <c r="H61" s="29">
        <v>0</v>
      </c>
      <c r="I61" s="26"/>
      <c r="J61" s="26"/>
      <c r="Y61" s="5"/>
    </row>
    <row r="62" spans="1:26" ht="12.75" customHeight="1" x14ac:dyDescent="0.2">
      <c r="A62" s="186"/>
      <c r="B62" s="39"/>
      <c r="C62" s="10"/>
      <c r="D62" s="40"/>
      <c r="E62" s="40"/>
      <c r="F62" s="180"/>
      <c r="G62" s="54"/>
      <c r="H62" s="55"/>
      <c r="I62" s="26"/>
      <c r="J62" s="26"/>
      <c r="Y62" s="5"/>
    </row>
    <row r="63" spans="1:26" ht="12.75" customHeight="1" x14ac:dyDescent="0.2">
      <c r="A63" s="186"/>
      <c r="B63" s="186"/>
      <c r="C63" s="31"/>
      <c r="D63" s="32"/>
      <c r="E63" s="32"/>
      <c r="F63" s="274" t="s">
        <v>191</v>
      </c>
      <c r="G63" s="274"/>
      <c r="H63" s="275"/>
      <c r="I63" s="170"/>
      <c r="J63" s="170"/>
      <c r="Y63" s="5"/>
    </row>
    <row r="64" spans="1:26" ht="12.75" customHeight="1" x14ac:dyDescent="0.2">
      <c r="A64" s="186"/>
      <c r="B64" s="186"/>
      <c r="C64" s="31"/>
      <c r="D64" s="32"/>
      <c r="E64" s="276" t="s">
        <v>283</v>
      </c>
      <c r="F64" s="305"/>
      <c r="G64" s="305"/>
      <c r="H64" s="305"/>
      <c r="I64" s="33" t="str">
        <f>IF(I63="","",G57*I63)</f>
        <v/>
      </c>
      <c r="J64" s="33" t="str">
        <f>IF(J63="","",G57*J63)</f>
        <v/>
      </c>
      <c r="Y64" s="5"/>
    </row>
    <row r="65" spans="1:26" ht="27.75" customHeight="1" x14ac:dyDescent="0.2">
      <c r="A65" s="186"/>
      <c r="B65" s="285" t="s">
        <v>367</v>
      </c>
      <c r="C65" s="286"/>
      <c r="D65" s="286"/>
      <c r="E65" s="286"/>
      <c r="F65" s="287"/>
      <c r="G65" s="34" t="s">
        <v>282</v>
      </c>
      <c r="H65" s="35" t="s">
        <v>195</v>
      </c>
      <c r="I65" s="35" t="s">
        <v>190</v>
      </c>
      <c r="J65" s="35" t="s">
        <v>189</v>
      </c>
      <c r="K65" s="27"/>
      <c r="Y65" s="5"/>
    </row>
    <row r="66" spans="1:26" s="21" customFormat="1" ht="12.75" customHeight="1" x14ac:dyDescent="0.2">
      <c r="A66" s="17"/>
      <c r="B66" s="24" t="s">
        <v>194</v>
      </c>
      <c r="C66" s="318" t="s">
        <v>350</v>
      </c>
      <c r="D66" s="318"/>
      <c r="E66" s="318"/>
      <c r="F66" s="319"/>
      <c r="G66" s="320">
        <v>1</v>
      </c>
      <c r="H66" s="29">
        <v>1</v>
      </c>
      <c r="I66" s="26"/>
      <c r="J66" s="26"/>
      <c r="L66" s="2"/>
      <c r="X66" s="23"/>
      <c r="Y66" s="22"/>
      <c r="Z66" s="23"/>
    </row>
    <row r="67" spans="1:26" ht="12.75" customHeight="1" x14ac:dyDescent="0.2">
      <c r="A67" s="186"/>
      <c r="B67" s="24" t="s">
        <v>193</v>
      </c>
      <c r="C67" s="253" t="s">
        <v>351</v>
      </c>
      <c r="D67" s="260"/>
      <c r="E67" s="260"/>
      <c r="F67" s="261"/>
      <c r="G67" s="321"/>
      <c r="H67" s="29">
        <v>0.75</v>
      </c>
      <c r="I67" s="26"/>
      <c r="J67" s="26"/>
      <c r="L67" s="21"/>
      <c r="Y67" s="5"/>
    </row>
    <row r="68" spans="1:26" ht="12.75" customHeight="1" x14ac:dyDescent="0.2">
      <c r="A68" s="186"/>
      <c r="B68" s="24" t="s">
        <v>192</v>
      </c>
      <c r="C68" s="253" t="s">
        <v>352</v>
      </c>
      <c r="D68" s="260"/>
      <c r="E68" s="260"/>
      <c r="F68" s="261"/>
      <c r="G68" s="321"/>
      <c r="H68" s="29">
        <v>0.5</v>
      </c>
      <c r="I68" s="26"/>
      <c r="J68" s="26"/>
      <c r="L68" s="21"/>
      <c r="Y68" s="5"/>
    </row>
    <row r="69" spans="1:26" ht="12.75" customHeight="1" x14ac:dyDescent="0.2">
      <c r="A69" s="186"/>
      <c r="B69" s="24" t="s">
        <v>196</v>
      </c>
      <c r="C69" s="253" t="s">
        <v>353</v>
      </c>
      <c r="D69" s="260"/>
      <c r="E69" s="260"/>
      <c r="F69" s="261"/>
      <c r="G69" s="321"/>
      <c r="H69" s="29">
        <v>0.25</v>
      </c>
      <c r="I69" s="26"/>
      <c r="J69" s="26"/>
      <c r="Y69" s="5"/>
    </row>
    <row r="70" spans="1:26" ht="12.75" customHeight="1" x14ac:dyDescent="0.2">
      <c r="A70" s="186"/>
      <c r="B70" s="56" t="s">
        <v>214</v>
      </c>
      <c r="C70" s="253" t="s">
        <v>223</v>
      </c>
      <c r="D70" s="260"/>
      <c r="E70" s="260"/>
      <c r="F70" s="261"/>
      <c r="G70" s="322"/>
      <c r="H70" s="29">
        <v>0</v>
      </c>
      <c r="I70" s="26"/>
      <c r="J70" s="26"/>
      <c r="Y70" s="5"/>
    </row>
    <row r="71" spans="1:26" ht="12.75" customHeight="1" x14ac:dyDescent="0.2">
      <c r="A71" s="186"/>
      <c r="B71" s="186"/>
      <c r="C71" s="57"/>
      <c r="D71" s="184"/>
      <c r="E71" s="184"/>
      <c r="F71" s="274" t="s">
        <v>191</v>
      </c>
      <c r="G71" s="274"/>
      <c r="H71" s="275"/>
      <c r="I71" s="171"/>
      <c r="J71" s="171"/>
      <c r="Y71" s="5"/>
    </row>
    <row r="72" spans="1:26" ht="12.75" customHeight="1" x14ac:dyDescent="0.2">
      <c r="A72" s="186"/>
      <c r="B72" s="186"/>
      <c r="C72" s="57"/>
      <c r="D72" s="184"/>
      <c r="E72" s="276" t="s">
        <v>283</v>
      </c>
      <c r="F72" s="305"/>
      <c r="G72" s="305"/>
      <c r="H72" s="305"/>
      <c r="I72" s="33" t="str">
        <f>IF(I71="","",G66*I71)</f>
        <v/>
      </c>
      <c r="J72" s="33" t="str">
        <f>IF(J71="","",G66*J71)</f>
        <v/>
      </c>
      <c r="Y72" s="5"/>
    </row>
    <row r="73" spans="1:26" ht="14.25" customHeight="1" x14ac:dyDescent="0.2">
      <c r="A73" s="186"/>
      <c r="B73" s="285" t="s">
        <v>427</v>
      </c>
      <c r="C73" s="286"/>
      <c r="D73" s="286"/>
      <c r="E73" s="286"/>
      <c r="F73" s="287"/>
      <c r="G73" s="18" t="s">
        <v>282</v>
      </c>
      <c r="H73" s="20" t="s">
        <v>195</v>
      </c>
      <c r="I73" s="20" t="s">
        <v>190</v>
      </c>
      <c r="J73" s="20" t="s">
        <v>189</v>
      </c>
      <c r="Y73" s="5"/>
      <c r="Z73" s="2"/>
    </row>
    <row r="74" spans="1:26" ht="12.75" customHeight="1" x14ac:dyDescent="0.2">
      <c r="A74" s="186"/>
      <c r="B74" s="58" t="s">
        <v>194</v>
      </c>
      <c r="C74" s="258" t="s">
        <v>224</v>
      </c>
      <c r="D74" s="260"/>
      <c r="E74" s="260"/>
      <c r="F74" s="261"/>
      <c r="G74" s="297">
        <v>1</v>
      </c>
      <c r="H74" s="29">
        <v>1</v>
      </c>
      <c r="I74" s="26"/>
      <c r="J74" s="26"/>
      <c r="Y74" s="5"/>
      <c r="Z74" s="2"/>
    </row>
    <row r="75" spans="1:26" ht="12.75" customHeight="1" x14ac:dyDescent="0.2">
      <c r="A75" s="186"/>
      <c r="B75" s="28" t="s">
        <v>193</v>
      </c>
      <c r="C75" s="258" t="s">
        <v>354</v>
      </c>
      <c r="D75" s="260"/>
      <c r="E75" s="260"/>
      <c r="F75" s="261"/>
      <c r="G75" s="298"/>
      <c r="H75" s="29">
        <v>0.75</v>
      </c>
      <c r="I75" s="26"/>
      <c r="J75" s="26"/>
      <c r="Y75" s="5"/>
      <c r="Z75" s="2"/>
    </row>
    <row r="76" spans="1:26" ht="12.75" customHeight="1" x14ac:dyDescent="0.2">
      <c r="A76" s="186"/>
      <c r="B76" s="24" t="s">
        <v>192</v>
      </c>
      <c r="C76" s="258" t="s">
        <v>355</v>
      </c>
      <c r="D76" s="260"/>
      <c r="E76" s="260"/>
      <c r="F76" s="261"/>
      <c r="G76" s="298"/>
      <c r="H76" s="29">
        <v>0.5</v>
      </c>
      <c r="I76" s="26"/>
      <c r="J76" s="26"/>
      <c r="Y76" s="5"/>
      <c r="Z76" s="2"/>
    </row>
    <row r="77" spans="1:26" ht="12.75" customHeight="1" x14ac:dyDescent="0.2">
      <c r="A77" s="186"/>
      <c r="B77" s="58" t="s">
        <v>196</v>
      </c>
      <c r="C77" s="258" t="s">
        <v>356</v>
      </c>
      <c r="D77" s="258"/>
      <c r="E77" s="258"/>
      <c r="F77" s="259"/>
      <c r="G77" s="298"/>
      <c r="H77" s="29">
        <v>0.25</v>
      </c>
      <c r="I77" s="26"/>
      <c r="J77" s="26"/>
      <c r="Y77" s="5"/>
      <c r="Z77" s="2"/>
    </row>
    <row r="78" spans="1:26" ht="12.75" customHeight="1" x14ac:dyDescent="0.2">
      <c r="A78" s="186"/>
      <c r="B78" s="24" t="s">
        <v>214</v>
      </c>
      <c r="C78" s="259" t="s">
        <v>357</v>
      </c>
      <c r="D78" s="323"/>
      <c r="E78" s="323"/>
      <c r="F78" s="323"/>
      <c r="G78" s="298"/>
      <c r="H78" s="55">
        <v>0.1</v>
      </c>
      <c r="I78" s="26"/>
      <c r="J78" s="26"/>
      <c r="Y78" s="5"/>
      <c r="Z78" s="2"/>
    </row>
    <row r="79" spans="1:26" ht="12.75" customHeight="1" x14ac:dyDescent="0.2">
      <c r="A79" s="186"/>
      <c r="B79" s="24" t="s">
        <v>215</v>
      </c>
      <c r="C79" s="259" t="s">
        <v>225</v>
      </c>
      <c r="D79" s="323"/>
      <c r="E79" s="323"/>
      <c r="F79" s="323"/>
      <c r="G79" s="299"/>
      <c r="H79" s="55">
        <v>0</v>
      </c>
      <c r="I79" s="26"/>
      <c r="J79" s="26"/>
      <c r="Y79" s="5"/>
      <c r="Z79" s="2"/>
    </row>
    <row r="80" spans="1:26" s="11" customFormat="1" ht="12" customHeight="1" x14ac:dyDescent="0.2">
      <c r="A80" s="186"/>
      <c r="B80" s="186"/>
      <c r="C80" s="57"/>
      <c r="D80" s="184"/>
      <c r="E80" s="184"/>
      <c r="F80" s="274" t="s">
        <v>191</v>
      </c>
      <c r="G80" s="274"/>
      <c r="H80" s="275"/>
      <c r="I80" s="171"/>
      <c r="J80" s="171"/>
      <c r="X80" s="14"/>
      <c r="Y80" s="14"/>
      <c r="Z80" s="14"/>
    </row>
    <row r="81" spans="1:26" s="11" customFormat="1" ht="12" customHeight="1" x14ac:dyDescent="0.2">
      <c r="A81" s="186"/>
      <c r="B81" s="186"/>
      <c r="C81" s="57"/>
      <c r="D81" s="184"/>
      <c r="E81" s="276" t="s">
        <v>283</v>
      </c>
      <c r="F81" s="305"/>
      <c r="G81" s="305"/>
      <c r="H81" s="305"/>
      <c r="I81" s="33" t="str">
        <f>IF(I80="","",G74*I80)</f>
        <v/>
      </c>
      <c r="J81" s="33" t="str">
        <f>IF(J80="","",G74*J80)</f>
        <v/>
      </c>
      <c r="X81" s="14"/>
      <c r="Y81" s="14"/>
      <c r="Z81" s="14"/>
    </row>
    <row r="82" spans="1:26" ht="27.75" customHeight="1" x14ac:dyDescent="0.2">
      <c r="A82" s="186"/>
      <c r="B82" s="285" t="s">
        <v>358</v>
      </c>
      <c r="C82" s="286"/>
      <c r="D82" s="286"/>
      <c r="E82" s="286"/>
      <c r="F82" s="287"/>
      <c r="G82" s="34" t="s">
        <v>282</v>
      </c>
      <c r="H82" s="35" t="s">
        <v>195</v>
      </c>
      <c r="I82" s="35" t="s">
        <v>190</v>
      </c>
      <c r="J82" s="35" t="s">
        <v>189</v>
      </c>
      <c r="Y82" s="5"/>
      <c r="Z82" s="2"/>
    </row>
    <row r="83" spans="1:26" s="21" customFormat="1" ht="12.75" customHeight="1" x14ac:dyDescent="0.2">
      <c r="A83" s="17"/>
      <c r="B83" s="36" t="s">
        <v>194</v>
      </c>
      <c r="C83" s="281" t="s">
        <v>312</v>
      </c>
      <c r="D83" s="260" t="s">
        <v>231</v>
      </c>
      <c r="E83" s="260" t="s">
        <v>231</v>
      </c>
      <c r="F83" s="261" t="s">
        <v>231</v>
      </c>
      <c r="G83" s="297">
        <v>1</v>
      </c>
      <c r="H83" s="29">
        <v>1</v>
      </c>
      <c r="I83" s="26"/>
      <c r="J83" s="26"/>
      <c r="K83" s="27"/>
      <c r="L83" s="52"/>
      <c r="X83" s="23"/>
      <c r="Y83" s="22"/>
      <c r="Z83" s="23"/>
    </row>
    <row r="84" spans="1:26" s="21" customFormat="1" ht="12.75" customHeight="1" x14ac:dyDescent="0.2">
      <c r="A84" s="17"/>
      <c r="B84" s="37" t="s">
        <v>193</v>
      </c>
      <c r="C84" s="281" t="s">
        <v>359</v>
      </c>
      <c r="D84" s="281" t="s">
        <v>232</v>
      </c>
      <c r="E84" s="281" t="s">
        <v>232</v>
      </c>
      <c r="F84" s="288" t="s">
        <v>232</v>
      </c>
      <c r="G84" s="298"/>
      <c r="H84" s="29">
        <v>0.75</v>
      </c>
      <c r="I84" s="26"/>
      <c r="J84" s="26"/>
      <c r="K84" s="27"/>
      <c r="L84" s="52"/>
      <c r="X84" s="23"/>
      <c r="Y84" s="22"/>
      <c r="Z84" s="23"/>
    </row>
    <row r="85" spans="1:26" ht="12.75" customHeight="1" x14ac:dyDescent="0.2">
      <c r="A85" s="186"/>
      <c r="B85" s="37" t="s">
        <v>192</v>
      </c>
      <c r="C85" s="281" t="s">
        <v>360</v>
      </c>
      <c r="D85" s="281" t="s">
        <v>235</v>
      </c>
      <c r="E85" s="281" t="s">
        <v>235</v>
      </c>
      <c r="F85" s="288" t="s">
        <v>235</v>
      </c>
      <c r="G85" s="298"/>
      <c r="H85" s="59">
        <v>0.5</v>
      </c>
      <c r="I85" s="26"/>
      <c r="J85" s="26"/>
      <c r="L85" s="21"/>
      <c r="Y85" s="5"/>
    </row>
    <row r="86" spans="1:26" ht="12.75" customHeight="1" x14ac:dyDescent="0.2">
      <c r="A86" s="186"/>
      <c r="B86" s="37" t="s">
        <v>196</v>
      </c>
      <c r="C86" s="292" t="s">
        <v>361</v>
      </c>
      <c r="D86" s="292" t="s">
        <v>234</v>
      </c>
      <c r="E86" s="292" t="s">
        <v>234</v>
      </c>
      <c r="F86" s="293" t="s">
        <v>234</v>
      </c>
      <c r="G86" s="298"/>
      <c r="H86" s="29">
        <v>0.25</v>
      </c>
      <c r="I86" s="26"/>
      <c r="J86" s="26"/>
      <c r="L86" s="21"/>
      <c r="Y86" s="5"/>
    </row>
    <row r="87" spans="1:26" ht="12.75" customHeight="1" x14ac:dyDescent="0.2">
      <c r="A87" s="186"/>
      <c r="B87" s="37" t="s">
        <v>214</v>
      </c>
      <c r="C87" s="292" t="s">
        <v>263</v>
      </c>
      <c r="D87" s="324" t="s">
        <v>233</v>
      </c>
      <c r="E87" s="324" t="s">
        <v>233</v>
      </c>
      <c r="F87" s="325" t="s">
        <v>233</v>
      </c>
      <c r="G87" s="299"/>
      <c r="H87" s="29">
        <v>0</v>
      </c>
      <c r="I87" s="26"/>
      <c r="J87" s="26"/>
      <c r="Y87" s="5"/>
    </row>
    <row r="88" spans="1:26" ht="12.75" customHeight="1" x14ac:dyDescent="0.2">
      <c r="A88" s="186"/>
      <c r="B88" s="39"/>
      <c r="C88" s="10"/>
      <c r="D88" s="40"/>
      <c r="E88" s="40"/>
      <c r="F88" s="274" t="s">
        <v>191</v>
      </c>
      <c r="G88" s="274"/>
      <c r="H88" s="275"/>
      <c r="I88" s="171"/>
      <c r="J88" s="171"/>
      <c r="Y88" s="5"/>
    </row>
    <row r="89" spans="1:26" ht="12.75" customHeight="1" x14ac:dyDescent="0.2">
      <c r="A89" s="186"/>
      <c r="B89" s="39"/>
      <c r="C89" s="10"/>
      <c r="D89" s="40"/>
      <c r="E89" s="276" t="s">
        <v>283</v>
      </c>
      <c r="F89" s="305"/>
      <c r="G89" s="305"/>
      <c r="H89" s="305"/>
      <c r="I89" s="33" t="str">
        <f>IF(I88="","",G83*I88)</f>
        <v/>
      </c>
      <c r="J89" s="33" t="str">
        <f>IF(J88="","",G83*J88)</f>
        <v/>
      </c>
      <c r="Y89" s="5"/>
    </row>
    <row r="90" spans="1:26" ht="39" customHeight="1" x14ac:dyDescent="0.2">
      <c r="A90" s="186"/>
      <c r="B90" s="285" t="s">
        <v>362</v>
      </c>
      <c r="C90" s="286"/>
      <c r="D90" s="286"/>
      <c r="E90" s="286"/>
      <c r="F90" s="287"/>
      <c r="G90" s="60" t="s">
        <v>282</v>
      </c>
      <c r="H90" s="35" t="s">
        <v>195</v>
      </c>
      <c r="I90" s="35" t="s">
        <v>190</v>
      </c>
      <c r="J90" s="35" t="s">
        <v>189</v>
      </c>
      <c r="Y90" s="5"/>
      <c r="Z90" s="2"/>
    </row>
    <row r="91" spans="1:26" s="21" customFormat="1" ht="12.75" customHeight="1" x14ac:dyDescent="0.2">
      <c r="A91" s="17"/>
      <c r="B91" s="36" t="s">
        <v>194</v>
      </c>
      <c r="C91" s="281" t="s">
        <v>363</v>
      </c>
      <c r="D91" s="281" t="s">
        <v>229</v>
      </c>
      <c r="E91" s="281" t="s">
        <v>229</v>
      </c>
      <c r="F91" s="288" t="s">
        <v>229</v>
      </c>
      <c r="G91" s="331">
        <v>1</v>
      </c>
      <c r="H91" s="29">
        <v>1</v>
      </c>
      <c r="I91" s="26"/>
      <c r="J91" s="26"/>
      <c r="K91" s="27"/>
      <c r="L91" s="52"/>
      <c r="X91" s="23"/>
      <c r="Y91" s="22"/>
      <c r="Z91" s="23"/>
    </row>
    <row r="92" spans="1:26" s="21" customFormat="1" ht="12.75" customHeight="1" x14ac:dyDescent="0.2">
      <c r="A92" s="17"/>
      <c r="B92" s="37" t="s">
        <v>193</v>
      </c>
      <c r="C92" s="281" t="s">
        <v>364</v>
      </c>
      <c r="D92" s="281" t="s">
        <v>237</v>
      </c>
      <c r="E92" s="281" t="s">
        <v>237</v>
      </c>
      <c r="F92" s="288" t="s">
        <v>237</v>
      </c>
      <c r="G92" s="332"/>
      <c r="H92" s="29">
        <v>0.75</v>
      </c>
      <c r="I92" s="26"/>
      <c r="J92" s="26"/>
      <c r="K92" s="27"/>
      <c r="L92" s="52"/>
      <c r="X92" s="23"/>
      <c r="Y92" s="22"/>
      <c r="Z92" s="23"/>
    </row>
    <row r="93" spans="1:26" ht="12.75" customHeight="1" x14ac:dyDescent="0.2">
      <c r="A93" s="186"/>
      <c r="B93" s="37" t="s">
        <v>192</v>
      </c>
      <c r="C93" s="281" t="s">
        <v>365</v>
      </c>
      <c r="D93" s="281" t="s">
        <v>236</v>
      </c>
      <c r="E93" s="281" t="s">
        <v>236</v>
      </c>
      <c r="F93" s="288" t="s">
        <v>236</v>
      </c>
      <c r="G93" s="332"/>
      <c r="H93" s="59">
        <v>0.5</v>
      </c>
      <c r="I93" s="26"/>
      <c r="J93" s="26"/>
      <c r="L93" s="21"/>
      <c r="Y93" s="5"/>
    </row>
    <row r="94" spans="1:26" ht="12.75" customHeight="1" x14ac:dyDescent="0.2">
      <c r="A94" s="186"/>
      <c r="B94" s="37" t="s">
        <v>196</v>
      </c>
      <c r="C94" s="292" t="s">
        <v>366</v>
      </c>
      <c r="D94" s="292" t="s">
        <v>238</v>
      </c>
      <c r="E94" s="292" t="s">
        <v>238</v>
      </c>
      <c r="F94" s="293" t="s">
        <v>238</v>
      </c>
      <c r="G94" s="332"/>
      <c r="H94" s="29">
        <v>0.25</v>
      </c>
      <c r="I94" s="26"/>
      <c r="J94" s="26"/>
      <c r="L94" s="21"/>
      <c r="Y94" s="5"/>
    </row>
    <row r="95" spans="1:26" ht="12.75" customHeight="1" x14ac:dyDescent="0.2">
      <c r="A95" s="186"/>
      <c r="B95" s="37" t="s">
        <v>214</v>
      </c>
      <c r="C95" s="292" t="s">
        <v>278</v>
      </c>
      <c r="D95" s="292" t="s">
        <v>239</v>
      </c>
      <c r="E95" s="292" t="s">
        <v>239</v>
      </c>
      <c r="F95" s="293" t="s">
        <v>239</v>
      </c>
      <c r="G95" s="333"/>
      <c r="H95" s="29">
        <v>0</v>
      </c>
      <c r="I95" s="26"/>
      <c r="J95" s="26"/>
      <c r="Y95" s="5"/>
    </row>
    <row r="96" spans="1:26" ht="12.75" customHeight="1" x14ac:dyDescent="0.2">
      <c r="A96" s="186"/>
      <c r="B96" s="39"/>
      <c r="C96" s="10"/>
      <c r="D96" s="40"/>
      <c r="E96" s="40"/>
      <c r="F96" s="274" t="s">
        <v>191</v>
      </c>
      <c r="G96" s="274"/>
      <c r="H96" s="275"/>
      <c r="I96" s="171"/>
      <c r="J96" s="171"/>
      <c r="Y96" s="5"/>
    </row>
    <row r="97" spans="1:26" ht="12.75" customHeight="1" x14ac:dyDescent="0.2">
      <c r="A97" s="186"/>
      <c r="B97" s="39"/>
      <c r="C97" s="10"/>
      <c r="D97" s="40"/>
      <c r="E97" s="276" t="s">
        <v>283</v>
      </c>
      <c r="F97" s="305"/>
      <c r="G97" s="305"/>
      <c r="H97" s="305"/>
      <c r="I97" s="33" t="str">
        <f>IF(I96="","",G91*I96)</f>
        <v/>
      </c>
      <c r="J97" s="33" t="str">
        <f>IF(J96="","",G91*J96)</f>
        <v/>
      </c>
      <c r="Y97" s="5"/>
    </row>
    <row r="98" spans="1:26" s="65" customFormat="1" ht="14.25" customHeight="1" x14ac:dyDescent="0.2">
      <c r="A98" s="11"/>
      <c r="B98" s="61" t="s">
        <v>369</v>
      </c>
      <c r="C98" s="62"/>
      <c r="D98" s="62"/>
      <c r="E98" s="62"/>
      <c r="F98" s="62"/>
      <c r="G98" s="62"/>
      <c r="H98" s="63"/>
      <c r="I98" s="64" t="str">
        <f>IF(ISNUMBER(I30+I38+I46+I64+I72+I81+I89+I97), IF(I55="",SUM(I30+I38+I46+I64+I72+I81+I89+I97)/8,""),"")</f>
        <v/>
      </c>
      <c r="J98" s="64" t="str">
        <f>IF(ISNUMBER(J30+J38+J46+J64+J72+J81+J89+J97), IF(J55="",SUM(J30+J38+J46+J64+J72+J81+J89+J97)/8,""),"")</f>
        <v/>
      </c>
      <c r="X98" s="66"/>
      <c r="Y98" s="66"/>
      <c r="Z98" s="66"/>
    </row>
    <row r="99" spans="1:26" ht="27.75" customHeight="1" x14ac:dyDescent="0.2">
      <c r="A99" s="186"/>
      <c r="B99" s="326" t="s">
        <v>370</v>
      </c>
      <c r="C99" s="327"/>
      <c r="D99" s="327"/>
      <c r="E99" s="327"/>
      <c r="F99" s="327"/>
      <c r="G99" s="327"/>
      <c r="H99" s="328"/>
      <c r="I99" s="64" t="str">
        <f>IF(ISNUMBER(I30+I38+I46+I55+I64+I72+I81+I89+I97),IF(ISNONTEXT(I55),SUM(I30+I38+I46+I55+I64+I72+I81+I89+I97)/9,""),"")</f>
        <v/>
      </c>
      <c r="J99" s="64" t="str">
        <f>IF(ISNUMBER(J30+J38+J46+J55+J64+J72+J81+J89+J97),IF(ISNONTEXT(J55),SUM(J30+J38+J46+J55+J64+J72+J81+J89+J97)/9,""),"")</f>
        <v/>
      </c>
      <c r="Y99" s="5"/>
    </row>
    <row r="100" spans="1:26" s="73" customFormat="1" ht="12.75" customHeight="1" x14ac:dyDescent="0.2">
      <c r="A100" s="67"/>
      <c r="B100" s="67"/>
      <c r="C100" s="68"/>
      <c r="D100" s="69"/>
      <c r="E100" s="69"/>
      <c r="F100" s="70"/>
      <c r="G100" s="70"/>
      <c r="H100" s="71"/>
      <c r="I100" s="72"/>
      <c r="J100" s="72"/>
      <c r="K100" s="11"/>
      <c r="L100" s="11"/>
      <c r="M100" s="11"/>
      <c r="N100" s="11"/>
      <c r="O100" s="11"/>
      <c r="P100" s="11"/>
      <c r="Q100" s="11"/>
      <c r="R100" s="11"/>
      <c r="S100" s="11"/>
      <c r="T100" s="11"/>
      <c r="U100" s="11"/>
      <c r="V100" s="11"/>
      <c r="W100" s="11"/>
      <c r="X100" s="14"/>
      <c r="Y100" s="13"/>
      <c r="Z100" s="14"/>
    </row>
    <row r="101" spans="1:26" s="11" customFormat="1" ht="12.75" customHeight="1" x14ac:dyDescent="0.2">
      <c r="A101" s="74"/>
      <c r="B101" s="74"/>
      <c r="C101" s="75"/>
      <c r="D101" s="76"/>
      <c r="E101" s="76"/>
      <c r="F101" s="77"/>
      <c r="G101" s="77"/>
      <c r="H101" s="78"/>
      <c r="I101" s="79"/>
      <c r="J101" s="79"/>
      <c r="X101" s="14"/>
      <c r="Y101" s="13"/>
      <c r="Z101" s="14"/>
    </row>
    <row r="102" spans="1:26" s="11" customFormat="1" ht="15" customHeight="1" x14ac:dyDescent="0.2">
      <c r="A102" s="329" t="s">
        <v>303</v>
      </c>
      <c r="B102" s="329"/>
      <c r="C102" s="329"/>
      <c r="D102" s="329"/>
      <c r="E102" s="329"/>
      <c r="F102" s="329"/>
      <c r="G102" s="329"/>
      <c r="H102" s="329"/>
      <c r="I102" s="329"/>
      <c r="J102" s="330"/>
      <c r="L102" s="2"/>
      <c r="Y102" s="80"/>
    </row>
    <row r="103" spans="1:26" s="11" customFormat="1" ht="12.75" customHeight="1" x14ac:dyDescent="0.2">
      <c r="A103" s="15"/>
      <c r="B103" s="210" t="s">
        <v>371</v>
      </c>
      <c r="C103" s="211"/>
      <c r="D103" s="211"/>
      <c r="E103" s="211"/>
      <c r="F103" s="211"/>
      <c r="G103" s="196"/>
      <c r="H103" s="16"/>
      <c r="I103" s="15"/>
      <c r="J103" s="81"/>
      <c r="L103" s="2"/>
      <c r="Y103" s="80"/>
    </row>
    <row r="104" spans="1:26" s="11" customFormat="1" ht="27.75" customHeight="1" x14ac:dyDescent="0.2">
      <c r="A104" s="74"/>
      <c r="B104" s="285" t="s">
        <v>446</v>
      </c>
      <c r="C104" s="286"/>
      <c r="D104" s="286"/>
      <c r="E104" s="286"/>
      <c r="F104" s="287"/>
      <c r="G104" s="34" t="s">
        <v>282</v>
      </c>
      <c r="H104" s="181" t="s">
        <v>195</v>
      </c>
      <c r="I104" s="35" t="s">
        <v>190</v>
      </c>
      <c r="J104" s="35" t="s">
        <v>189</v>
      </c>
      <c r="L104" s="2"/>
      <c r="Y104" s="80"/>
    </row>
    <row r="105" spans="1:26" s="11" customFormat="1" ht="12.75" customHeight="1" x14ac:dyDescent="0.2">
      <c r="A105" s="74"/>
      <c r="B105" s="24" t="s">
        <v>194</v>
      </c>
      <c r="C105" s="318" t="s">
        <v>372</v>
      </c>
      <c r="D105" s="318"/>
      <c r="E105" s="318"/>
      <c r="F105" s="319"/>
      <c r="G105" s="337">
        <v>2</v>
      </c>
      <c r="H105" s="29">
        <v>1</v>
      </c>
      <c r="I105" s="26"/>
      <c r="J105" s="26"/>
      <c r="L105" s="2"/>
      <c r="Y105" s="80"/>
    </row>
    <row r="106" spans="1:26" s="11" customFormat="1" ht="12.75" customHeight="1" x14ac:dyDescent="0.2">
      <c r="A106" s="74"/>
      <c r="B106" s="24" t="s">
        <v>193</v>
      </c>
      <c r="C106" s="253" t="s">
        <v>373</v>
      </c>
      <c r="D106" s="260"/>
      <c r="E106" s="260"/>
      <c r="F106" s="261"/>
      <c r="G106" s="337"/>
      <c r="H106" s="29">
        <v>0.75</v>
      </c>
      <c r="I106" s="26"/>
      <c r="J106" s="26"/>
      <c r="L106" s="2"/>
      <c r="Y106" s="80"/>
    </row>
    <row r="107" spans="1:26" s="11" customFormat="1" ht="12.75" customHeight="1" x14ac:dyDescent="0.2">
      <c r="A107" s="74"/>
      <c r="B107" s="24" t="s">
        <v>192</v>
      </c>
      <c r="C107" s="253" t="s">
        <v>374</v>
      </c>
      <c r="D107" s="260"/>
      <c r="E107" s="260"/>
      <c r="F107" s="261"/>
      <c r="G107" s="337"/>
      <c r="H107" s="29">
        <v>0.5</v>
      </c>
      <c r="I107" s="26"/>
      <c r="J107" s="26"/>
      <c r="L107" s="2"/>
      <c r="Y107" s="80"/>
    </row>
    <row r="108" spans="1:26" s="11" customFormat="1" ht="12.75" customHeight="1" x14ac:dyDescent="0.2">
      <c r="A108" s="74"/>
      <c r="B108" s="24" t="s">
        <v>196</v>
      </c>
      <c r="C108" s="253" t="s">
        <v>375</v>
      </c>
      <c r="D108" s="260"/>
      <c r="E108" s="260"/>
      <c r="F108" s="261"/>
      <c r="G108" s="337"/>
      <c r="H108" s="29">
        <v>0.25</v>
      </c>
      <c r="I108" s="26"/>
      <c r="J108" s="26"/>
      <c r="L108" s="2"/>
      <c r="Y108" s="80"/>
    </row>
    <row r="109" spans="1:26" s="11" customFormat="1" ht="12.75" customHeight="1" x14ac:dyDescent="0.2">
      <c r="A109" s="74"/>
      <c r="B109" s="56" t="s">
        <v>214</v>
      </c>
      <c r="C109" s="253" t="s">
        <v>319</v>
      </c>
      <c r="D109" s="260"/>
      <c r="E109" s="260"/>
      <c r="F109" s="261"/>
      <c r="G109" s="338"/>
      <c r="H109" s="29">
        <v>0</v>
      </c>
      <c r="I109" s="26"/>
      <c r="J109" s="26"/>
      <c r="L109" s="2"/>
      <c r="Y109" s="80"/>
    </row>
    <row r="110" spans="1:26" s="11" customFormat="1" ht="12.75" customHeight="1" x14ac:dyDescent="0.2">
      <c r="A110" s="74"/>
      <c r="B110" s="186"/>
      <c r="C110" s="57"/>
      <c r="D110" s="184"/>
      <c r="E110" s="184"/>
      <c r="F110" s="274" t="s">
        <v>191</v>
      </c>
      <c r="G110" s="274"/>
      <c r="H110" s="275"/>
      <c r="I110" s="171"/>
      <c r="J110" s="171"/>
      <c r="L110" s="2"/>
      <c r="Y110" s="80"/>
    </row>
    <row r="111" spans="1:26" s="11" customFormat="1" ht="12.75" customHeight="1" x14ac:dyDescent="0.2">
      <c r="A111" s="74"/>
      <c r="B111" s="186"/>
      <c r="C111" s="57"/>
      <c r="D111" s="184"/>
      <c r="E111" s="276" t="s">
        <v>283</v>
      </c>
      <c r="F111" s="305"/>
      <c r="G111" s="305"/>
      <c r="H111" s="305"/>
      <c r="I111" s="33" t="str">
        <f>IF(I110="","",G105*I110)</f>
        <v/>
      </c>
      <c r="J111" s="33" t="str">
        <f>IF(J110="","",G105*J110)</f>
        <v/>
      </c>
      <c r="L111" s="2"/>
      <c r="Y111" s="80"/>
    </row>
    <row r="112" spans="1:26" ht="27.75" customHeight="1" x14ac:dyDescent="0.2">
      <c r="A112" s="186"/>
      <c r="B112" s="334" t="s">
        <v>380</v>
      </c>
      <c r="C112" s="335"/>
      <c r="D112" s="335"/>
      <c r="E112" s="335"/>
      <c r="F112" s="336"/>
      <c r="G112" s="34" t="s">
        <v>282</v>
      </c>
      <c r="H112" s="35" t="s">
        <v>195</v>
      </c>
      <c r="I112" s="35" t="s">
        <v>190</v>
      </c>
      <c r="J112" s="35" t="s">
        <v>189</v>
      </c>
      <c r="Y112" s="5"/>
    </row>
    <row r="113" spans="1:26" ht="12.75" customHeight="1" x14ac:dyDescent="0.2">
      <c r="A113" s="17"/>
      <c r="B113" s="28" t="s">
        <v>194</v>
      </c>
      <c r="C113" s="258" t="s">
        <v>376</v>
      </c>
      <c r="D113" s="258"/>
      <c r="E113" s="258"/>
      <c r="F113" s="259"/>
      <c r="G113" s="337">
        <v>1</v>
      </c>
      <c r="H113" s="29">
        <v>1</v>
      </c>
      <c r="I113" s="26"/>
      <c r="J113" s="26"/>
      <c r="L113" s="21"/>
      <c r="Y113" s="5"/>
    </row>
    <row r="114" spans="1:26" ht="12.75" customHeight="1" x14ac:dyDescent="0.2">
      <c r="A114" s="186"/>
      <c r="B114" s="28" t="s">
        <v>193</v>
      </c>
      <c r="C114" s="258" t="s">
        <v>377</v>
      </c>
      <c r="D114" s="260"/>
      <c r="E114" s="260"/>
      <c r="F114" s="261"/>
      <c r="G114" s="337"/>
      <c r="H114" s="29">
        <v>0.5</v>
      </c>
      <c r="I114" s="26"/>
      <c r="J114" s="26"/>
      <c r="Y114" s="5"/>
      <c r="Z114" s="2"/>
    </row>
    <row r="115" spans="1:26" ht="12.75" customHeight="1" x14ac:dyDescent="0.2">
      <c r="A115" s="186"/>
      <c r="B115" s="28" t="s">
        <v>192</v>
      </c>
      <c r="C115" s="258" t="s">
        <v>378</v>
      </c>
      <c r="D115" s="260"/>
      <c r="E115" s="260"/>
      <c r="F115" s="261"/>
      <c r="G115" s="337"/>
      <c r="H115" s="29">
        <v>0.25</v>
      </c>
      <c r="I115" s="26"/>
      <c r="J115" s="26"/>
      <c r="Y115" s="5"/>
      <c r="Z115" s="2"/>
    </row>
    <row r="116" spans="1:26" ht="12.75" customHeight="1" x14ac:dyDescent="0.2">
      <c r="A116" s="186"/>
      <c r="B116" s="28" t="s">
        <v>196</v>
      </c>
      <c r="C116" s="258" t="s">
        <v>379</v>
      </c>
      <c r="D116" s="260"/>
      <c r="E116" s="260"/>
      <c r="F116" s="261"/>
      <c r="G116" s="338"/>
      <c r="H116" s="29">
        <v>0</v>
      </c>
      <c r="I116" s="26"/>
      <c r="J116" s="26"/>
      <c r="Y116" s="5"/>
      <c r="Z116" s="2"/>
    </row>
    <row r="117" spans="1:26" s="11" customFormat="1" x14ac:dyDescent="0.2">
      <c r="A117" s="186"/>
      <c r="B117" s="186"/>
      <c r="C117" s="57"/>
      <c r="D117" s="184"/>
      <c r="E117" s="184"/>
      <c r="F117" s="274" t="s">
        <v>191</v>
      </c>
      <c r="G117" s="274"/>
      <c r="H117" s="275"/>
      <c r="I117" s="171"/>
      <c r="J117" s="171"/>
      <c r="X117" s="14"/>
      <c r="Y117" s="13"/>
    </row>
    <row r="118" spans="1:26" s="11" customFormat="1" ht="12.75" customHeight="1" x14ac:dyDescent="0.2">
      <c r="A118" s="186"/>
      <c r="B118" s="186"/>
      <c r="C118" s="57"/>
      <c r="D118" s="184"/>
      <c r="E118" s="276" t="s">
        <v>283</v>
      </c>
      <c r="F118" s="305"/>
      <c r="G118" s="305"/>
      <c r="H118" s="305"/>
      <c r="I118" s="33" t="str">
        <f>IF(I117="","",G113*I117)</f>
        <v/>
      </c>
      <c r="J118" s="33" t="str">
        <f>IF(J117="","",G113*J117)</f>
        <v/>
      </c>
      <c r="X118" s="14"/>
      <c r="Y118" s="13"/>
    </row>
    <row r="119" spans="1:26" ht="14.25" customHeight="1" x14ac:dyDescent="0.2">
      <c r="A119" s="186"/>
      <c r="B119" s="285" t="s">
        <v>381</v>
      </c>
      <c r="C119" s="286"/>
      <c r="D119" s="286"/>
      <c r="E119" s="286"/>
      <c r="F119" s="287"/>
      <c r="G119" s="18" t="s">
        <v>282</v>
      </c>
      <c r="H119" s="20" t="s">
        <v>195</v>
      </c>
      <c r="I119" s="20" t="s">
        <v>190</v>
      </c>
      <c r="J119" s="20" t="s">
        <v>189</v>
      </c>
      <c r="Y119" s="5"/>
      <c r="Z119" s="2"/>
    </row>
    <row r="120" spans="1:26" ht="12.75" customHeight="1" x14ac:dyDescent="0.2">
      <c r="A120" s="186"/>
      <c r="B120" s="58" t="s">
        <v>194</v>
      </c>
      <c r="C120" s="258" t="s">
        <v>224</v>
      </c>
      <c r="D120" s="260"/>
      <c r="E120" s="260"/>
      <c r="F120" s="261"/>
      <c r="G120" s="297">
        <v>2</v>
      </c>
      <c r="H120" s="29">
        <v>1</v>
      </c>
      <c r="I120" s="26"/>
      <c r="J120" s="26"/>
      <c r="Y120" s="5"/>
      <c r="Z120" s="2"/>
    </row>
    <row r="121" spans="1:26" x14ac:dyDescent="0.2">
      <c r="A121" s="186"/>
      <c r="B121" s="28" t="s">
        <v>193</v>
      </c>
      <c r="C121" s="258" t="s">
        <v>314</v>
      </c>
      <c r="D121" s="260"/>
      <c r="E121" s="260"/>
      <c r="F121" s="261"/>
      <c r="G121" s="298"/>
      <c r="H121" s="29">
        <v>0.75</v>
      </c>
      <c r="I121" s="26"/>
      <c r="J121" s="26"/>
      <c r="Y121" s="5"/>
      <c r="Z121" s="2"/>
    </row>
    <row r="122" spans="1:26" ht="12.75" customHeight="1" x14ac:dyDescent="0.2">
      <c r="A122" s="186"/>
      <c r="B122" s="24" t="s">
        <v>192</v>
      </c>
      <c r="C122" s="258" t="s">
        <v>313</v>
      </c>
      <c r="D122" s="260"/>
      <c r="E122" s="260"/>
      <c r="F122" s="261"/>
      <c r="G122" s="298"/>
      <c r="H122" s="29">
        <v>0.5</v>
      </c>
      <c r="I122" s="26"/>
      <c r="J122" s="26"/>
      <c r="Y122" s="5"/>
      <c r="Z122" s="2"/>
    </row>
    <row r="123" spans="1:26" ht="12.75" customHeight="1" x14ac:dyDescent="0.2">
      <c r="A123" s="186"/>
      <c r="B123" s="58" t="s">
        <v>196</v>
      </c>
      <c r="C123" s="258" t="s">
        <v>226</v>
      </c>
      <c r="D123" s="258"/>
      <c r="E123" s="258"/>
      <c r="F123" s="259"/>
      <c r="G123" s="298"/>
      <c r="H123" s="29">
        <v>0.25</v>
      </c>
      <c r="I123" s="26"/>
      <c r="J123" s="26"/>
      <c r="Y123" s="5"/>
      <c r="Z123" s="2"/>
    </row>
    <row r="124" spans="1:26" ht="12.75" customHeight="1" x14ac:dyDescent="0.2">
      <c r="A124" s="186"/>
      <c r="B124" s="24" t="s">
        <v>214</v>
      </c>
      <c r="C124" s="259" t="s">
        <v>227</v>
      </c>
      <c r="D124" s="323"/>
      <c r="E124" s="323"/>
      <c r="F124" s="323"/>
      <c r="G124" s="298"/>
      <c r="H124" s="26">
        <v>0.1</v>
      </c>
      <c r="I124" s="26"/>
      <c r="J124" s="26"/>
      <c r="Y124" s="5"/>
      <c r="Z124" s="2"/>
    </row>
    <row r="125" spans="1:26" ht="12.75" customHeight="1" x14ac:dyDescent="0.2">
      <c r="A125" s="186"/>
      <c r="B125" s="24" t="s">
        <v>215</v>
      </c>
      <c r="C125" s="259" t="s">
        <v>225</v>
      </c>
      <c r="D125" s="323"/>
      <c r="E125" s="323"/>
      <c r="F125" s="323"/>
      <c r="G125" s="299"/>
      <c r="H125" s="26">
        <v>0</v>
      </c>
      <c r="I125" s="26"/>
      <c r="J125" s="26"/>
      <c r="Y125" s="5"/>
      <c r="Z125" s="2"/>
    </row>
    <row r="126" spans="1:26" s="11" customFormat="1" ht="12" customHeight="1" x14ac:dyDescent="0.2">
      <c r="A126" s="186"/>
      <c r="B126" s="186"/>
      <c r="C126" s="57"/>
      <c r="D126" s="184"/>
      <c r="E126" s="184"/>
      <c r="F126" s="274" t="s">
        <v>191</v>
      </c>
      <c r="G126" s="274"/>
      <c r="H126" s="275"/>
      <c r="I126" s="171"/>
      <c r="J126" s="171"/>
      <c r="X126" s="14"/>
      <c r="Y126" s="14"/>
      <c r="Z126" s="14"/>
    </row>
    <row r="127" spans="1:26" s="11" customFormat="1" ht="12.75" customHeight="1" x14ac:dyDescent="0.2">
      <c r="A127" s="186"/>
      <c r="B127" s="185"/>
      <c r="C127" s="57"/>
      <c r="D127" s="184"/>
      <c r="E127" s="276" t="s">
        <v>283</v>
      </c>
      <c r="F127" s="305"/>
      <c r="G127" s="305"/>
      <c r="H127" s="305"/>
      <c r="I127" s="33" t="str">
        <f>IF(I126="","",G120*I126)</f>
        <v/>
      </c>
      <c r="J127" s="33" t="str">
        <f>IF(J126="","",G120*J126)</f>
        <v/>
      </c>
      <c r="X127" s="14"/>
      <c r="Y127" s="14"/>
      <c r="Z127" s="14"/>
    </row>
    <row r="128" spans="1:26" ht="14.25" customHeight="1" x14ac:dyDescent="0.2">
      <c r="A128" s="186"/>
      <c r="B128" s="285" t="s">
        <v>382</v>
      </c>
      <c r="C128" s="286"/>
      <c r="D128" s="286"/>
      <c r="E128" s="286"/>
      <c r="F128" s="287"/>
      <c r="G128" s="18" t="s">
        <v>282</v>
      </c>
      <c r="H128" s="20" t="s">
        <v>195</v>
      </c>
      <c r="I128" s="20" t="s">
        <v>190</v>
      </c>
      <c r="J128" s="20" t="s">
        <v>189</v>
      </c>
      <c r="Y128" s="5"/>
      <c r="Z128" s="2"/>
    </row>
    <row r="129" spans="1:26" s="21" customFormat="1" ht="12.75" customHeight="1" x14ac:dyDescent="0.2">
      <c r="A129" s="17"/>
      <c r="B129" s="36" t="s">
        <v>194</v>
      </c>
      <c r="C129" s="281" t="s">
        <v>279</v>
      </c>
      <c r="D129" s="260"/>
      <c r="E129" s="260"/>
      <c r="F129" s="261"/>
      <c r="G129" s="297">
        <v>2</v>
      </c>
      <c r="H129" s="29">
        <v>1</v>
      </c>
      <c r="I129" s="26"/>
      <c r="J129" s="26"/>
      <c r="K129" s="27"/>
      <c r="L129" s="52"/>
      <c r="X129" s="23"/>
      <c r="Y129" s="22"/>
      <c r="Z129" s="23"/>
    </row>
    <row r="130" spans="1:26" s="21" customFormat="1" ht="12.75" customHeight="1" x14ac:dyDescent="0.2">
      <c r="A130" s="17"/>
      <c r="B130" s="37" t="s">
        <v>193</v>
      </c>
      <c r="C130" s="281" t="s">
        <v>383</v>
      </c>
      <c r="D130" s="281"/>
      <c r="E130" s="281"/>
      <c r="F130" s="288"/>
      <c r="G130" s="298"/>
      <c r="H130" s="29">
        <v>0.75</v>
      </c>
      <c r="I130" s="26"/>
      <c r="J130" s="26"/>
      <c r="K130" s="27"/>
      <c r="L130" s="52"/>
      <c r="X130" s="23"/>
      <c r="Y130" s="22"/>
      <c r="Z130" s="23"/>
    </row>
    <row r="131" spans="1:26" ht="12.75" customHeight="1" x14ac:dyDescent="0.2">
      <c r="A131" s="186"/>
      <c r="B131" s="37" t="s">
        <v>192</v>
      </c>
      <c r="C131" s="281" t="s">
        <v>384</v>
      </c>
      <c r="D131" s="281"/>
      <c r="E131" s="281"/>
      <c r="F131" s="288"/>
      <c r="G131" s="298"/>
      <c r="H131" s="59">
        <v>0.5</v>
      </c>
      <c r="I131" s="26"/>
      <c r="J131" s="26"/>
      <c r="L131" s="21"/>
      <c r="Y131" s="5"/>
    </row>
    <row r="132" spans="1:26" ht="12.75" customHeight="1" x14ac:dyDescent="0.2">
      <c r="A132" s="186"/>
      <c r="B132" s="37" t="s">
        <v>196</v>
      </c>
      <c r="C132" s="292" t="s">
        <v>198</v>
      </c>
      <c r="D132" s="292"/>
      <c r="E132" s="292"/>
      <c r="F132" s="293"/>
      <c r="G132" s="298"/>
      <c r="H132" s="29">
        <v>0.25</v>
      </c>
      <c r="I132" s="26"/>
      <c r="J132" s="26"/>
      <c r="L132" s="21"/>
      <c r="Y132" s="5"/>
    </row>
    <row r="133" spans="1:26" ht="12.75" customHeight="1" x14ac:dyDescent="0.2">
      <c r="A133" s="186"/>
      <c r="B133" s="37" t="s">
        <v>214</v>
      </c>
      <c r="C133" s="292" t="s">
        <v>197</v>
      </c>
      <c r="D133" s="324"/>
      <c r="E133" s="324"/>
      <c r="F133" s="325"/>
      <c r="G133" s="299"/>
      <c r="H133" s="29">
        <v>0</v>
      </c>
      <c r="I133" s="26"/>
      <c r="J133" s="26"/>
      <c r="Y133" s="5"/>
    </row>
    <row r="134" spans="1:26" ht="12.75" customHeight="1" x14ac:dyDescent="0.2">
      <c r="A134" s="186"/>
      <c r="B134" s="39"/>
      <c r="C134" s="10"/>
      <c r="D134" s="40"/>
      <c r="E134" s="40"/>
      <c r="F134" s="274" t="s">
        <v>191</v>
      </c>
      <c r="G134" s="274"/>
      <c r="H134" s="275"/>
      <c r="I134" s="171"/>
      <c r="J134" s="171"/>
      <c r="Y134" s="5"/>
    </row>
    <row r="135" spans="1:26" ht="12.75" customHeight="1" x14ac:dyDescent="0.2">
      <c r="A135" s="186"/>
      <c r="B135" s="39"/>
      <c r="C135" s="10"/>
      <c r="D135" s="40"/>
      <c r="E135" s="276" t="s">
        <v>283</v>
      </c>
      <c r="F135" s="305"/>
      <c r="G135" s="305"/>
      <c r="H135" s="305"/>
      <c r="I135" s="33" t="str">
        <f>IF(I134="","",G129*I134)</f>
        <v/>
      </c>
      <c r="J135" s="33" t="str">
        <f>IF(J134="","",G129*J134)</f>
        <v/>
      </c>
      <c r="Y135" s="5"/>
    </row>
    <row r="136" spans="1:26" ht="14.25" customHeight="1" x14ac:dyDescent="0.2">
      <c r="A136" s="186"/>
      <c r="B136" s="285" t="s">
        <v>323</v>
      </c>
      <c r="C136" s="286"/>
      <c r="D136" s="286"/>
      <c r="E136" s="286"/>
      <c r="F136" s="287"/>
      <c r="G136" s="18" t="s">
        <v>282</v>
      </c>
      <c r="H136" s="20" t="s">
        <v>195</v>
      </c>
      <c r="I136" s="20" t="s">
        <v>190</v>
      </c>
      <c r="J136" s="20" t="s">
        <v>189</v>
      </c>
      <c r="Y136" s="5"/>
      <c r="Z136" s="2"/>
    </row>
    <row r="137" spans="1:26" s="21" customFormat="1" ht="12.75" customHeight="1" x14ac:dyDescent="0.2">
      <c r="A137" s="17"/>
      <c r="B137" s="36" t="s">
        <v>194</v>
      </c>
      <c r="C137" s="281" t="s">
        <v>260</v>
      </c>
      <c r="D137" s="260" t="s">
        <v>231</v>
      </c>
      <c r="E137" s="260" t="s">
        <v>231</v>
      </c>
      <c r="F137" s="261" t="s">
        <v>231</v>
      </c>
      <c r="G137" s="339">
        <v>1</v>
      </c>
      <c r="H137" s="29">
        <v>1</v>
      </c>
      <c r="I137" s="26"/>
      <c r="J137" s="26"/>
      <c r="K137" s="27"/>
      <c r="L137" s="52"/>
      <c r="X137" s="23"/>
      <c r="Y137" s="22"/>
      <c r="Z137" s="23"/>
    </row>
    <row r="138" spans="1:26" s="21" customFormat="1" ht="12.75" customHeight="1" x14ac:dyDescent="0.2">
      <c r="A138" s="17"/>
      <c r="B138" s="37" t="s">
        <v>193</v>
      </c>
      <c r="C138" s="281" t="s">
        <v>261</v>
      </c>
      <c r="D138" s="281" t="s">
        <v>232</v>
      </c>
      <c r="E138" s="281" t="s">
        <v>232</v>
      </c>
      <c r="F138" s="288" t="s">
        <v>232</v>
      </c>
      <c r="G138" s="340"/>
      <c r="H138" s="29">
        <v>0.75</v>
      </c>
      <c r="I138" s="26"/>
      <c r="J138" s="26"/>
      <c r="K138" s="27"/>
      <c r="L138" s="52"/>
      <c r="X138" s="23"/>
      <c r="Y138" s="22"/>
      <c r="Z138" s="23"/>
    </row>
    <row r="139" spans="1:26" ht="12.75" customHeight="1" x14ac:dyDescent="0.2">
      <c r="A139" s="186"/>
      <c r="B139" s="37" t="s">
        <v>192</v>
      </c>
      <c r="C139" s="281" t="s">
        <v>311</v>
      </c>
      <c r="D139" s="281" t="s">
        <v>235</v>
      </c>
      <c r="E139" s="281" t="s">
        <v>235</v>
      </c>
      <c r="F139" s="288" t="s">
        <v>235</v>
      </c>
      <c r="G139" s="340"/>
      <c r="H139" s="38">
        <v>0.5</v>
      </c>
      <c r="I139" s="26"/>
      <c r="J139" s="26"/>
      <c r="L139" s="21"/>
      <c r="Y139" s="5"/>
    </row>
    <row r="140" spans="1:26" ht="12.75" customHeight="1" x14ac:dyDescent="0.2">
      <c r="A140" s="186"/>
      <c r="B140" s="37" t="s">
        <v>196</v>
      </c>
      <c r="C140" s="292" t="s">
        <v>262</v>
      </c>
      <c r="D140" s="292" t="s">
        <v>234</v>
      </c>
      <c r="E140" s="292" t="s">
        <v>234</v>
      </c>
      <c r="F140" s="293" t="s">
        <v>234</v>
      </c>
      <c r="G140" s="340"/>
      <c r="H140" s="29">
        <v>0.25</v>
      </c>
      <c r="I140" s="26"/>
      <c r="J140" s="26"/>
      <c r="L140" s="21"/>
      <c r="Y140" s="5"/>
    </row>
    <row r="141" spans="1:26" ht="12.75" customHeight="1" x14ac:dyDescent="0.2">
      <c r="A141" s="186"/>
      <c r="B141" s="37" t="s">
        <v>214</v>
      </c>
      <c r="C141" s="292" t="s">
        <v>263</v>
      </c>
      <c r="D141" s="324" t="s">
        <v>233</v>
      </c>
      <c r="E141" s="324" t="s">
        <v>233</v>
      </c>
      <c r="F141" s="325" t="s">
        <v>233</v>
      </c>
      <c r="G141" s="341"/>
      <c r="H141" s="29">
        <v>0</v>
      </c>
      <c r="I141" s="26"/>
      <c r="J141" s="26"/>
      <c r="Y141" s="5"/>
    </row>
    <row r="142" spans="1:26" ht="12.75" customHeight="1" x14ac:dyDescent="0.2">
      <c r="A142" s="186"/>
      <c r="B142" s="39"/>
      <c r="C142" s="10"/>
      <c r="D142" s="40"/>
      <c r="E142" s="40"/>
      <c r="F142" s="274" t="s">
        <v>191</v>
      </c>
      <c r="G142" s="274"/>
      <c r="H142" s="275"/>
      <c r="I142" s="171"/>
      <c r="J142" s="171"/>
      <c r="Y142" s="5"/>
    </row>
    <row r="143" spans="1:26" ht="12.75" customHeight="1" x14ac:dyDescent="0.2">
      <c r="A143" s="186"/>
      <c r="B143" s="39"/>
      <c r="C143" s="10"/>
      <c r="D143" s="40"/>
      <c r="E143" s="276" t="s">
        <v>283</v>
      </c>
      <c r="F143" s="305"/>
      <c r="G143" s="305"/>
      <c r="H143" s="305"/>
      <c r="I143" s="33" t="str">
        <f>IF(I142="","",G137*I142)</f>
        <v/>
      </c>
      <c r="J143" s="33" t="str">
        <f>IF(J142="","",G137*J142)</f>
        <v/>
      </c>
      <c r="Y143" s="5"/>
    </row>
    <row r="144" spans="1:26" s="65" customFormat="1" x14ac:dyDescent="0.2">
      <c r="A144" s="11"/>
      <c r="B144" s="82" t="s">
        <v>309</v>
      </c>
      <c r="C144" s="83"/>
      <c r="D144" s="83"/>
      <c r="E144" s="83"/>
      <c r="F144" s="83"/>
      <c r="G144" s="83"/>
      <c r="H144" s="84"/>
      <c r="I144" s="64" t="str">
        <f>IF(ISNUMBER(I111+I118+I127+I135+I143),(I111+I118+I127+I135+I143)/8,"")</f>
        <v/>
      </c>
      <c r="J144" s="64" t="str">
        <f>IF(ISNUMBER(J111+J118+J127+J135+J143),(J111+J118+J127+J135+J143)/8,"")</f>
        <v/>
      </c>
      <c r="X144" s="66"/>
      <c r="Y144" s="66"/>
      <c r="Z144" s="66"/>
    </row>
    <row r="145" spans="1:26" ht="12.75" customHeight="1" x14ac:dyDescent="0.2">
      <c r="A145" s="186"/>
      <c r="B145" s="39"/>
      <c r="C145" s="10"/>
      <c r="D145" s="40"/>
      <c r="E145" s="40"/>
      <c r="F145" s="32"/>
      <c r="G145" s="32"/>
      <c r="H145" s="85"/>
      <c r="I145" s="79"/>
      <c r="J145" s="79"/>
      <c r="Y145" s="5"/>
    </row>
    <row r="146" spans="1:26" s="94" customFormat="1" ht="12.75" customHeight="1" x14ac:dyDescent="0.2">
      <c r="A146" s="86"/>
      <c r="B146" s="86"/>
      <c r="C146" s="87"/>
      <c r="D146" s="87"/>
      <c r="E146" s="87"/>
      <c r="F146" s="88"/>
      <c r="G146" s="88"/>
      <c r="H146" s="89"/>
      <c r="I146" s="90"/>
      <c r="J146" s="90"/>
      <c r="K146" s="91"/>
      <c r="L146" s="91"/>
      <c r="M146" s="91"/>
      <c r="N146" s="91"/>
      <c r="O146" s="91"/>
      <c r="P146" s="91"/>
      <c r="Q146" s="91"/>
      <c r="R146" s="91"/>
      <c r="S146" s="91"/>
      <c r="T146" s="91"/>
      <c r="U146" s="91"/>
      <c r="V146" s="91"/>
      <c r="W146" s="91"/>
      <c r="X146" s="92"/>
      <c r="Y146" s="93"/>
      <c r="Z146" s="92"/>
    </row>
    <row r="147" spans="1:26" ht="12.75" customHeight="1" x14ac:dyDescent="0.2">
      <c r="A147" s="186"/>
      <c r="B147" s="39"/>
      <c r="C147" s="10"/>
      <c r="D147" s="40"/>
      <c r="E147" s="40"/>
      <c r="F147" s="32"/>
      <c r="G147" s="32"/>
      <c r="H147" s="85"/>
      <c r="I147" s="79"/>
      <c r="J147" s="79"/>
      <c r="K147" s="11"/>
      <c r="L147" s="11"/>
      <c r="M147" s="11"/>
      <c r="N147" s="11"/>
      <c r="O147" s="11"/>
      <c r="P147" s="11"/>
      <c r="Q147" s="11"/>
      <c r="R147" s="11"/>
      <c r="S147" s="11"/>
      <c r="T147" s="11"/>
      <c r="U147" s="11"/>
      <c r="V147" s="11"/>
      <c r="W147" s="11"/>
      <c r="X147" s="14"/>
      <c r="Y147" s="13"/>
      <c r="Z147" s="14"/>
    </row>
    <row r="148" spans="1:26" ht="15" customHeight="1" x14ac:dyDescent="0.2">
      <c r="A148" s="212"/>
      <c r="B148" s="342" t="s">
        <v>386</v>
      </c>
      <c r="C148" s="343"/>
      <c r="D148" s="343"/>
      <c r="E148" s="343"/>
      <c r="F148" s="343"/>
      <c r="G148" s="343"/>
      <c r="H148" s="343"/>
      <c r="I148" s="343"/>
      <c r="J148" s="95"/>
      <c r="Y148" s="5"/>
    </row>
    <row r="149" spans="1:26" ht="12.75" customHeight="1" x14ac:dyDescent="0.2">
      <c r="A149" s="186"/>
      <c r="B149" s="263" t="s">
        <v>385</v>
      </c>
      <c r="C149" s="264"/>
      <c r="D149" s="264"/>
      <c r="E149" s="264"/>
      <c r="F149" s="264"/>
      <c r="G149" s="182"/>
      <c r="H149" s="96"/>
      <c r="I149" s="97"/>
      <c r="J149" s="79"/>
      <c r="Y149" s="5"/>
    </row>
    <row r="150" spans="1:26" s="11" customFormat="1" ht="12.75" customHeight="1" x14ac:dyDescent="0.2">
      <c r="A150" s="74"/>
      <c r="B150" s="285" t="s">
        <v>387</v>
      </c>
      <c r="C150" s="286"/>
      <c r="D150" s="286"/>
      <c r="E150" s="286"/>
      <c r="F150" s="287"/>
      <c r="G150" s="98" t="s">
        <v>282</v>
      </c>
      <c r="H150" s="19" t="s">
        <v>195</v>
      </c>
      <c r="I150" s="20" t="s">
        <v>190</v>
      </c>
      <c r="J150" s="20" t="s">
        <v>189</v>
      </c>
      <c r="X150" s="14"/>
      <c r="Y150" s="13"/>
      <c r="Z150" s="14"/>
    </row>
    <row r="151" spans="1:26" s="11" customFormat="1" ht="12.75" customHeight="1" x14ac:dyDescent="0.2">
      <c r="A151" s="74"/>
      <c r="B151" s="28" t="s">
        <v>194</v>
      </c>
      <c r="C151" s="258" t="s">
        <v>388</v>
      </c>
      <c r="D151" s="258"/>
      <c r="E151" s="258"/>
      <c r="F151" s="259"/>
      <c r="G151" s="337">
        <v>1</v>
      </c>
      <c r="H151" s="29">
        <v>1</v>
      </c>
      <c r="I151" s="26"/>
      <c r="J151" s="26"/>
      <c r="X151" s="14"/>
      <c r="Y151" s="13"/>
      <c r="Z151" s="14"/>
    </row>
    <row r="152" spans="1:26" s="11" customFormat="1" ht="12.75" customHeight="1" x14ac:dyDescent="0.2">
      <c r="A152" s="74"/>
      <c r="B152" s="28" t="s">
        <v>193</v>
      </c>
      <c r="C152" s="258" t="s">
        <v>389</v>
      </c>
      <c r="D152" s="258"/>
      <c r="E152" s="258"/>
      <c r="F152" s="259"/>
      <c r="G152" s="337"/>
      <c r="H152" s="29">
        <v>0.75</v>
      </c>
      <c r="I152" s="26"/>
      <c r="J152" s="26"/>
      <c r="X152" s="14"/>
      <c r="Y152" s="13"/>
      <c r="Z152" s="14"/>
    </row>
    <row r="153" spans="1:26" s="11" customFormat="1" ht="12.75" customHeight="1" x14ac:dyDescent="0.2">
      <c r="A153" s="74"/>
      <c r="B153" s="28" t="s">
        <v>192</v>
      </c>
      <c r="C153" s="258" t="s">
        <v>390</v>
      </c>
      <c r="D153" s="258"/>
      <c r="E153" s="258"/>
      <c r="F153" s="259"/>
      <c r="G153" s="337"/>
      <c r="H153" s="29">
        <v>0.5</v>
      </c>
      <c r="I153" s="26"/>
      <c r="J153" s="26"/>
      <c r="X153" s="14"/>
      <c r="Y153" s="13"/>
      <c r="Z153" s="14"/>
    </row>
    <row r="154" spans="1:26" s="11" customFormat="1" ht="12.75" customHeight="1" x14ac:dyDescent="0.2">
      <c r="A154" s="74"/>
      <c r="B154" s="28" t="s">
        <v>196</v>
      </c>
      <c r="C154" s="258" t="s">
        <v>291</v>
      </c>
      <c r="D154" s="258"/>
      <c r="E154" s="258"/>
      <c r="F154" s="259"/>
      <c r="G154" s="337"/>
      <c r="H154" s="29">
        <v>0.25</v>
      </c>
      <c r="I154" s="26"/>
      <c r="J154" s="26"/>
      <c r="X154" s="14"/>
      <c r="Y154" s="13"/>
      <c r="Z154" s="14"/>
    </row>
    <row r="155" spans="1:26" s="11" customFormat="1" ht="12.75" customHeight="1" x14ac:dyDescent="0.2">
      <c r="A155" s="74"/>
      <c r="B155" s="28" t="s">
        <v>214</v>
      </c>
      <c r="C155" s="258" t="s">
        <v>281</v>
      </c>
      <c r="D155" s="258"/>
      <c r="E155" s="258"/>
      <c r="F155" s="259"/>
      <c r="G155" s="338"/>
      <c r="H155" s="29">
        <v>0</v>
      </c>
      <c r="I155" s="26"/>
      <c r="J155" s="26"/>
      <c r="X155" s="14"/>
      <c r="Y155" s="13"/>
      <c r="Z155" s="14"/>
    </row>
    <row r="156" spans="1:26" s="11" customFormat="1" ht="12.75" customHeight="1" x14ac:dyDescent="0.2">
      <c r="A156" s="74"/>
      <c r="B156" s="186"/>
      <c r="C156" s="57"/>
      <c r="D156" s="184"/>
      <c r="E156" s="184"/>
      <c r="F156" s="274" t="s">
        <v>191</v>
      </c>
      <c r="G156" s="274"/>
      <c r="H156" s="275"/>
      <c r="I156" s="171"/>
      <c r="J156" s="171"/>
      <c r="X156" s="14"/>
      <c r="Y156" s="13"/>
      <c r="Z156" s="14"/>
    </row>
    <row r="157" spans="1:26" s="11" customFormat="1" ht="12.75" customHeight="1" x14ac:dyDescent="0.2">
      <c r="A157" s="74"/>
      <c r="B157" s="186"/>
      <c r="C157" s="57"/>
      <c r="D157" s="184"/>
      <c r="E157" s="276" t="s">
        <v>283</v>
      </c>
      <c r="F157" s="305"/>
      <c r="G157" s="305"/>
      <c r="H157" s="305"/>
      <c r="I157" s="33" t="str">
        <f>IF(I156="","",G151*I156)</f>
        <v/>
      </c>
      <c r="J157" s="33" t="str">
        <f>IF(J156="","",G151*J156)</f>
        <v/>
      </c>
      <c r="X157" s="14"/>
      <c r="Y157" s="13"/>
      <c r="Z157" s="14"/>
    </row>
    <row r="158" spans="1:26" s="11" customFormat="1" ht="39" customHeight="1" x14ac:dyDescent="0.2">
      <c r="A158" s="74"/>
      <c r="B158" s="344" t="s">
        <v>391</v>
      </c>
      <c r="C158" s="279"/>
      <c r="D158" s="279"/>
      <c r="E158" s="279"/>
      <c r="F158" s="280"/>
      <c r="G158" s="60" t="s">
        <v>282</v>
      </c>
      <c r="H158" s="99" t="s">
        <v>195</v>
      </c>
      <c r="I158" s="99" t="s">
        <v>190</v>
      </c>
      <c r="J158" s="99" t="s">
        <v>189</v>
      </c>
      <c r="X158" s="14"/>
      <c r="Y158" s="13"/>
      <c r="Z158" s="14"/>
    </row>
    <row r="159" spans="1:26" s="11" customFormat="1" ht="12.75" customHeight="1" x14ac:dyDescent="0.2">
      <c r="A159" s="74"/>
      <c r="B159" s="24" t="s">
        <v>194</v>
      </c>
      <c r="C159" s="100" t="s">
        <v>392</v>
      </c>
      <c r="D159" s="100"/>
      <c r="E159" s="100"/>
      <c r="F159" s="101"/>
      <c r="G159" s="269">
        <v>1</v>
      </c>
      <c r="H159" s="29">
        <v>1</v>
      </c>
      <c r="I159" s="26"/>
      <c r="J159" s="26"/>
      <c r="X159" s="14"/>
      <c r="Y159" s="13"/>
      <c r="Z159" s="14"/>
    </row>
    <row r="160" spans="1:26" s="11" customFormat="1" ht="12.75" customHeight="1" x14ac:dyDescent="0.2">
      <c r="A160" s="74"/>
      <c r="B160" s="102" t="s">
        <v>193</v>
      </c>
      <c r="C160" s="258" t="s">
        <v>393</v>
      </c>
      <c r="D160" s="258"/>
      <c r="E160" s="194"/>
      <c r="F160" s="195"/>
      <c r="G160" s="269"/>
      <c r="H160" s="29">
        <v>0.8</v>
      </c>
      <c r="I160" s="26"/>
      <c r="J160" s="26"/>
      <c r="X160" s="14"/>
      <c r="Y160" s="13"/>
      <c r="Z160" s="14"/>
    </row>
    <row r="161" spans="1:26" s="11" customFormat="1" ht="12.75" customHeight="1" x14ac:dyDescent="0.2">
      <c r="A161" s="74"/>
      <c r="B161" s="28" t="s">
        <v>192</v>
      </c>
      <c r="C161" s="258" t="s">
        <v>394</v>
      </c>
      <c r="D161" s="258"/>
      <c r="E161" s="192"/>
      <c r="F161" s="193"/>
      <c r="G161" s="269"/>
      <c r="H161" s="29">
        <v>0.6</v>
      </c>
      <c r="I161" s="26"/>
      <c r="J161" s="26"/>
      <c r="X161" s="14"/>
      <c r="Y161" s="13"/>
      <c r="Z161" s="14"/>
    </row>
    <row r="162" spans="1:26" s="11" customFormat="1" ht="12.75" customHeight="1" x14ac:dyDescent="0.2">
      <c r="A162" s="74"/>
      <c r="B162" s="28" t="s">
        <v>196</v>
      </c>
      <c r="C162" s="258" t="s">
        <v>395</v>
      </c>
      <c r="D162" s="258"/>
      <c r="E162" s="258"/>
      <c r="F162" s="259"/>
      <c r="G162" s="269"/>
      <c r="H162" s="29">
        <v>0.5</v>
      </c>
      <c r="I162" s="26"/>
      <c r="J162" s="26"/>
      <c r="X162" s="14"/>
      <c r="Y162" s="13"/>
      <c r="Z162" s="14"/>
    </row>
    <row r="163" spans="1:26" s="11" customFormat="1" ht="12.75" customHeight="1" x14ac:dyDescent="0.2">
      <c r="A163" s="74"/>
      <c r="B163" s="28" t="s">
        <v>214</v>
      </c>
      <c r="C163" s="258" t="s">
        <v>288</v>
      </c>
      <c r="D163" s="258"/>
      <c r="E163" s="194"/>
      <c r="F163" s="195"/>
      <c r="G163" s="269"/>
      <c r="H163" s="29">
        <v>0.4</v>
      </c>
      <c r="I163" s="26"/>
      <c r="J163" s="26"/>
      <c r="X163" s="14"/>
      <c r="Y163" s="13"/>
      <c r="Z163" s="14"/>
    </row>
    <row r="164" spans="1:26" s="11" customFormat="1" ht="12.75" customHeight="1" x14ac:dyDescent="0.2">
      <c r="A164" s="74"/>
      <c r="B164" s="28" t="s">
        <v>214</v>
      </c>
      <c r="C164" s="258" t="s">
        <v>289</v>
      </c>
      <c r="D164" s="258"/>
      <c r="E164" s="194"/>
      <c r="F164" s="195"/>
      <c r="G164" s="269"/>
      <c r="H164" s="29">
        <v>0.2</v>
      </c>
      <c r="I164" s="26"/>
      <c r="J164" s="26"/>
      <c r="X164" s="14"/>
      <c r="Y164" s="13"/>
      <c r="Z164" s="14"/>
    </row>
    <row r="165" spans="1:26" s="11" customFormat="1" ht="12.75" customHeight="1" x14ac:dyDescent="0.2">
      <c r="A165" s="74"/>
      <c r="B165" s="28" t="s">
        <v>214</v>
      </c>
      <c r="C165" s="258" t="s">
        <v>290</v>
      </c>
      <c r="D165" s="258"/>
      <c r="E165" s="192"/>
      <c r="F165" s="193"/>
      <c r="G165" s="270"/>
      <c r="H165" s="26">
        <v>0</v>
      </c>
      <c r="I165" s="26"/>
      <c r="J165" s="26"/>
      <c r="X165" s="14"/>
      <c r="Y165" s="13"/>
      <c r="Z165" s="14"/>
    </row>
    <row r="166" spans="1:26" s="11" customFormat="1" ht="12.75" customHeight="1" x14ac:dyDescent="0.2">
      <c r="A166" s="74"/>
      <c r="B166" s="21"/>
      <c r="C166" s="31"/>
      <c r="D166" s="32"/>
      <c r="E166" s="32"/>
      <c r="F166" s="274" t="s">
        <v>191</v>
      </c>
      <c r="G166" s="274"/>
      <c r="H166" s="275"/>
      <c r="I166" s="170"/>
      <c r="J166" s="170"/>
      <c r="X166" s="14"/>
      <c r="Y166" s="13"/>
      <c r="Z166" s="14"/>
    </row>
    <row r="167" spans="1:26" s="11" customFormat="1" ht="12.75" customHeight="1" x14ac:dyDescent="0.2">
      <c r="A167" s="74"/>
      <c r="B167" s="21"/>
      <c r="C167" s="31"/>
      <c r="D167" s="32"/>
      <c r="E167" s="276" t="s">
        <v>283</v>
      </c>
      <c r="F167" s="305"/>
      <c r="G167" s="305"/>
      <c r="H167" s="305"/>
      <c r="I167" s="33" t="str">
        <f>IF(I166="","",G159*I166)</f>
        <v/>
      </c>
      <c r="J167" s="33" t="str">
        <f>IF(J166="","",G159*J166)</f>
        <v/>
      </c>
      <c r="X167" s="14"/>
      <c r="Y167" s="13"/>
      <c r="Z167" s="14"/>
    </row>
    <row r="168" spans="1:26" s="11" customFormat="1" ht="12.75" customHeight="1" x14ac:dyDescent="0.2">
      <c r="A168" s="74"/>
      <c r="B168" s="345" t="s">
        <v>316</v>
      </c>
      <c r="C168" s="346"/>
      <c r="D168" s="346"/>
      <c r="E168" s="346"/>
      <c r="F168" s="346"/>
      <c r="G168" s="346"/>
      <c r="H168" s="347"/>
      <c r="I168" s="103" t="str">
        <f>IF(ISNUMBER(I157+I167), MIN(I157,I167),"")</f>
        <v/>
      </c>
      <c r="J168" s="103" t="str">
        <f>IF(ISNUMBER(J157+J167), MIN(J157,J167),"")</f>
        <v/>
      </c>
      <c r="X168" s="14"/>
      <c r="Y168" s="13"/>
      <c r="Z168" s="14"/>
    </row>
    <row r="169" spans="1:26" s="11" customFormat="1" ht="12.75" customHeight="1" x14ac:dyDescent="0.2">
      <c r="A169" s="74"/>
      <c r="B169" s="104"/>
      <c r="C169" s="12"/>
      <c r="D169" s="105"/>
      <c r="E169" s="105"/>
      <c r="F169" s="77"/>
      <c r="G169" s="77"/>
      <c r="H169" s="106"/>
      <c r="I169" s="79"/>
      <c r="J169" s="79"/>
      <c r="X169" s="14"/>
      <c r="Y169" s="13"/>
      <c r="Z169" s="14"/>
    </row>
    <row r="170" spans="1:26" s="73" customFormat="1" ht="12.75" customHeight="1" x14ac:dyDescent="0.2">
      <c r="A170" s="67"/>
      <c r="B170" s="107"/>
      <c r="C170" s="108"/>
      <c r="D170" s="109"/>
      <c r="E170" s="109"/>
      <c r="F170" s="70"/>
      <c r="G170" s="70"/>
      <c r="H170" s="110"/>
      <c r="I170" s="72"/>
      <c r="J170" s="72"/>
      <c r="K170" s="11"/>
      <c r="L170" s="11"/>
      <c r="M170" s="11"/>
      <c r="N170" s="11"/>
      <c r="O170" s="11"/>
      <c r="P170" s="11"/>
      <c r="Q170" s="11"/>
      <c r="R170" s="11"/>
      <c r="S170" s="11"/>
      <c r="T170" s="11"/>
      <c r="U170" s="11"/>
      <c r="V170" s="11"/>
      <c r="W170" s="11"/>
      <c r="X170" s="14"/>
      <c r="Y170" s="13"/>
      <c r="Z170" s="14"/>
    </row>
    <row r="171" spans="1:26" s="11" customFormat="1" ht="12.75" customHeight="1" x14ac:dyDescent="0.2">
      <c r="A171" s="74"/>
      <c r="B171" s="104"/>
      <c r="C171" s="12"/>
      <c r="D171" s="105"/>
      <c r="E171" s="105"/>
      <c r="F171" s="77"/>
      <c r="G171" s="77"/>
      <c r="H171" s="106"/>
      <c r="I171" s="79"/>
      <c r="J171" s="79"/>
      <c r="X171" s="14"/>
      <c r="Y171" s="13"/>
      <c r="Z171" s="14"/>
    </row>
    <row r="172" spans="1:26" ht="15" customHeight="1" x14ac:dyDescent="0.2">
      <c r="A172" s="348" t="s">
        <v>304</v>
      </c>
      <c r="B172" s="348"/>
      <c r="C172" s="348"/>
      <c r="D172" s="348"/>
      <c r="E172" s="348"/>
      <c r="F172" s="348"/>
      <c r="G172" s="348"/>
      <c r="H172" s="348"/>
      <c r="I172" s="348"/>
      <c r="J172" s="348"/>
      <c r="Y172" s="5"/>
    </row>
    <row r="173" spans="1:26" ht="12.75" customHeight="1" x14ac:dyDescent="0.2">
      <c r="A173" s="15"/>
      <c r="B173" s="356" t="s">
        <v>396</v>
      </c>
      <c r="C173" s="356"/>
      <c r="D173" s="356"/>
      <c r="E173" s="356"/>
      <c r="F173" s="356"/>
      <c r="G173" s="356"/>
      <c r="H173" s="356"/>
      <c r="I173" s="356"/>
      <c r="J173" s="356"/>
      <c r="Y173" s="5"/>
    </row>
    <row r="174" spans="1:26" ht="12.75" customHeight="1" x14ac:dyDescent="0.2">
      <c r="A174" s="186"/>
      <c r="B174" s="349" t="s">
        <v>324</v>
      </c>
      <c r="C174" s="350"/>
      <c r="D174" s="350"/>
      <c r="E174" s="350"/>
      <c r="F174" s="351"/>
      <c r="G174" s="352" t="s">
        <v>282</v>
      </c>
      <c r="H174" s="354" t="s">
        <v>195</v>
      </c>
      <c r="I174" s="354" t="s">
        <v>190</v>
      </c>
      <c r="J174" s="354" t="s">
        <v>189</v>
      </c>
      <c r="Y174" s="5"/>
      <c r="Z174" s="2"/>
    </row>
    <row r="175" spans="1:26" ht="12.75" customHeight="1" x14ac:dyDescent="0.2">
      <c r="A175" s="186"/>
      <c r="B175" s="357" t="s">
        <v>322</v>
      </c>
      <c r="C175" s="358"/>
      <c r="D175" s="358"/>
      <c r="E175" s="358"/>
      <c r="F175" s="359"/>
      <c r="G175" s="353"/>
      <c r="H175" s="355"/>
      <c r="I175" s="355"/>
      <c r="J175" s="355"/>
      <c r="Y175" s="5"/>
      <c r="Z175" s="2"/>
    </row>
    <row r="176" spans="1:26" s="21" customFormat="1" ht="12.75" customHeight="1" x14ac:dyDescent="0.2">
      <c r="A176" s="17"/>
      <c r="B176" s="36" t="s">
        <v>194</v>
      </c>
      <c r="C176" s="281" t="s">
        <v>253</v>
      </c>
      <c r="D176" s="281"/>
      <c r="E176" s="281"/>
      <c r="F176" s="288"/>
      <c r="G176" s="331">
        <v>3</v>
      </c>
      <c r="H176" s="29">
        <v>1</v>
      </c>
      <c r="I176" s="26"/>
      <c r="J176" s="26"/>
      <c r="K176" s="27"/>
      <c r="L176" s="52"/>
      <c r="X176" s="23"/>
      <c r="Y176" s="22"/>
      <c r="Z176" s="23"/>
    </row>
    <row r="177" spans="1:26" s="21" customFormat="1" ht="12.75" customHeight="1" x14ac:dyDescent="0.2">
      <c r="A177" s="17"/>
      <c r="B177" s="37" t="s">
        <v>193</v>
      </c>
      <c r="C177" s="281" t="s">
        <v>254</v>
      </c>
      <c r="D177" s="281"/>
      <c r="E177" s="281"/>
      <c r="F177" s="288"/>
      <c r="G177" s="332"/>
      <c r="H177" s="29">
        <v>0.8</v>
      </c>
      <c r="I177" s="26"/>
      <c r="J177" s="26"/>
      <c r="K177" s="27"/>
      <c r="L177" s="52"/>
      <c r="X177" s="23"/>
      <c r="Y177" s="22"/>
      <c r="Z177" s="23"/>
    </row>
    <row r="178" spans="1:26" ht="12.75" customHeight="1" x14ac:dyDescent="0.2">
      <c r="A178" s="186"/>
      <c r="B178" s="37" t="s">
        <v>192</v>
      </c>
      <c r="C178" s="281" t="s">
        <v>255</v>
      </c>
      <c r="D178" s="281"/>
      <c r="E178" s="281"/>
      <c r="F178" s="288"/>
      <c r="G178" s="332"/>
      <c r="H178" s="59">
        <v>0.7</v>
      </c>
      <c r="I178" s="26"/>
      <c r="J178" s="26"/>
      <c r="L178" s="21"/>
      <c r="Y178" s="5"/>
    </row>
    <row r="179" spans="1:26" ht="12.75" customHeight="1" x14ac:dyDescent="0.2">
      <c r="A179" s="186"/>
      <c r="B179" s="37" t="s">
        <v>196</v>
      </c>
      <c r="C179" s="292" t="s">
        <v>280</v>
      </c>
      <c r="D179" s="292"/>
      <c r="E179" s="292"/>
      <c r="F179" s="293"/>
      <c r="G179" s="332"/>
      <c r="H179" s="29">
        <v>0.5</v>
      </c>
      <c r="I179" s="26"/>
      <c r="J179" s="26"/>
      <c r="L179" s="21"/>
      <c r="Y179" s="5"/>
    </row>
    <row r="180" spans="1:26" ht="12.75" customHeight="1" x14ac:dyDescent="0.2">
      <c r="A180" s="186"/>
      <c r="B180" s="111" t="s">
        <v>214</v>
      </c>
      <c r="C180" s="178" t="s">
        <v>256</v>
      </c>
      <c r="D180" s="178"/>
      <c r="E180" s="178"/>
      <c r="F180" s="179"/>
      <c r="G180" s="332"/>
      <c r="H180" s="29">
        <v>0.4</v>
      </c>
      <c r="I180" s="26"/>
      <c r="J180" s="26"/>
      <c r="L180" s="21"/>
      <c r="Y180" s="5"/>
    </row>
    <row r="181" spans="1:26" ht="12.75" customHeight="1" x14ac:dyDescent="0.2">
      <c r="A181" s="186"/>
      <c r="B181" s="37" t="s">
        <v>215</v>
      </c>
      <c r="C181" s="178" t="s">
        <v>257</v>
      </c>
      <c r="D181" s="178"/>
      <c r="E181" s="178"/>
      <c r="F181" s="179"/>
      <c r="G181" s="332"/>
      <c r="H181" s="29">
        <v>0.3</v>
      </c>
      <c r="I181" s="26"/>
      <c r="J181" s="26"/>
      <c r="L181" s="21"/>
      <c r="Y181" s="5"/>
    </row>
    <row r="182" spans="1:26" ht="12.75" customHeight="1" x14ac:dyDescent="0.2">
      <c r="A182" s="186"/>
      <c r="B182" s="37" t="s">
        <v>251</v>
      </c>
      <c r="C182" s="178" t="s">
        <v>258</v>
      </c>
      <c r="D182" s="178"/>
      <c r="E182" s="178"/>
      <c r="F182" s="179"/>
      <c r="G182" s="332"/>
      <c r="H182" s="29">
        <v>0.1</v>
      </c>
      <c r="I182" s="26"/>
      <c r="J182" s="26"/>
      <c r="L182" s="21"/>
      <c r="Y182" s="5"/>
    </row>
    <row r="183" spans="1:26" ht="12.75" customHeight="1" x14ac:dyDescent="0.2">
      <c r="A183" s="186"/>
      <c r="B183" s="37" t="s">
        <v>252</v>
      </c>
      <c r="C183" s="292" t="s">
        <v>259</v>
      </c>
      <c r="D183" s="292"/>
      <c r="E183" s="292"/>
      <c r="F183" s="293"/>
      <c r="G183" s="333"/>
      <c r="H183" s="29">
        <v>0</v>
      </c>
      <c r="I183" s="26"/>
      <c r="J183" s="26"/>
      <c r="Y183" s="5"/>
    </row>
    <row r="184" spans="1:26" ht="12.75" customHeight="1" x14ac:dyDescent="0.2">
      <c r="A184" s="186"/>
      <c r="B184" s="39"/>
      <c r="C184" s="10"/>
      <c r="D184" s="40"/>
      <c r="E184" s="40"/>
      <c r="F184" s="274" t="s">
        <v>191</v>
      </c>
      <c r="G184" s="274"/>
      <c r="H184" s="275"/>
      <c r="I184" s="171"/>
      <c r="J184" s="171"/>
      <c r="Y184" s="5"/>
    </row>
    <row r="185" spans="1:26" ht="12.75" customHeight="1" x14ac:dyDescent="0.2">
      <c r="A185" s="186"/>
      <c r="B185" s="39"/>
      <c r="C185" s="10"/>
      <c r="D185" s="40"/>
      <c r="E185" s="276" t="s">
        <v>283</v>
      </c>
      <c r="F185" s="305"/>
      <c r="G185" s="305"/>
      <c r="H185" s="305"/>
      <c r="I185" s="33" t="str">
        <f>IF(I184="","",G176*I184)</f>
        <v/>
      </c>
      <c r="J185" s="33" t="str">
        <f>IF(J184="","",G176*J184)</f>
        <v/>
      </c>
      <c r="Y185" s="5"/>
    </row>
    <row r="186" spans="1:26" ht="64.5" customHeight="1" x14ac:dyDescent="0.2">
      <c r="A186" s="186"/>
      <c r="B186" s="285" t="s">
        <v>397</v>
      </c>
      <c r="C186" s="286"/>
      <c r="D186" s="286"/>
      <c r="E186" s="286"/>
      <c r="F186" s="287"/>
      <c r="G186" s="34" t="s">
        <v>282</v>
      </c>
      <c r="H186" s="35" t="s">
        <v>195</v>
      </c>
      <c r="I186" s="35" t="s">
        <v>190</v>
      </c>
      <c r="J186" s="35" t="s">
        <v>189</v>
      </c>
      <c r="Y186" s="5"/>
      <c r="Z186" s="2"/>
    </row>
    <row r="187" spans="1:26" s="21" customFormat="1" ht="12.75" customHeight="1" x14ac:dyDescent="0.2">
      <c r="A187" s="17"/>
      <c r="B187" s="111" t="s">
        <v>194</v>
      </c>
      <c r="C187" s="294" t="s">
        <v>292</v>
      </c>
      <c r="D187" s="295" t="s">
        <v>240</v>
      </c>
      <c r="E187" s="295" t="s">
        <v>240</v>
      </c>
      <c r="F187" s="296" t="s">
        <v>240</v>
      </c>
      <c r="G187" s="297">
        <v>1</v>
      </c>
      <c r="H187" s="215">
        <v>0.5</v>
      </c>
      <c r="I187" s="26"/>
      <c r="J187" s="26"/>
      <c r="K187" s="27"/>
      <c r="L187" s="52"/>
      <c r="X187" s="23"/>
      <c r="Y187" s="22"/>
      <c r="Z187" s="23"/>
    </row>
    <row r="188" spans="1:26" s="21" customFormat="1" ht="12.75" customHeight="1" x14ac:dyDescent="0.2">
      <c r="A188" s="17"/>
      <c r="B188" s="111" t="s">
        <v>193</v>
      </c>
      <c r="C188" s="281" t="s">
        <v>293</v>
      </c>
      <c r="D188" s="260" t="s">
        <v>240</v>
      </c>
      <c r="E188" s="260" t="s">
        <v>240</v>
      </c>
      <c r="F188" s="261" t="s">
        <v>240</v>
      </c>
      <c r="G188" s="298"/>
      <c r="H188" s="29">
        <v>1</v>
      </c>
      <c r="I188" s="26"/>
      <c r="J188" s="26"/>
      <c r="K188" s="27"/>
      <c r="L188" s="52"/>
      <c r="X188" s="23"/>
      <c r="Y188" s="22"/>
      <c r="Z188" s="23"/>
    </row>
    <row r="189" spans="1:26" s="21" customFormat="1" ht="12.75" customHeight="1" x14ac:dyDescent="0.2">
      <c r="A189" s="17"/>
      <c r="B189" s="37" t="s">
        <v>192</v>
      </c>
      <c r="C189" s="281" t="s">
        <v>294</v>
      </c>
      <c r="D189" s="281" t="s">
        <v>241</v>
      </c>
      <c r="E189" s="281" t="s">
        <v>241</v>
      </c>
      <c r="F189" s="288" t="s">
        <v>241</v>
      </c>
      <c r="G189" s="298"/>
      <c r="H189" s="29">
        <v>0.5</v>
      </c>
      <c r="I189" s="26"/>
      <c r="J189" s="26"/>
      <c r="K189" s="27"/>
      <c r="L189" s="52"/>
      <c r="X189" s="23"/>
      <c r="Y189" s="22"/>
      <c r="Z189" s="23"/>
    </row>
    <row r="190" spans="1:26" ht="12.75" customHeight="1" x14ac:dyDescent="0.2">
      <c r="A190" s="186"/>
      <c r="B190" s="37" t="s">
        <v>196</v>
      </c>
      <c r="C190" s="281" t="s">
        <v>295</v>
      </c>
      <c r="D190" s="281" t="s">
        <v>242</v>
      </c>
      <c r="E190" s="281" t="s">
        <v>242</v>
      </c>
      <c r="F190" s="288" t="s">
        <v>242</v>
      </c>
      <c r="G190" s="298"/>
      <c r="H190" s="59">
        <v>0.25</v>
      </c>
      <c r="I190" s="26"/>
      <c r="J190" s="26"/>
      <c r="L190" s="21"/>
      <c r="Y190" s="5"/>
    </row>
    <row r="191" spans="1:26" ht="12.75" customHeight="1" x14ac:dyDescent="0.2">
      <c r="A191" s="186"/>
      <c r="B191" s="37" t="s">
        <v>214</v>
      </c>
      <c r="C191" s="292" t="s">
        <v>296</v>
      </c>
      <c r="D191" s="292" t="s">
        <v>243</v>
      </c>
      <c r="E191" s="292" t="s">
        <v>243</v>
      </c>
      <c r="F191" s="293" t="s">
        <v>243</v>
      </c>
      <c r="G191" s="299"/>
      <c r="H191" s="29">
        <v>0</v>
      </c>
      <c r="I191" s="26"/>
      <c r="J191" s="26"/>
      <c r="L191" s="21"/>
      <c r="Y191" s="5"/>
    </row>
    <row r="192" spans="1:26" ht="12.75" customHeight="1" x14ac:dyDescent="0.2">
      <c r="A192" s="186"/>
      <c r="B192" s="39"/>
      <c r="C192" s="10"/>
      <c r="D192" s="40"/>
      <c r="E192" s="40"/>
      <c r="F192" s="274" t="s">
        <v>191</v>
      </c>
      <c r="G192" s="274"/>
      <c r="H192" s="275"/>
      <c r="I192" s="171"/>
      <c r="J192" s="171"/>
      <c r="Y192" s="5"/>
    </row>
    <row r="193" spans="1:26" ht="12.75" customHeight="1" x14ac:dyDescent="0.2">
      <c r="A193" s="186"/>
      <c r="B193" s="39"/>
      <c r="C193" s="10"/>
      <c r="D193" s="40"/>
      <c r="E193" s="276" t="s">
        <v>283</v>
      </c>
      <c r="F193" s="305"/>
      <c r="G193" s="305"/>
      <c r="H193" s="305"/>
      <c r="I193" s="33" t="str">
        <f>IF(I192="","",G187*I192)</f>
        <v/>
      </c>
      <c r="J193" s="33" t="str">
        <f>IF(J192="","",G187*J192)</f>
        <v/>
      </c>
      <c r="Y193" s="5"/>
    </row>
    <row r="194" spans="1:26" ht="12.75" customHeight="1" x14ac:dyDescent="0.2">
      <c r="A194" s="186"/>
      <c r="B194" s="285" t="s">
        <v>398</v>
      </c>
      <c r="C194" s="286"/>
      <c r="D194" s="286"/>
      <c r="E194" s="286"/>
      <c r="F194" s="287"/>
      <c r="G194" s="18" t="s">
        <v>282</v>
      </c>
      <c r="H194" s="20" t="s">
        <v>195</v>
      </c>
      <c r="I194" s="20" t="s">
        <v>190</v>
      </c>
      <c r="J194" s="20" t="s">
        <v>189</v>
      </c>
      <c r="Y194" s="5"/>
      <c r="Z194" s="2"/>
    </row>
    <row r="195" spans="1:26" s="21" customFormat="1" ht="12.75" customHeight="1" x14ac:dyDescent="0.2">
      <c r="A195" s="17"/>
      <c r="B195" s="36" t="s">
        <v>194</v>
      </c>
      <c r="C195" s="281" t="s">
        <v>264</v>
      </c>
      <c r="D195" s="260" t="s">
        <v>228</v>
      </c>
      <c r="E195" s="260" t="s">
        <v>228</v>
      </c>
      <c r="F195" s="261" t="s">
        <v>228</v>
      </c>
      <c r="G195" s="339">
        <v>2</v>
      </c>
      <c r="H195" s="29">
        <v>1</v>
      </c>
      <c r="I195" s="26"/>
      <c r="J195" s="26"/>
      <c r="K195" s="27"/>
      <c r="L195" s="52"/>
      <c r="X195" s="23"/>
      <c r="Y195" s="22"/>
      <c r="Z195" s="23"/>
    </row>
    <row r="196" spans="1:26" s="21" customFormat="1" ht="12.75" customHeight="1" x14ac:dyDescent="0.2">
      <c r="A196" s="17"/>
      <c r="B196" s="37" t="s">
        <v>193</v>
      </c>
      <c r="C196" s="281" t="s">
        <v>265</v>
      </c>
      <c r="D196" s="281" t="s">
        <v>250</v>
      </c>
      <c r="E196" s="281" t="s">
        <v>250</v>
      </c>
      <c r="F196" s="288" t="s">
        <v>250</v>
      </c>
      <c r="G196" s="340"/>
      <c r="H196" s="29">
        <v>0.75</v>
      </c>
      <c r="I196" s="26"/>
      <c r="J196" s="26"/>
      <c r="K196" s="27"/>
      <c r="L196" s="52"/>
      <c r="X196" s="23"/>
      <c r="Y196" s="22"/>
      <c r="Z196" s="23"/>
    </row>
    <row r="197" spans="1:26" ht="12.75" customHeight="1" x14ac:dyDescent="0.2">
      <c r="A197" s="186"/>
      <c r="B197" s="37" t="s">
        <v>192</v>
      </c>
      <c r="C197" s="281" t="s">
        <v>266</v>
      </c>
      <c r="D197" s="281" t="s">
        <v>247</v>
      </c>
      <c r="E197" s="281" t="s">
        <v>247</v>
      </c>
      <c r="F197" s="288" t="s">
        <v>247</v>
      </c>
      <c r="G197" s="340"/>
      <c r="H197" s="38">
        <v>0.5</v>
      </c>
      <c r="I197" s="26"/>
      <c r="J197" s="26"/>
      <c r="L197" s="21"/>
      <c r="Y197" s="5"/>
    </row>
    <row r="198" spans="1:26" ht="12.75" customHeight="1" x14ac:dyDescent="0.2">
      <c r="A198" s="186"/>
      <c r="B198" s="37" t="s">
        <v>196</v>
      </c>
      <c r="C198" s="292" t="s">
        <v>267</v>
      </c>
      <c r="D198" s="292" t="s">
        <v>248</v>
      </c>
      <c r="E198" s="292" t="s">
        <v>248</v>
      </c>
      <c r="F198" s="293" t="s">
        <v>248</v>
      </c>
      <c r="G198" s="340"/>
      <c r="H198" s="29">
        <v>0.25</v>
      </c>
      <c r="I198" s="26"/>
      <c r="J198" s="26"/>
      <c r="L198" s="21"/>
      <c r="Y198" s="5"/>
    </row>
    <row r="199" spans="1:26" ht="12.75" customHeight="1" x14ac:dyDescent="0.2">
      <c r="A199" s="186"/>
      <c r="B199" s="37" t="s">
        <v>214</v>
      </c>
      <c r="C199" s="292" t="s">
        <v>268</v>
      </c>
      <c r="D199" s="324" t="s">
        <v>249</v>
      </c>
      <c r="E199" s="324" t="s">
        <v>249</v>
      </c>
      <c r="F199" s="325" t="s">
        <v>249</v>
      </c>
      <c r="G199" s="341"/>
      <c r="H199" s="29">
        <v>0</v>
      </c>
      <c r="I199" s="26"/>
      <c r="J199" s="26"/>
      <c r="Y199" s="5"/>
    </row>
    <row r="200" spans="1:26" ht="12.75" customHeight="1" x14ac:dyDescent="0.2">
      <c r="A200" s="186"/>
      <c r="B200" s="39"/>
      <c r="C200" s="10"/>
      <c r="D200" s="40"/>
      <c r="E200" s="40"/>
      <c r="F200" s="274" t="s">
        <v>191</v>
      </c>
      <c r="G200" s="274"/>
      <c r="H200" s="275"/>
      <c r="I200" s="171"/>
      <c r="J200" s="171"/>
      <c r="Y200" s="5"/>
    </row>
    <row r="201" spans="1:26" ht="12.75" customHeight="1" x14ac:dyDescent="0.2">
      <c r="A201" s="186"/>
      <c r="B201" s="39"/>
      <c r="C201" s="10"/>
      <c r="D201" s="40"/>
      <c r="E201" s="276" t="s">
        <v>283</v>
      </c>
      <c r="F201" s="305"/>
      <c r="G201" s="305"/>
      <c r="H201" s="305"/>
      <c r="I201" s="33" t="str">
        <f>IF(I200="","",G195*I200)</f>
        <v/>
      </c>
      <c r="J201" s="33" t="str">
        <f>IF(J200="","",G195*J200)</f>
        <v/>
      </c>
      <c r="Y201" s="5"/>
    </row>
    <row r="202" spans="1:26" ht="40.5" customHeight="1" x14ac:dyDescent="0.2">
      <c r="A202" s="186"/>
      <c r="B202" s="285" t="s">
        <v>399</v>
      </c>
      <c r="C202" s="286"/>
      <c r="D202" s="286"/>
      <c r="E202" s="286"/>
      <c r="F202" s="287"/>
      <c r="G202" s="34" t="s">
        <v>282</v>
      </c>
      <c r="H202" s="35" t="s">
        <v>195</v>
      </c>
      <c r="I202" s="35" t="s">
        <v>190</v>
      </c>
      <c r="J202" s="35" t="s">
        <v>189</v>
      </c>
      <c r="Y202" s="5"/>
      <c r="Z202" s="2"/>
    </row>
    <row r="203" spans="1:26" s="21" customFormat="1" ht="12.75" customHeight="1" x14ac:dyDescent="0.2">
      <c r="A203" s="17"/>
      <c r="B203" s="36" t="s">
        <v>194</v>
      </c>
      <c r="C203" s="281" t="s">
        <v>274</v>
      </c>
      <c r="D203" s="281" t="s">
        <v>230</v>
      </c>
      <c r="E203" s="281" t="s">
        <v>230</v>
      </c>
      <c r="F203" s="288" t="s">
        <v>230</v>
      </c>
      <c r="G203" s="289">
        <v>1</v>
      </c>
      <c r="H203" s="29">
        <v>1</v>
      </c>
      <c r="I203" s="26"/>
      <c r="J203" s="26"/>
      <c r="K203" s="27"/>
      <c r="L203" s="52"/>
      <c r="X203" s="23"/>
      <c r="Y203" s="22"/>
      <c r="Z203" s="23"/>
    </row>
    <row r="204" spans="1:26" s="21" customFormat="1" ht="12.75" customHeight="1" x14ac:dyDescent="0.2">
      <c r="A204" s="17"/>
      <c r="B204" s="37" t="s">
        <v>193</v>
      </c>
      <c r="C204" s="281" t="s">
        <v>275</v>
      </c>
      <c r="D204" s="281" t="s">
        <v>244</v>
      </c>
      <c r="E204" s="281" t="s">
        <v>244</v>
      </c>
      <c r="F204" s="288" t="s">
        <v>244</v>
      </c>
      <c r="G204" s="290"/>
      <c r="H204" s="29">
        <v>0.5</v>
      </c>
      <c r="I204" s="26"/>
      <c r="J204" s="26"/>
      <c r="K204" s="27"/>
      <c r="L204" s="52"/>
      <c r="X204" s="23"/>
      <c r="Y204" s="22"/>
      <c r="Z204" s="23"/>
    </row>
    <row r="205" spans="1:26" ht="12.75" customHeight="1" x14ac:dyDescent="0.2">
      <c r="A205" s="186"/>
      <c r="B205" s="37" t="s">
        <v>192</v>
      </c>
      <c r="C205" s="281" t="s">
        <v>277</v>
      </c>
      <c r="D205" s="281" t="s">
        <v>245</v>
      </c>
      <c r="E205" s="281" t="s">
        <v>245</v>
      </c>
      <c r="F205" s="288" t="s">
        <v>245</v>
      </c>
      <c r="G205" s="290"/>
      <c r="H205" s="38">
        <v>0.25</v>
      </c>
      <c r="I205" s="26"/>
      <c r="J205" s="26"/>
      <c r="L205" s="21"/>
      <c r="Y205" s="5"/>
    </row>
    <row r="206" spans="1:26" ht="12.75" customHeight="1" x14ac:dyDescent="0.2">
      <c r="A206" s="186"/>
      <c r="B206" s="37" t="s">
        <v>196</v>
      </c>
      <c r="C206" s="292" t="s">
        <v>276</v>
      </c>
      <c r="D206" s="292" t="s">
        <v>246</v>
      </c>
      <c r="E206" s="292" t="s">
        <v>246</v>
      </c>
      <c r="F206" s="293" t="s">
        <v>246</v>
      </c>
      <c r="G206" s="291"/>
      <c r="H206" s="29">
        <v>0</v>
      </c>
      <c r="I206" s="26"/>
      <c r="J206" s="26"/>
      <c r="L206" s="21"/>
      <c r="Y206" s="5"/>
    </row>
    <row r="207" spans="1:26" ht="12.75" customHeight="1" x14ac:dyDescent="0.2">
      <c r="A207" s="186"/>
      <c r="B207" s="39"/>
      <c r="C207" s="10"/>
      <c r="D207" s="40"/>
      <c r="E207" s="40"/>
      <c r="F207" s="274" t="s">
        <v>191</v>
      </c>
      <c r="G207" s="274"/>
      <c r="H207" s="275"/>
      <c r="I207" s="171"/>
      <c r="J207" s="171"/>
      <c r="Y207" s="5"/>
    </row>
    <row r="208" spans="1:26" ht="12.75" customHeight="1" x14ac:dyDescent="0.2">
      <c r="A208" s="186"/>
      <c r="B208" s="39"/>
      <c r="C208" s="10"/>
      <c r="D208" s="40"/>
      <c r="E208" s="276" t="s">
        <v>283</v>
      </c>
      <c r="F208" s="305"/>
      <c r="G208" s="305"/>
      <c r="H208" s="305"/>
      <c r="I208" s="33" t="str">
        <f>IF(I207="","",G203*I207)</f>
        <v/>
      </c>
      <c r="J208" s="33" t="str">
        <f>IF(J207="","",G203*J207)</f>
        <v/>
      </c>
      <c r="Y208" s="5"/>
    </row>
    <row r="209" spans="1:26" s="65" customFormat="1" x14ac:dyDescent="0.2">
      <c r="A209" s="11"/>
      <c r="B209" s="113" t="s">
        <v>307</v>
      </c>
      <c r="C209" s="114"/>
      <c r="D209" s="114"/>
      <c r="E209" s="114"/>
      <c r="F209" s="114"/>
      <c r="G209" s="114"/>
      <c r="H209" s="115"/>
      <c r="I209" s="103" t="str">
        <f>IF(ISNUMBER(I185+I193+I201+I208),(I185+I193+I201+I208)/7,"")</f>
        <v/>
      </c>
      <c r="J209" s="103" t="str">
        <f>IF(ISNUMBER(J185+J193+J201+J208),(J185+J193+J201+J208)/7,"")</f>
        <v/>
      </c>
      <c r="X209" s="66"/>
      <c r="Y209" s="66"/>
      <c r="Z209" s="66"/>
    </row>
    <row r="210" spans="1:26" ht="12.75" customHeight="1" x14ac:dyDescent="0.2">
      <c r="A210" s="186"/>
      <c r="B210" s="39"/>
      <c r="C210" s="10"/>
      <c r="D210" s="40"/>
      <c r="E210" s="40"/>
      <c r="F210" s="32"/>
      <c r="G210" s="32"/>
      <c r="H210" s="85"/>
      <c r="I210" s="79"/>
      <c r="J210" s="116"/>
      <c r="Y210" s="5"/>
    </row>
    <row r="211" spans="1:26" ht="12.75" customHeight="1" x14ac:dyDescent="0.2">
      <c r="A211" s="67"/>
      <c r="B211" s="107"/>
      <c r="C211" s="108"/>
      <c r="D211" s="109"/>
      <c r="E211" s="109"/>
      <c r="F211" s="70"/>
      <c r="G211" s="70"/>
      <c r="H211" s="110"/>
      <c r="I211" s="72"/>
      <c r="J211" s="72"/>
      <c r="Y211" s="5"/>
    </row>
    <row r="212" spans="1:26" ht="12.75" customHeight="1" x14ac:dyDescent="0.2">
      <c r="A212" s="190"/>
      <c r="B212" s="39"/>
      <c r="C212" s="10"/>
      <c r="D212" s="40"/>
      <c r="E212" s="40"/>
      <c r="F212" s="32"/>
      <c r="G212" s="32"/>
      <c r="H212" s="85"/>
      <c r="I212" s="79"/>
      <c r="J212" s="79"/>
      <c r="Y212" s="5"/>
    </row>
    <row r="213" spans="1:26" s="11" customFormat="1" ht="15" x14ac:dyDescent="0.25">
      <c r="A213" s="219"/>
      <c r="B213" s="369" t="s">
        <v>447</v>
      </c>
      <c r="C213" s="369"/>
      <c r="D213" s="369"/>
      <c r="E213" s="369"/>
      <c r="F213" s="369"/>
      <c r="G213" s="369"/>
      <c r="H213" s="369"/>
      <c r="I213" s="369"/>
      <c r="J213" s="369"/>
      <c r="K213" s="117"/>
    </row>
    <row r="214" spans="1:26" s="11" customFormat="1" x14ac:dyDescent="0.2">
      <c r="G214" s="218"/>
      <c r="H214" s="227"/>
      <c r="I214" s="118" t="s">
        <v>190</v>
      </c>
      <c r="J214" s="118" t="s">
        <v>189</v>
      </c>
      <c r="K214" s="172"/>
    </row>
    <row r="215" spans="1:26" s="11" customFormat="1" x14ac:dyDescent="0.2">
      <c r="B215" s="119" t="s">
        <v>407</v>
      </c>
      <c r="C215" s="120"/>
      <c r="D215" s="120"/>
      <c r="E215" s="120"/>
      <c r="F215" s="120"/>
      <c r="G215" s="121"/>
      <c r="H215" s="228"/>
      <c r="I215" s="122" t="str">
        <f>I98</f>
        <v/>
      </c>
      <c r="J215" s="122" t="str">
        <f>J98</f>
        <v/>
      </c>
      <c r="K215" s="172"/>
    </row>
    <row r="216" spans="1:26" s="65" customFormat="1" x14ac:dyDescent="0.2">
      <c r="A216" s="11"/>
      <c r="B216" s="123" t="s">
        <v>408</v>
      </c>
      <c r="C216" s="124"/>
      <c r="D216" s="124"/>
      <c r="E216" s="124"/>
      <c r="F216" s="124"/>
      <c r="G216" s="125"/>
      <c r="H216" s="126"/>
      <c r="I216" s="122" t="str">
        <f>I99</f>
        <v/>
      </c>
      <c r="J216" s="122" t="str">
        <f>J99</f>
        <v/>
      </c>
      <c r="K216" s="172"/>
      <c r="X216" s="66"/>
      <c r="Y216" s="66"/>
      <c r="Z216" s="66"/>
    </row>
    <row r="217" spans="1:26" s="65" customFormat="1" x14ac:dyDescent="0.2">
      <c r="A217" s="11"/>
      <c r="B217" s="127" t="s">
        <v>409</v>
      </c>
      <c r="C217" s="128"/>
      <c r="D217" s="128"/>
      <c r="E217" s="128"/>
      <c r="F217" s="128"/>
      <c r="G217" s="129"/>
      <c r="H217" s="130"/>
      <c r="I217" s="122" t="str">
        <f>I144</f>
        <v/>
      </c>
      <c r="J217" s="122" t="str">
        <f>J144</f>
        <v/>
      </c>
      <c r="K217" s="172"/>
      <c r="X217" s="66"/>
      <c r="Y217" s="66"/>
      <c r="Z217" s="66"/>
    </row>
    <row r="218" spans="1:26" s="65" customFormat="1" x14ac:dyDescent="0.2">
      <c r="A218" s="11"/>
      <c r="B218" s="131" t="s">
        <v>308</v>
      </c>
      <c r="C218" s="132"/>
      <c r="D218" s="132"/>
      <c r="E218" s="132"/>
      <c r="F218" s="132"/>
      <c r="G218" s="133"/>
      <c r="H218" s="134"/>
      <c r="I218" s="122" t="str">
        <f>I168</f>
        <v/>
      </c>
      <c r="J218" s="122" t="str">
        <f>J168</f>
        <v/>
      </c>
      <c r="K218" s="172"/>
      <c r="X218" s="66"/>
      <c r="Y218" s="66"/>
      <c r="Z218" s="66"/>
    </row>
    <row r="219" spans="1:26" s="65" customFormat="1" x14ac:dyDescent="0.2">
      <c r="A219" s="11"/>
      <c r="B219" s="135" t="s">
        <v>306</v>
      </c>
      <c r="C219" s="136"/>
      <c r="D219" s="136"/>
      <c r="E219" s="136"/>
      <c r="F219" s="136"/>
      <c r="G219" s="137"/>
      <c r="H219" s="138"/>
      <c r="I219" s="122" t="str">
        <f>I209</f>
        <v/>
      </c>
      <c r="J219" s="122" t="str">
        <f>J209</f>
        <v/>
      </c>
      <c r="K219" s="172"/>
      <c r="X219" s="66"/>
      <c r="Y219" s="66"/>
      <c r="Z219" s="66"/>
    </row>
    <row r="220" spans="1:26" s="65" customFormat="1" x14ac:dyDescent="0.2">
      <c r="A220" s="74"/>
      <c r="B220" s="189"/>
      <c r="C220" s="370"/>
      <c r="D220" s="370"/>
      <c r="E220" s="370"/>
      <c r="F220" s="370"/>
      <c r="G220" s="139"/>
      <c r="H220" s="140"/>
      <c r="I220" s="141"/>
      <c r="J220" s="141"/>
      <c r="K220" s="173" t="str">
        <f>IF(SUM(K215:K219)=0,"",SUM(K215:K219))</f>
        <v/>
      </c>
      <c r="X220" s="66"/>
      <c r="Y220" s="66"/>
      <c r="Z220" s="66"/>
    </row>
    <row r="221" spans="1:26" s="11" customFormat="1" ht="12.75" customHeight="1" x14ac:dyDescent="0.2">
      <c r="B221" s="374" t="s">
        <v>402</v>
      </c>
      <c r="C221" s="375"/>
      <c r="D221" s="375"/>
      <c r="E221" s="375"/>
      <c r="F221" s="375"/>
      <c r="G221" s="375"/>
      <c r="H221" s="376"/>
      <c r="I221" s="122" t="str">
        <f>IF(SUM(I215:I219)=0,"",AVERAGE(I215:I219))</f>
        <v/>
      </c>
      <c r="J221" s="122" t="str">
        <f>IF(SUM(J215:J219)=0,"",AVERAGE(J215:J219))</f>
        <v/>
      </c>
      <c r="K221" s="172"/>
      <c r="X221" s="14"/>
      <c r="Y221" s="13"/>
      <c r="Z221" s="14"/>
    </row>
    <row r="222" spans="1:26" s="65" customFormat="1" x14ac:dyDescent="0.2">
      <c r="A222" s="11"/>
      <c r="B222" s="374" t="s">
        <v>401</v>
      </c>
      <c r="C222" s="375"/>
      <c r="D222" s="375"/>
      <c r="E222" s="375"/>
      <c r="F222" s="375"/>
      <c r="G222" s="375"/>
      <c r="H222" s="376"/>
      <c r="I222" s="371" t="str">
        <f>IF(I221="","",IF(J221="","",SUM(J221-I221)))</f>
        <v/>
      </c>
      <c r="J222" s="372"/>
      <c r="K222" s="142"/>
      <c r="X222" s="66"/>
      <c r="Y222" s="66"/>
      <c r="Z222" s="66"/>
    </row>
    <row r="223" spans="1:26" s="65" customFormat="1" x14ac:dyDescent="0.2">
      <c r="A223" s="11"/>
      <c r="B223" s="143"/>
      <c r="C223" s="144"/>
      <c r="D223" s="143"/>
      <c r="E223" s="143"/>
      <c r="F223" s="143"/>
      <c r="G223" s="143"/>
      <c r="H223" s="145"/>
      <c r="I223" s="146"/>
      <c r="J223" s="146"/>
      <c r="X223" s="66"/>
      <c r="Y223" s="66"/>
      <c r="Z223" s="66"/>
    </row>
    <row r="224" spans="1:26" s="65" customFormat="1" x14ac:dyDescent="0.2">
      <c r="A224" s="11"/>
      <c r="B224" s="143" t="s">
        <v>403</v>
      </c>
      <c r="C224" s="144"/>
      <c r="D224" s="143"/>
      <c r="E224" s="143"/>
      <c r="F224" s="143"/>
      <c r="G224" s="143"/>
      <c r="H224" s="145"/>
      <c r="I224" s="146"/>
      <c r="J224" s="146"/>
      <c r="X224" s="66"/>
      <c r="Y224" s="66"/>
      <c r="Z224" s="66"/>
    </row>
    <row r="225" spans="1:26" s="65" customFormat="1" x14ac:dyDescent="0.2">
      <c r="A225" s="11"/>
      <c r="B225" s="213" t="s">
        <v>405</v>
      </c>
      <c r="C225" s="214"/>
      <c r="D225" s="143"/>
      <c r="E225" s="143"/>
      <c r="F225" s="143"/>
      <c r="G225" s="143"/>
      <c r="H225" s="145"/>
      <c r="I225" s="146"/>
      <c r="J225" s="146"/>
      <c r="X225" s="66"/>
      <c r="Y225" s="66"/>
      <c r="Z225" s="66"/>
    </row>
    <row r="226" spans="1:26" s="65" customFormat="1" x14ac:dyDescent="0.2">
      <c r="A226" s="11"/>
      <c r="B226" s="213"/>
      <c r="C226" s="214" t="s">
        <v>406</v>
      </c>
      <c r="D226" s="143"/>
      <c r="E226" s="143"/>
      <c r="F226" s="143"/>
      <c r="G226" s="143"/>
      <c r="H226" s="145"/>
      <c r="I226" s="146"/>
      <c r="J226" s="146"/>
      <c r="X226" s="66"/>
      <c r="Y226" s="66"/>
      <c r="Z226" s="66"/>
    </row>
    <row r="227" spans="1:26" s="65" customFormat="1" x14ac:dyDescent="0.2">
      <c r="A227" s="11"/>
      <c r="B227" s="213"/>
      <c r="C227" s="214"/>
      <c r="D227" s="143"/>
      <c r="E227" s="143"/>
      <c r="F227" s="143"/>
      <c r="G227" s="143"/>
      <c r="H227" s="145"/>
      <c r="I227" s="146"/>
      <c r="J227" s="146"/>
      <c r="X227" s="66"/>
      <c r="Y227" s="66"/>
      <c r="Z227" s="66"/>
    </row>
    <row r="228" spans="1:26" s="65" customFormat="1" x14ac:dyDescent="0.2">
      <c r="A228" s="11"/>
      <c r="B228" s="213" t="s">
        <v>404</v>
      </c>
      <c r="C228" s="214"/>
      <c r="D228" s="143"/>
      <c r="E228" s="143"/>
      <c r="F228" s="143"/>
      <c r="G228" s="143"/>
      <c r="H228" s="145"/>
      <c r="I228" s="146"/>
      <c r="J228" s="146"/>
      <c r="X228" s="66"/>
      <c r="Y228" s="66"/>
      <c r="Z228" s="66"/>
    </row>
    <row r="229" spans="1:26" s="65" customFormat="1" x14ac:dyDescent="0.2">
      <c r="A229" s="11"/>
      <c r="B229" s="213"/>
      <c r="C229" s="214"/>
      <c r="D229" s="143"/>
      <c r="E229" s="143"/>
      <c r="F229" s="143"/>
      <c r="G229" s="143"/>
      <c r="H229" s="145"/>
      <c r="I229" s="146"/>
      <c r="J229" s="146"/>
      <c r="X229" s="66"/>
      <c r="Y229" s="66"/>
      <c r="Z229" s="66"/>
    </row>
    <row r="230" spans="1:26" s="65" customFormat="1" x14ac:dyDescent="0.2">
      <c r="A230" s="11"/>
      <c r="B230" s="213" t="s">
        <v>440</v>
      </c>
      <c r="C230" s="214"/>
      <c r="D230" s="143"/>
      <c r="E230" s="143"/>
      <c r="F230" s="143"/>
      <c r="G230" s="143"/>
      <c r="H230" s="145"/>
      <c r="I230" s="146"/>
      <c r="J230" s="146"/>
      <c r="X230" s="66"/>
      <c r="Y230" s="66"/>
      <c r="Z230" s="66"/>
    </row>
    <row r="231" spans="1:26" s="65" customFormat="1" x14ac:dyDescent="0.2">
      <c r="A231" s="11"/>
      <c r="B231" s="143"/>
      <c r="C231" s="144"/>
      <c r="D231" s="143"/>
      <c r="E231" s="143"/>
      <c r="F231" s="143"/>
      <c r="G231" s="143"/>
      <c r="H231" s="145"/>
      <c r="I231" s="146"/>
      <c r="J231" s="146"/>
      <c r="X231" s="66"/>
      <c r="Y231" s="66"/>
      <c r="Z231" s="66"/>
    </row>
    <row r="232" spans="1:26" s="65" customFormat="1" x14ac:dyDescent="0.2">
      <c r="A232" s="11"/>
      <c r="B232" s="143" t="s">
        <v>217</v>
      </c>
      <c r="C232" s="188"/>
      <c r="D232" s="373"/>
      <c r="E232" s="373"/>
      <c r="F232" s="373"/>
      <c r="G232" s="373"/>
      <c r="H232" s="373"/>
      <c r="I232" s="373"/>
      <c r="J232" s="146"/>
      <c r="X232" s="66"/>
      <c r="Y232" s="66"/>
      <c r="Z232" s="66"/>
    </row>
    <row r="233" spans="1:26" s="65" customFormat="1" x14ac:dyDescent="0.2">
      <c r="A233" s="11"/>
      <c r="B233" s="360"/>
      <c r="C233" s="361"/>
      <c r="D233" s="361"/>
      <c r="E233" s="361"/>
      <c r="F233" s="361"/>
      <c r="G233" s="361"/>
      <c r="H233" s="361"/>
      <c r="I233" s="362"/>
      <c r="J233" s="146"/>
      <c r="X233" s="66"/>
      <c r="Y233" s="66"/>
      <c r="Z233" s="66"/>
    </row>
    <row r="234" spans="1:26" s="65" customFormat="1" x14ac:dyDescent="0.2">
      <c r="A234" s="11"/>
      <c r="B234" s="363"/>
      <c r="C234" s="364"/>
      <c r="D234" s="364"/>
      <c r="E234" s="364"/>
      <c r="F234" s="364"/>
      <c r="G234" s="364"/>
      <c r="H234" s="364"/>
      <c r="I234" s="365"/>
      <c r="J234" s="146"/>
      <c r="X234" s="66"/>
      <c r="Y234" s="66"/>
      <c r="Z234" s="66"/>
    </row>
    <row r="235" spans="1:26" s="65" customFormat="1" x14ac:dyDescent="0.2">
      <c r="A235" s="11"/>
      <c r="B235" s="363"/>
      <c r="C235" s="364"/>
      <c r="D235" s="364"/>
      <c r="E235" s="364"/>
      <c r="F235" s="364"/>
      <c r="G235" s="364"/>
      <c r="H235" s="364"/>
      <c r="I235" s="365"/>
      <c r="J235" s="146"/>
      <c r="X235" s="66"/>
      <c r="Y235" s="66"/>
      <c r="Z235" s="66"/>
    </row>
    <row r="236" spans="1:26" s="65" customFormat="1" x14ac:dyDescent="0.2">
      <c r="A236" s="11"/>
      <c r="B236" s="363"/>
      <c r="C236" s="364"/>
      <c r="D236" s="364"/>
      <c r="E236" s="364"/>
      <c r="F236" s="364"/>
      <c r="G236" s="364"/>
      <c r="H236" s="364"/>
      <c r="I236" s="365"/>
      <c r="J236" s="146"/>
      <c r="X236" s="66"/>
      <c r="Y236" s="66"/>
      <c r="Z236" s="66"/>
    </row>
    <row r="237" spans="1:26" s="65" customFormat="1" x14ac:dyDescent="0.2">
      <c r="A237" s="11"/>
      <c r="B237" s="363"/>
      <c r="C237" s="364"/>
      <c r="D237" s="364"/>
      <c r="E237" s="364"/>
      <c r="F237" s="364"/>
      <c r="G237" s="364"/>
      <c r="H237" s="364"/>
      <c r="I237" s="365"/>
      <c r="J237" s="146"/>
      <c r="X237" s="66"/>
      <c r="Y237" s="66"/>
      <c r="Z237" s="66"/>
    </row>
    <row r="238" spans="1:26" s="65" customFormat="1" x14ac:dyDescent="0.2">
      <c r="A238" s="11"/>
      <c r="B238" s="363"/>
      <c r="C238" s="364"/>
      <c r="D238" s="364"/>
      <c r="E238" s="364"/>
      <c r="F238" s="364"/>
      <c r="G238" s="364"/>
      <c r="H238" s="364"/>
      <c r="I238" s="365"/>
      <c r="J238" s="146"/>
      <c r="X238" s="66"/>
      <c r="Y238" s="66"/>
      <c r="Z238" s="66"/>
    </row>
    <row r="239" spans="1:26" s="65" customFormat="1" x14ac:dyDescent="0.2">
      <c r="A239" s="11"/>
      <c r="B239" s="366"/>
      <c r="C239" s="367"/>
      <c r="D239" s="367"/>
      <c r="E239" s="367"/>
      <c r="F239" s="367"/>
      <c r="G239" s="367"/>
      <c r="H239" s="367"/>
      <c r="I239" s="368"/>
      <c r="J239" s="146"/>
      <c r="X239" s="66"/>
      <c r="Y239" s="66"/>
      <c r="Z239" s="66"/>
    </row>
    <row r="240" spans="1:26" s="11" customFormat="1" x14ac:dyDescent="0.2">
      <c r="A240" s="2"/>
      <c r="B240" s="147"/>
      <c r="C240" s="155" t="s">
        <v>188</v>
      </c>
      <c r="D240" s="156"/>
      <c r="E240" s="157" t="s">
        <v>187</v>
      </c>
      <c r="F240" s="158" t="s">
        <v>186</v>
      </c>
      <c r="G240" s="158"/>
      <c r="H240" s="159"/>
      <c r="I240" s="149"/>
      <c r="J240" s="150"/>
      <c r="X240" s="14"/>
      <c r="Y240" s="14"/>
      <c r="Z240" s="14"/>
    </row>
    <row r="241" spans="2:26" x14ac:dyDescent="0.2">
      <c r="B241" s="147"/>
      <c r="C241" s="160" t="s">
        <v>185</v>
      </c>
      <c r="D241" s="156"/>
      <c r="E241" s="161" t="s">
        <v>184</v>
      </c>
      <c r="F241" s="162" t="s">
        <v>183</v>
      </c>
      <c r="G241" s="162"/>
      <c r="H241" s="159"/>
      <c r="I241" s="149"/>
      <c r="L241" s="11"/>
    </row>
    <row r="242" spans="2:26" x14ac:dyDescent="0.2">
      <c r="B242" s="147"/>
      <c r="C242" s="160" t="s">
        <v>182</v>
      </c>
      <c r="D242" s="156"/>
      <c r="E242" s="161" t="s">
        <v>181</v>
      </c>
      <c r="F242" s="162" t="s">
        <v>180</v>
      </c>
      <c r="G242" s="162"/>
      <c r="H242" s="159"/>
      <c r="I242" s="149"/>
      <c r="X242" s="2"/>
      <c r="Y242" s="2"/>
      <c r="Z242" s="2"/>
    </row>
    <row r="243" spans="2:26" x14ac:dyDescent="0.2">
      <c r="B243" s="147"/>
      <c r="C243" s="160" t="s">
        <v>179</v>
      </c>
      <c r="D243" s="156"/>
      <c r="E243" s="161" t="s">
        <v>178</v>
      </c>
      <c r="F243" s="162" t="s">
        <v>177</v>
      </c>
      <c r="G243" s="162"/>
      <c r="H243" s="159"/>
      <c r="I243" s="149"/>
      <c r="X243" s="2"/>
      <c r="Y243" s="2"/>
      <c r="Z243" s="2"/>
    </row>
    <row r="244" spans="2:26" x14ac:dyDescent="0.2">
      <c r="B244" s="147"/>
      <c r="C244" s="160" t="s">
        <v>165</v>
      </c>
      <c r="D244" s="156"/>
      <c r="E244" s="161" t="s">
        <v>176</v>
      </c>
      <c r="F244" s="162" t="s">
        <v>175</v>
      </c>
      <c r="G244" s="162"/>
      <c r="H244" s="159"/>
      <c r="I244" s="149"/>
      <c r="X244" s="2"/>
      <c r="Y244" s="2"/>
      <c r="Z244" s="2"/>
    </row>
    <row r="245" spans="2:26" x14ac:dyDescent="0.2">
      <c r="B245" s="147"/>
      <c r="C245" s="160" t="s">
        <v>174</v>
      </c>
      <c r="D245" s="156"/>
      <c r="E245" s="161" t="s">
        <v>173</v>
      </c>
      <c r="F245" s="162" t="s">
        <v>172</v>
      </c>
      <c r="G245" s="162"/>
      <c r="H245" s="159"/>
      <c r="I245" s="149"/>
      <c r="X245" s="2"/>
      <c r="Y245" s="2"/>
      <c r="Z245" s="2"/>
    </row>
    <row r="246" spans="2:26" x14ac:dyDescent="0.2">
      <c r="B246" s="147"/>
      <c r="C246" s="160" t="s">
        <v>171</v>
      </c>
      <c r="D246" s="156"/>
      <c r="E246" s="161" t="s">
        <v>170</v>
      </c>
      <c r="F246" s="162" t="s">
        <v>169</v>
      </c>
      <c r="G246" s="162"/>
      <c r="H246" s="159"/>
      <c r="I246" s="149"/>
      <c r="X246" s="2"/>
      <c r="Y246" s="2"/>
      <c r="Z246" s="2"/>
    </row>
    <row r="247" spans="2:26" x14ac:dyDescent="0.2">
      <c r="B247" s="147"/>
      <c r="C247" s="160" t="s">
        <v>159</v>
      </c>
      <c r="D247" s="156"/>
      <c r="E247" s="161" t="s">
        <v>168</v>
      </c>
      <c r="F247" s="162" t="s">
        <v>167</v>
      </c>
      <c r="G247" s="162"/>
      <c r="H247" s="159"/>
      <c r="I247" s="149"/>
      <c r="X247" s="2"/>
      <c r="Y247" s="2"/>
      <c r="Z247" s="2"/>
    </row>
    <row r="248" spans="2:26" x14ac:dyDescent="0.2">
      <c r="B248" s="147"/>
      <c r="C248" s="160" t="s">
        <v>166</v>
      </c>
      <c r="D248" s="156"/>
      <c r="E248" s="161" t="s">
        <v>163</v>
      </c>
      <c r="F248" s="162" t="s">
        <v>165</v>
      </c>
      <c r="G248" s="162"/>
      <c r="H248" s="159"/>
      <c r="I248" s="149"/>
      <c r="X248" s="2"/>
      <c r="Y248" s="2"/>
      <c r="Z248" s="2"/>
    </row>
    <row r="249" spans="2:26" x14ac:dyDescent="0.2">
      <c r="B249" s="147"/>
      <c r="C249" s="160" t="s">
        <v>164</v>
      </c>
      <c r="D249" s="156"/>
      <c r="E249" s="161" t="s">
        <v>160</v>
      </c>
      <c r="F249" s="162" t="s">
        <v>162</v>
      </c>
      <c r="G249" s="162"/>
      <c r="H249" s="159"/>
      <c r="I249" s="149"/>
      <c r="X249" s="2"/>
      <c r="Y249" s="2"/>
      <c r="Z249" s="2"/>
    </row>
    <row r="250" spans="2:26" x14ac:dyDescent="0.2">
      <c r="B250" s="147"/>
      <c r="C250" s="160" t="s">
        <v>161</v>
      </c>
      <c r="D250" s="156"/>
      <c r="E250" s="161" t="s">
        <v>157</v>
      </c>
      <c r="F250" s="162" t="s">
        <v>159</v>
      </c>
      <c r="G250" s="162"/>
      <c r="H250" s="159"/>
      <c r="I250" s="149"/>
      <c r="X250" s="2"/>
      <c r="Y250" s="2"/>
      <c r="Z250" s="2"/>
    </row>
    <row r="251" spans="2:26" x14ac:dyDescent="0.2">
      <c r="B251" s="147"/>
      <c r="C251" s="160" t="s">
        <v>158</v>
      </c>
      <c r="D251" s="156"/>
      <c r="E251" s="161" t="s">
        <v>155</v>
      </c>
      <c r="F251" s="162" t="s">
        <v>156</v>
      </c>
      <c r="G251" s="162"/>
      <c r="H251" s="159"/>
      <c r="I251" s="149"/>
      <c r="X251" s="2"/>
      <c r="Y251" s="2"/>
      <c r="Z251" s="2"/>
    </row>
    <row r="252" spans="2:26" x14ac:dyDescent="0.2">
      <c r="B252" s="147"/>
      <c r="C252" s="160" t="s">
        <v>133</v>
      </c>
      <c r="D252" s="156"/>
      <c r="E252" s="161" t="s">
        <v>153</v>
      </c>
      <c r="F252" s="162" t="s">
        <v>154</v>
      </c>
      <c r="G252" s="162"/>
      <c r="H252" s="159"/>
      <c r="I252" s="149"/>
      <c r="X252" s="2"/>
      <c r="Y252" s="2"/>
      <c r="Z252" s="2"/>
    </row>
    <row r="253" spans="2:26" x14ac:dyDescent="0.2">
      <c r="B253" s="147"/>
      <c r="C253" s="160" t="s">
        <v>119</v>
      </c>
      <c r="D253" s="156"/>
      <c r="E253" s="161" t="s">
        <v>150</v>
      </c>
      <c r="F253" s="162" t="s">
        <v>152</v>
      </c>
      <c r="G253" s="162"/>
      <c r="H253" s="159"/>
      <c r="I253" s="149"/>
      <c r="X253" s="2"/>
      <c r="Y253" s="2"/>
      <c r="Z253" s="2"/>
    </row>
    <row r="254" spans="2:26" x14ac:dyDescent="0.2">
      <c r="B254" s="147"/>
      <c r="C254" s="160" t="s">
        <v>151</v>
      </c>
      <c r="D254" s="156"/>
      <c r="E254" s="161" t="s">
        <v>147</v>
      </c>
      <c r="F254" s="162" t="s">
        <v>149</v>
      </c>
      <c r="G254" s="162"/>
      <c r="H254" s="159"/>
      <c r="I254" s="149"/>
      <c r="X254" s="2"/>
      <c r="Y254" s="2"/>
      <c r="Z254" s="2"/>
    </row>
    <row r="255" spans="2:26" x14ac:dyDescent="0.2">
      <c r="B255" s="147"/>
      <c r="C255" s="160" t="s">
        <v>148</v>
      </c>
      <c r="D255" s="156"/>
      <c r="E255" s="161" t="s">
        <v>145</v>
      </c>
      <c r="F255" s="162" t="s">
        <v>146</v>
      </c>
      <c r="G255" s="162"/>
      <c r="H255" s="159"/>
      <c r="I255" s="149"/>
      <c r="X255" s="2"/>
      <c r="Y255" s="2"/>
      <c r="Z255" s="2"/>
    </row>
    <row r="256" spans="2:26" x14ac:dyDescent="0.2">
      <c r="B256" s="147"/>
      <c r="C256" s="160" t="s">
        <v>104</v>
      </c>
      <c r="D256" s="156"/>
      <c r="E256" s="161" t="s">
        <v>143</v>
      </c>
      <c r="F256" s="162" t="s">
        <v>144</v>
      </c>
      <c r="G256" s="162"/>
      <c r="H256" s="159"/>
      <c r="I256" s="149"/>
      <c r="X256" s="2"/>
      <c r="Y256" s="2"/>
      <c r="Z256" s="2"/>
    </row>
    <row r="257" spans="2:26" x14ac:dyDescent="0.2">
      <c r="B257" s="147"/>
      <c r="C257" s="160" t="s">
        <v>101</v>
      </c>
      <c r="D257" s="156"/>
      <c r="E257" s="161" t="s">
        <v>140</v>
      </c>
      <c r="F257" s="162" t="s">
        <v>142</v>
      </c>
      <c r="G257" s="162"/>
      <c r="H257" s="159"/>
      <c r="I257" s="149"/>
      <c r="X257" s="2"/>
      <c r="Y257" s="2"/>
      <c r="Z257" s="2"/>
    </row>
    <row r="258" spans="2:26" x14ac:dyDescent="0.2">
      <c r="B258" s="147"/>
      <c r="C258" s="160" t="s">
        <v>141</v>
      </c>
      <c r="D258" s="156"/>
      <c r="E258" s="161" t="s">
        <v>137</v>
      </c>
      <c r="F258" s="162" t="s">
        <v>139</v>
      </c>
      <c r="G258" s="162"/>
      <c r="H258" s="159"/>
      <c r="I258" s="149"/>
      <c r="X258" s="2"/>
      <c r="Y258" s="2"/>
      <c r="Z258" s="2"/>
    </row>
    <row r="259" spans="2:26" x14ac:dyDescent="0.2">
      <c r="B259" s="147"/>
      <c r="C259" s="160" t="s">
        <v>138</v>
      </c>
      <c r="D259" s="156"/>
      <c r="E259" s="161" t="s">
        <v>134</v>
      </c>
      <c r="F259" s="162" t="s">
        <v>136</v>
      </c>
      <c r="G259" s="162"/>
      <c r="H259" s="159"/>
      <c r="I259" s="149"/>
      <c r="X259" s="2"/>
      <c r="Y259" s="2"/>
      <c r="Z259" s="2"/>
    </row>
    <row r="260" spans="2:26" x14ac:dyDescent="0.2">
      <c r="B260" s="147"/>
      <c r="C260" s="160" t="s">
        <v>135</v>
      </c>
      <c r="D260" s="156"/>
      <c r="E260" s="161" t="s">
        <v>131</v>
      </c>
      <c r="F260" s="162" t="s">
        <v>133</v>
      </c>
      <c r="G260" s="162"/>
      <c r="H260" s="159"/>
      <c r="I260" s="149"/>
      <c r="X260" s="2"/>
      <c r="Y260" s="2"/>
      <c r="Z260" s="2"/>
    </row>
    <row r="261" spans="2:26" x14ac:dyDescent="0.2">
      <c r="B261" s="147"/>
      <c r="C261" s="160" t="s">
        <v>132</v>
      </c>
      <c r="D261" s="156"/>
      <c r="E261" s="161" t="s">
        <v>128</v>
      </c>
      <c r="F261" s="162" t="s">
        <v>130</v>
      </c>
      <c r="G261" s="162"/>
      <c r="H261" s="159"/>
      <c r="I261" s="149"/>
      <c r="X261" s="2"/>
      <c r="Y261" s="2"/>
      <c r="Z261" s="2"/>
    </row>
    <row r="262" spans="2:26" x14ac:dyDescent="0.2">
      <c r="B262" s="147"/>
      <c r="C262" s="160" t="s">
        <v>129</v>
      </c>
      <c r="D262" s="156"/>
      <c r="E262" s="161" t="s">
        <v>126</v>
      </c>
      <c r="F262" s="162" t="s">
        <v>127</v>
      </c>
      <c r="G262" s="162"/>
      <c r="H262" s="159"/>
      <c r="I262" s="149"/>
      <c r="X262" s="2"/>
      <c r="Y262" s="2"/>
      <c r="Z262" s="2"/>
    </row>
    <row r="263" spans="2:26" x14ac:dyDescent="0.2">
      <c r="B263" s="147"/>
      <c r="C263" s="160" t="s">
        <v>96</v>
      </c>
      <c r="D263" s="156"/>
      <c r="E263" s="161" t="s">
        <v>123</v>
      </c>
      <c r="F263" s="162" t="s">
        <v>125</v>
      </c>
      <c r="G263" s="162"/>
      <c r="H263" s="159"/>
      <c r="I263" s="149"/>
      <c r="X263" s="2"/>
      <c r="Y263" s="2"/>
      <c r="Z263" s="2"/>
    </row>
    <row r="264" spans="2:26" x14ac:dyDescent="0.2">
      <c r="B264" s="147"/>
      <c r="C264" s="160" t="s">
        <v>124</v>
      </c>
      <c r="D264" s="156"/>
      <c r="E264" s="161" t="s">
        <v>120</v>
      </c>
      <c r="F264" s="162" t="s">
        <v>122</v>
      </c>
      <c r="G264" s="162"/>
      <c r="H264" s="159"/>
      <c r="I264" s="149"/>
      <c r="X264" s="2"/>
      <c r="Y264" s="2"/>
      <c r="Z264" s="2"/>
    </row>
    <row r="265" spans="2:26" x14ac:dyDescent="0.2">
      <c r="B265" s="147"/>
      <c r="C265" s="160" t="s">
        <v>121</v>
      </c>
      <c r="D265" s="156"/>
      <c r="E265" s="161" t="s">
        <v>117</v>
      </c>
      <c r="F265" s="162" t="s">
        <v>119</v>
      </c>
      <c r="G265" s="162"/>
      <c r="H265" s="159"/>
      <c r="I265" s="149"/>
      <c r="X265" s="2"/>
      <c r="Y265" s="2"/>
      <c r="Z265" s="2"/>
    </row>
    <row r="266" spans="2:26" x14ac:dyDescent="0.2">
      <c r="B266" s="147"/>
      <c r="C266" s="160" t="s">
        <v>118</v>
      </c>
      <c r="D266" s="156"/>
      <c r="E266" s="161" t="s">
        <v>114</v>
      </c>
      <c r="F266" s="162" t="s">
        <v>116</v>
      </c>
      <c r="G266" s="162"/>
      <c r="H266" s="159"/>
      <c r="I266" s="149"/>
      <c r="X266" s="2"/>
      <c r="Y266" s="2"/>
      <c r="Z266" s="2"/>
    </row>
    <row r="267" spans="2:26" x14ac:dyDescent="0.2">
      <c r="B267" s="147"/>
      <c r="C267" s="160" t="s">
        <v>115</v>
      </c>
      <c r="D267" s="156"/>
      <c r="E267" s="162" t="s">
        <v>111</v>
      </c>
      <c r="F267" s="162" t="s">
        <v>113</v>
      </c>
      <c r="G267" s="162"/>
      <c r="H267" s="159"/>
      <c r="I267" s="149"/>
      <c r="X267" s="2"/>
      <c r="Y267" s="2"/>
      <c r="Z267" s="2"/>
    </row>
    <row r="268" spans="2:26" x14ac:dyDescent="0.2">
      <c r="B268" s="147"/>
      <c r="C268" s="160" t="s">
        <v>112</v>
      </c>
      <c r="D268" s="156"/>
      <c r="E268" s="161" t="s">
        <v>108</v>
      </c>
      <c r="F268" s="162" t="s">
        <v>110</v>
      </c>
      <c r="G268" s="162"/>
      <c r="H268" s="159"/>
      <c r="I268" s="149"/>
      <c r="X268" s="2"/>
      <c r="Y268" s="2"/>
      <c r="Z268" s="2"/>
    </row>
    <row r="269" spans="2:26" x14ac:dyDescent="0.2">
      <c r="B269" s="147"/>
      <c r="C269" s="160" t="s">
        <v>109</v>
      </c>
      <c r="D269" s="156"/>
      <c r="E269" s="161" t="s">
        <v>105</v>
      </c>
      <c r="F269" s="162" t="s">
        <v>107</v>
      </c>
      <c r="G269" s="162"/>
      <c r="H269" s="159"/>
      <c r="I269" s="149"/>
      <c r="X269" s="2"/>
      <c r="Y269" s="2"/>
      <c r="Z269" s="2"/>
    </row>
    <row r="270" spans="2:26" x14ac:dyDescent="0.2">
      <c r="B270" s="147"/>
      <c r="C270" s="160" t="s">
        <v>106</v>
      </c>
      <c r="D270" s="156"/>
      <c r="E270" s="161" t="s">
        <v>102</v>
      </c>
      <c r="F270" s="162" t="s">
        <v>104</v>
      </c>
      <c r="G270" s="162"/>
      <c r="H270" s="159"/>
      <c r="I270" s="149"/>
      <c r="X270" s="2"/>
      <c r="Y270" s="2"/>
      <c r="Z270" s="2"/>
    </row>
    <row r="271" spans="2:26" x14ac:dyDescent="0.2">
      <c r="B271" s="147"/>
      <c r="C271" s="160" t="s">
        <v>103</v>
      </c>
      <c r="D271" s="156"/>
      <c r="E271" s="161" t="s">
        <v>99</v>
      </c>
      <c r="F271" s="162" t="s">
        <v>101</v>
      </c>
      <c r="G271" s="162"/>
      <c r="H271" s="159"/>
      <c r="I271" s="149"/>
      <c r="X271" s="2"/>
      <c r="Y271" s="2"/>
      <c r="Z271" s="2"/>
    </row>
    <row r="272" spans="2:26" x14ac:dyDescent="0.2">
      <c r="B272" s="147"/>
      <c r="C272" s="160" t="s">
        <v>100</v>
      </c>
      <c r="D272" s="156"/>
      <c r="E272" s="161" t="s">
        <v>97</v>
      </c>
      <c r="F272" s="162" t="s">
        <v>98</v>
      </c>
      <c r="G272" s="162"/>
      <c r="H272" s="159"/>
      <c r="I272" s="149"/>
      <c r="X272" s="2"/>
      <c r="Y272" s="2"/>
      <c r="Z272" s="2"/>
    </row>
    <row r="273" spans="2:26" x14ac:dyDescent="0.2">
      <c r="B273" s="147"/>
      <c r="C273" s="160" t="s">
        <v>73</v>
      </c>
      <c r="D273" s="156"/>
      <c r="E273" s="161" t="s">
        <v>94</v>
      </c>
      <c r="F273" s="162" t="s">
        <v>96</v>
      </c>
      <c r="G273" s="162"/>
      <c r="H273" s="159"/>
      <c r="I273" s="149"/>
      <c r="X273" s="2"/>
      <c r="Y273" s="2"/>
      <c r="Z273" s="2"/>
    </row>
    <row r="274" spans="2:26" x14ac:dyDescent="0.2">
      <c r="B274" s="147"/>
      <c r="C274" s="160" t="s">
        <v>95</v>
      </c>
      <c r="D274" s="156"/>
      <c r="E274" s="161" t="s">
        <v>91</v>
      </c>
      <c r="F274" s="162" t="s">
        <v>93</v>
      </c>
      <c r="G274" s="162"/>
      <c r="H274" s="159"/>
      <c r="I274" s="149"/>
      <c r="X274" s="2"/>
      <c r="Y274" s="2"/>
      <c r="Z274" s="2"/>
    </row>
    <row r="275" spans="2:26" x14ac:dyDescent="0.2">
      <c r="B275" s="147"/>
      <c r="C275" s="160" t="s">
        <v>92</v>
      </c>
      <c r="D275" s="156"/>
      <c r="E275" s="161" t="s">
        <v>88</v>
      </c>
      <c r="F275" s="162" t="s">
        <v>90</v>
      </c>
      <c r="G275" s="162"/>
      <c r="H275" s="159"/>
      <c r="I275" s="149"/>
      <c r="X275" s="2"/>
      <c r="Y275" s="2"/>
      <c r="Z275" s="2"/>
    </row>
    <row r="276" spans="2:26" x14ac:dyDescent="0.2">
      <c r="B276" s="147"/>
      <c r="C276" s="160" t="s">
        <v>89</v>
      </c>
      <c r="D276" s="156"/>
      <c r="E276" s="161" t="s">
        <v>85</v>
      </c>
      <c r="F276" s="162" t="s">
        <v>87</v>
      </c>
      <c r="G276" s="162"/>
      <c r="H276" s="159"/>
      <c r="I276" s="149"/>
      <c r="X276" s="2"/>
      <c r="Y276" s="2"/>
      <c r="Z276" s="2"/>
    </row>
    <row r="277" spans="2:26" x14ac:dyDescent="0.2">
      <c r="B277" s="147"/>
      <c r="C277" s="160" t="s">
        <v>86</v>
      </c>
      <c r="D277" s="156"/>
      <c r="E277" s="161" t="s">
        <v>83</v>
      </c>
      <c r="F277" s="162" t="s">
        <v>84</v>
      </c>
      <c r="G277" s="162"/>
      <c r="H277" s="159"/>
      <c r="I277" s="149"/>
      <c r="X277" s="2"/>
      <c r="Y277" s="2"/>
      <c r="Z277" s="2"/>
    </row>
    <row r="278" spans="2:26" x14ac:dyDescent="0.2">
      <c r="B278" s="147"/>
      <c r="C278" s="160" t="s">
        <v>49</v>
      </c>
      <c r="D278" s="156"/>
      <c r="E278" s="161" t="s">
        <v>80</v>
      </c>
      <c r="F278" s="162" t="s">
        <v>82</v>
      </c>
      <c r="G278" s="162"/>
      <c r="H278" s="159"/>
      <c r="I278" s="149"/>
      <c r="X278" s="2"/>
      <c r="Y278" s="2"/>
      <c r="Z278" s="2"/>
    </row>
    <row r="279" spans="2:26" x14ac:dyDescent="0.2">
      <c r="B279" s="147"/>
      <c r="C279" s="160" t="s">
        <v>81</v>
      </c>
      <c r="D279" s="156"/>
      <c r="E279" s="161" t="s">
        <v>77</v>
      </c>
      <c r="F279" s="162" t="s">
        <v>79</v>
      </c>
      <c r="G279" s="162"/>
      <c r="H279" s="159"/>
      <c r="I279" s="149"/>
      <c r="X279" s="2"/>
      <c r="Y279" s="2"/>
      <c r="Z279" s="2"/>
    </row>
    <row r="280" spans="2:26" x14ac:dyDescent="0.2">
      <c r="B280" s="147"/>
      <c r="C280" s="160" t="s">
        <v>78</v>
      </c>
      <c r="D280" s="156"/>
      <c r="E280" s="161" t="s">
        <v>74</v>
      </c>
      <c r="F280" s="162" t="s">
        <v>76</v>
      </c>
      <c r="G280" s="162"/>
      <c r="H280" s="159"/>
      <c r="I280" s="149"/>
      <c r="X280" s="2"/>
      <c r="Y280" s="2"/>
      <c r="Z280" s="2"/>
    </row>
    <row r="281" spans="2:26" x14ac:dyDescent="0.2">
      <c r="B281" s="147"/>
      <c r="C281" s="160" t="s">
        <v>75</v>
      </c>
      <c r="D281" s="156"/>
      <c r="E281" s="161" t="s">
        <v>71</v>
      </c>
      <c r="F281" s="162" t="s">
        <v>73</v>
      </c>
      <c r="G281" s="162"/>
      <c r="H281" s="159"/>
      <c r="I281" s="149"/>
      <c r="X281" s="2"/>
      <c r="Y281" s="2"/>
      <c r="Z281" s="2"/>
    </row>
    <row r="282" spans="2:26" x14ac:dyDescent="0.2">
      <c r="B282" s="147"/>
      <c r="C282" s="160" t="s">
        <v>72</v>
      </c>
      <c r="D282" s="156"/>
      <c r="E282" s="161" t="s">
        <v>68</v>
      </c>
      <c r="F282" s="162" t="s">
        <v>70</v>
      </c>
      <c r="G282" s="162"/>
      <c r="H282" s="159"/>
      <c r="I282" s="149"/>
      <c r="X282" s="2"/>
      <c r="Y282" s="2"/>
      <c r="Z282" s="2"/>
    </row>
    <row r="283" spans="2:26" x14ac:dyDescent="0.2">
      <c r="B283" s="147"/>
      <c r="C283" s="160" t="s">
        <v>69</v>
      </c>
      <c r="D283" s="156"/>
      <c r="E283" s="161" t="s">
        <v>65</v>
      </c>
      <c r="F283" s="162" t="s">
        <v>67</v>
      </c>
      <c r="G283" s="162"/>
      <c r="H283" s="159"/>
      <c r="I283" s="149"/>
      <c r="X283" s="2"/>
      <c r="Y283" s="2"/>
      <c r="Z283" s="2"/>
    </row>
    <row r="284" spans="2:26" x14ac:dyDescent="0.2">
      <c r="B284" s="147"/>
      <c r="C284" s="160" t="s">
        <v>66</v>
      </c>
      <c r="D284" s="156"/>
      <c r="E284" s="161" t="s">
        <v>62</v>
      </c>
      <c r="F284" s="162" t="s">
        <v>64</v>
      </c>
      <c r="G284" s="162"/>
      <c r="H284" s="159"/>
      <c r="I284" s="149"/>
      <c r="X284" s="2"/>
      <c r="Y284" s="2"/>
      <c r="Z284" s="2"/>
    </row>
    <row r="285" spans="2:26" x14ac:dyDescent="0.2">
      <c r="B285" s="147"/>
      <c r="C285" s="160" t="s">
        <v>63</v>
      </c>
      <c r="D285" s="156"/>
      <c r="E285" s="161" t="s">
        <v>59</v>
      </c>
      <c r="F285" s="162" t="s">
        <v>61</v>
      </c>
      <c r="G285" s="162"/>
      <c r="H285" s="159"/>
      <c r="I285" s="149"/>
      <c r="X285" s="2"/>
      <c r="Y285" s="2"/>
      <c r="Z285" s="2"/>
    </row>
    <row r="286" spans="2:26" x14ac:dyDescent="0.2">
      <c r="B286" s="147"/>
      <c r="C286" s="160" t="s">
        <v>60</v>
      </c>
      <c r="D286" s="156"/>
      <c r="E286" s="161" t="s">
        <v>56</v>
      </c>
      <c r="F286" s="162" t="s">
        <v>58</v>
      </c>
      <c r="G286" s="162"/>
      <c r="H286" s="159"/>
      <c r="I286" s="149"/>
      <c r="X286" s="2"/>
      <c r="Y286" s="2"/>
      <c r="Z286" s="2"/>
    </row>
    <row r="287" spans="2:26" x14ac:dyDescent="0.2">
      <c r="B287" s="147"/>
      <c r="C287" s="160" t="s">
        <v>57</v>
      </c>
      <c r="D287" s="156"/>
      <c r="E287" s="161" t="s">
        <v>53</v>
      </c>
      <c r="F287" s="162" t="s">
        <v>55</v>
      </c>
      <c r="G287" s="162"/>
      <c r="H287" s="159"/>
      <c r="I287" s="149"/>
      <c r="X287" s="2"/>
      <c r="Y287" s="2"/>
      <c r="Z287" s="2"/>
    </row>
    <row r="288" spans="2:26" x14ac:dyDescent="0.2">
      <c r="B288" s="147"/>
      <c r="C288" s="160" t="s">
        <v>54</v>
      </c>
      <c r="D288" s="156"/>
      <c r="E288" s="161" t="s">
        <v>50</v>
      </c>
      <c r="F288" s="162" t="s">
        <v>52</v>
      </c>
      <c r="G288" s="162"/>
      <c r="H288" s="159"/>
      <c r="I288" s="149"/>
      <c r="X288" s="2"/>
      <c r="Y288" s="2"/>
      <c r="Z288" s="2"/>
    </row>
    <row r="289" spans="2:26" x14ac:dyDescent="0.2">
      <c r="B289" s="147"/>
      <c r="C289" s="160" t="s">
        <v>51</v>
      </c>
      <c r="D289" s="156"/>
      <c r="E289" s="161" t="s">
        <v>47</v>
      </c>
      <c r="F289" s="162" t="s">
        <v>49</v>
      </c>
      <c r="G289" s="162"/>
      <c r="H289" s="159"/>
      <c r="I289" s="149"/>
      <c r="X289" s="2"/>
      <c r="Y289" s="2"/>
      <c r="Z289" s="2"/>
    </row>
    <row r="290" spans="2:26" x14ac:dyDescent="0.2">
      <c r="B290" s="147"/>
      <c r="C290" s="160" t="s">
        <v>48</v>
      </c>
      <c r="D290" s="156"/>
      <c r="E290" s="161" t="s">
        <v>44</v>
      </c>
      <c r="F290" s="162" t="s">
        <v>46</v>
      </c>
      <c r="G290" s="162"/>
      <c r="H290" s="159"/>
      <c r="I290" s="149"/>
      <c r="X290" s="2"/>
      <c r="Y290" s="2"/>
      <c r="Z290" s="2"/>
    </row>
    <row r="291" spans="2:26" x14ac:dyDescent="0.2">
      <c r="B291" s="147"/>
      <c r="C291" s="160" t="s">
        <v>45</v>
      </c>
      <c r="D291" s="156"/>
      <c r="E291" s="161" t="s">
        <v>41</v>
      </c>
      <c r="F291" s="162" t="s">
        <v>43</v>
      </c>
      <c r="G291" s="162"/>
      <c r="H291" s="159"/>
      <c r="I291" s="149"/>
      <c r="X291" s="2"/>
      <c r="Y291" s="2"/>
      <c r="Z291" s="2"/>
    </row>
    <row r="292" spans="2:26" x14ac:dyDescent="0.2">
      <c r="B292" s="147"/>
      <c r="C292" s="160" t="s">
        <v>42</v>
      </c>
      <c r="D292" s="156"/>
      <c r="E292" s="161" t="s">
        <v>38</v>
      </c>
      <c r="F292" s="162" t="s">
        <v>40</v>
      </c>
      <c r="G292" s="162"/>
      <c r="H292" s="159"/>
      <c r="I292" s="149"/>
      <c r="X292" s="2"/>
      <c r="Y292" s="2"/>
      <c r="Z292" s="2"/>
    </row>
    <row r="293" spans="2:26" x14ac:dyDescent="0.2">
      <c r="B293" s="147"/>
      <c r="C293" s="160" t="s">
        <v>39</v>
      </c>
      <c r="D293" s="156"/>
      <c r="E293" s="161" t="s">
        <v>35</v>
      </c>
      <c r="F293" s="162" t="s">
        <v>37</v>
      </c>
      <c r="G293" s="162"/>
      <c r="H293" s="159"/>
      <c r="I293" s="149"/>
      <c r="X293" s="2"/>
      <c r="Y293" s="2"/>
      <c r="Z293" s="2"/>
    </row>
    <row r="294" spans="2:26" x14ac:dyDescent="0.2">
      <c r="B294" s="147"/>
      <c r="C294" s="160" t="s">
        <v>36</v>
      </c>
      <c r="D294" s="156"/>
      <c r="E294" s="161" t="s">
        <v>32</v>
      </c>
      <c r="F294" s="162" t="s">
        <v>34</v>
      </c>
      <c r="G294" s="162"/>
      <c r="H294" s="159"/>
      <c r="I294" s="149"/>
      <c r="X294" s="2"/>
      <c r="Y294" s="2"/>
      <c r="Z294" s="2"/>
    </row>
    <row r="295" spans="2:26" x14ac:dyDescent="0.2">
      <c r="B295" s="147"/>
      <c r="C295" s="160" t="s">
        <v>33</v>
      </c>
      <c r="D295" s="156"/>
      <c r="E295" s="161" t="s">
        <v>30</v>
      </c>
      <c r="F295" s="162" t="s">
        <v>31</v>
      </c>
      <c r="G295" s="162"/>
      <c r="H295" s="159"/>
      <c r="I295" s="149"/>
      <c r="X295" s="2"/>
      <c r="Y295" s="2"/>
      <c r="Z295" s="2"/>
    </row>
    <row r="296" spans="2:26" x14ac:dyDescent="0.2">
      <c r="B296" s="147"/>
      <c r="C296" s="160" t="s">
        <v>1</v>
      </c>
      <c r="D296" s="156"/>
      <c r="E296" s="161" t="s">
        <v>28</v>
      </c>
      <c r="F296" s="162" t="s">
        <v>29</v>
      </c>
      <c r="G296" s="162"/>
      <c r="H296" s="159"/>
      <c r="I296" s="149"/>
      <c r="X296" s="2"/>
      <c r="Y296" s="2"/>
      <c r="Z296" s="2"/>
    </row>
    <row r="297" spans="2:26" x14ac:dyDescent="0.2">
      <c r="B297" s="147"/>
      <c r="C297" s="163"/>
      <c r="D297" s="156"/>
      <c r="E297" s="161" t="s">
        <v>26</v>
      </c>
      <c r="F297" s="162" t="s">
        <v>27</v>
      </c>
      <c r="G297" s="162"/>
      <c r="H297" s="159"/>
      <c r="I297" s="149"/>
      <c r="X297" s="2"/>
      <c r="Y297" s="2"/>
      <c r="Z297" s="2"/>
    </row>
    <row r="298" spans="2:26" x14ac:dyDescent="0.2">
      <c r="B298" s="147"/>
      <c r="C298" s="163"/>
      <c r="D298" s="156"/>
      <c r="E298" s="161" t="s">
        <v>24</v>
      </c>
      <c r="F298" s="162" t="s">
        <v>25</v>
      </c>
      <c r="G298" s="162"/>
      <c r="H298" s="159"/>
      <c r="I298" s="149"/>
      <c r="X298" s="2"/>
      <c r="Y298" s="2"/>
      <c r="Z298" s="2"/>
    </row>
    <row r="299" spans="2:26" x14ac:dyDescent="0.2">
      <c r="B299" s="147"/>
      <c r="C299" s="163"/>
      <c r="D299" s="156"/>
      <c r="E299" s="161" t="s">
        <v>22</v>
      </c>
      <c r="F299" s="162" t="s">
        <v>23</v>
      </c>
      <c r="G299" s="162"/>
      <c r="H299" s="159"/>
      <c r="I299" s="149"/>
      <c r="X299" s="2"/>
      <c r="Y299" s="2"/>
      <c r="Z299" s="2"/>
    </row>
    <row r="300" spans="2:26" x14ac:dyDescent="0.2">
      <c r="B300" s="147"/>
      <c r="C300" s="163"/>
      <c r="D300" s="156"/>
      <c r="E300" s="161" t="s">
        <v>20</v>
      </c>
      <c r="F300" s="162" t="s">
        <v>21</v>
      </c>
      <c r="G300" s="162"/>
      <c r="H300" s="159"/>
      <c r="I300" s="149"/>
      <c r="X300" s="2"/>
      <c r="Y300" s="2"/>
      <c r="Z300" s="2"/>
    </row>
    <row r="301" spans="2:26" x14ac:dyDescent="0.2">
      <c r="B301" s="147"/>
      <c r="C301" s="163"/>
      <c r="D301" s="156"/>
      <c r="E301" s="161" t="s">
        <v>18</v>
      </c>
      <c r="F301" s="162" t="s">
        <v>19</v>
      </c>
      <c r="G301" s="162"/>
      <c r="H301" s="159"/>
      <c r="I301" s="149"/>
      <c r="X301" s="2"/>
      <c r="Y301" s="2"/>
      <c r="Z301" s="2"/>
    </row>
    <row r="302" spans="2:26" x14ac:dyDescent="0.2">
      <c r="B302" s="147"/>
      <c r="C302" s="163"/>
      <c r="D302" s="156"/>
      <c r="E302" s="161" t="s">
        <v>16</v>
      </c>
      <c r="F302" s="162" t="s">
        <v>17</v>
      </c>
      <c r="G302" s="162"/>
      <c r="H302" s="159"/>
      <c r="I302" s="149"/>
      <c r="X302" s="2"/>
      <c r="Y302" s="2"/>
      <c r="Z302" s="2"/>
    </row>
    <row r="303" spans="2:26" x14ac:dyDescent="0.2">
      <c r="B303" s="147"/>
      <c r="C303" s="163"/>
      <c r="D303" s="156"/>
      <c r="E303" s="161" t="s">
        <v>14</v>
      </c>
      <c r="F303" s="162" t="s">
        <v>15</v>
      </c>
      <c r="G303" s="162"/>
      <c r="H303" s="159"/>
      <c r="I303" s="149"/>
      <c r="X303" s="2"/>
      <c r="Y303" s="2"/>
      <c r="Z303" s="2"/>
    </row>
    <row r="304" spans="2:26" x14ac:dyDescent="0.2">
      <c r="B304" s="147"/>
      <c r="C304" s="163"/>
      <c r="D304" s="156"/>
      <c r="E304" s="156"/>
      <c r="F304" s="162" t="s">
        <v>13</v>
      </c>
      <c r="G304" s="162"/>
      <c r="H304" s="159"/>
      <c r="I304" s="149"/>
      <c r="X304" s="2"/>
      <c r="Y304" s="2"/>
      <c r="Z304" s="2"/>
    </row>
    <row r="305" spans="2:26" x14ac:dyDescent="0.2">
      <c r="B305" s="147"/>
      <c r="C305" s="163"/>
      <c r="D305" s="156"/>
      <c r="E305" s="164"/>
      <c r="F305" s="162" t="s">
        <v>12</v>
      </c>
      <c r="G305" s="162"/>
      <c r="H305" s="159"/>
      <c r="I305" s="149"/>
      <c r="X305" s="2"/>
      <c r="Y305" s="2"/>
      <c r="Z305" s="2"/>
    </row>
    <row r="306" spans="2:26" x14ac:dyDescent="0.2">
      <c r="B306" s="147"/>
      <c r="C306" s="163"/>
      <c r="D306" s="156"/>
      <c r="E306" s="164"/>
      <c r="F306" s="162" t="s">
        <v>11</v>
      </c>
      <c r="G306" s="162"/>
      <c r="H306" s="159"/>
      <c r="I306" s="149"/>
      <c r="X306" s="2"/>
      <c r="Y306" s="2"/>
      <c r="Z306" s="2"/>
    </row>
    <row r="307" spans="2:26" x14ac:dyDescent="0.2">
      <c r="B307" s="147"/>
      <c r="C307" s="163"/>
      <c r="D307" s="156"/>
      <c r="E307" s="164"/>
      <c r="F307" s="162" t="s">
        <v>10</v>
      </c>
      <c r="G307" s="162"/>
      <c r="H307" s="159"/>
      <c r="I307" s="149"/>
      <c r="X307" s="2"/>
      <c r="Y307" s="2"/>
      <c r="Z307" s="2"/>
    </row>
    <row r="308" spans="2:26" x14ac:dyDescent="0.2">
      <c r="B308" s="147"/>
      <c r="C308" s="163"/>
      <c r="D308" s="156"/>
      <c r="E308" s="164"/>
      <c r="F308" s="162" t="s">
        <v>9</v>
      </c>
      <c r="G308" s="162"/>
      <c r="H308" s="159"/>
      <c r="I308" s="149"/>
      <c r="X308" s="2"/>
      <c r="Y308" s="2"/>
      <c r="Z308" s="2"/>
    </row>
    <row r="309" spans="2:26" x14ac:dyDescent="0.2">
      <c r="B309" s="147"/>
      <c r="C309" s="163"/>
      <c r="D309" s="156"/>
      <c r="E309" s="164"/>
      <c r="F309" s="162" t="s">
        <v>8</v>
      </c>
      <c r="G309" s="162"/>
      <c r="H309" s="159"/>
      <c r="I309" s="149"/>
      <c r="X309" s="2"/>
      <c r="Y309" s="2"/>
      <c r="Z309" s="2"/>
    </row>
    <row r="310" spans="2:26" x14ac:dyDescent="0.2">
      <c r="B310" s="147"/>
      <c r="C310" s="163"/>
      <c r="D310" s="156"/>
      <c r="E310" s="164"/>
      <c r="F310" s="162" t="s">
        <v>7</v>
      </c>
      <c r="G310" s="162"/>
      <c r="H310" s="159"/>
      <c r="I310" s="149"/>
      <c r="X310" s="2"/>
      <c r="Y310" s="2"/>
      <c r="Z310" s="2"/>
    </row>
    <row r="311" spans="2:26" x14ac:dyDescent="0.2">
      <c r="B311" s="147"/>
      <c r="C311" s="163"/>
      <c r="D311" s="156"/>
      <c r="E311" s="164"/>
      <c r="F311" s="162" t="s">
        <v>6</v>
      </c>
      <c r="G311" s="162"/>
      <c r="H311" s="159"/>
      <c r="I311" s="149"/>
      <c r="X311" s="2"/>
      <c r="Y311" s="2"/>
      <c r="Z311" s="2"/>
    </row>
    <row r="312" spans="2:26" x14ac:dyDescent="0.2">
      <c r="B312" s="147"/>
      <c r="C312" s="163"/>
      <c r="D312" s="156"/>
      <c r="E312" s="164"/>
      <c r="F312" s="162" t="s">
        <v>5</v>
      </c>
      <c r="G312" s="162"/>
      <c r="H312" s="159"/>
      <c r="I312" s="149"/>
      <c r="X312" s="2"/>
      <c r="Y312" s="2"/>
      <c r="Z312" s="2"/>
    </row>
    <row r="313" spans="2:26" x14ac:dyDescent="0.2">
      <c r="B313" s="147"/>
      <c r="C313" s="163"/>
      <c r="D313" s="156"/>
      <c r="E313" s="164"/>
      <c r="F313" s="162" t="s">
        <v>4</v>
      </c>
      <c r="G313" s="162"/>
      <c r="H313" s="159"/>
      <c r="I313" s="149"/>
      <c r="X313" s="2"/>
      <c r="Y313" s="2"/>
      <c r="Z313" s="2"/>
    </row>
    <row r="314" spans="2:26" x14ac:dyDescent="0.2">
      <c r="B314" s="147"/>
      <c r="C314" s="163"/>
      <c r="D314" s="156"/>
      <c r="E314" s="164"/>
      <c r="F314" s="162" t="s">
        <v>3</v>
      </c>
      <c r="G314" s="162"/>
      <c r="H314" s="159"/>
      <c r="I314" s="149"/>
      <c r="X314" s="2"/>
      <c r="Y314" s="2"/>
      <c r="Z314" s="2"/>
    </row>
    <row r="315" spans="2:26" x14ac:dyDescent="0.2">
      <c r="B315" s="147"/>
      <c r="C315" s="163"/>
      <c r="D315" s="156"/>
      <c r="E315" s="164"/>
      <c r="F315" s="162" t="s">
        <v>2</v>
      </c>
      <c r="G315" s="162"/>
      <c r="H315" s="159"/>
      <c r="I315" s="149"/>
      <c r="X315" s="2"/>
      <c r="Y315" s="2"/>
      <c r="Z315" s="2"/>
    </row>
    <row r="316" spans="2:26" x14ac:dyDescent="0.2">
      <c r="B316" s="147"/>
      <c r="C316" s="163"/>
      <c r="D316" s="156"/>
      <c r="E316" s="164"/>
      <c r="F316" s="162" t="s">
        <v>1</v>
      </c>
      <c r="G316" s="162"/>
      <c r="H316" s="159"/>
      <c r="I316" s="149"/>
      <c r="X316" s="2"/>
      <c r="Y316" s="2"/>
      <c r="Z316" s="2"/>
    </row>
    <row r="317" spans="2:26" x14ac:dyDescent="0.2">
      <c r="B317" s="147"/>
      <c r="C317" s="163"/>
      <c r="D317" s="156"/>
      <c r="E317" s="164"/>
      <c r="F317" s="162" t="s">
        <v>0</v>
      </c>
      <c r="G317" s="162"/>
      <c r="H317" s="159"/>
      <c r="I317" s="149"/>
      <c r="X317" s="2"/>
      <c r="Y317" s="2"/>
      <c r="Z317" s="2"/>
    </row>
    <row r="318" spans="2:26" x14ac:dyDescent="0.2">
      <c r="B318" s="147"/>
      <c r="C318" s="152"/>
      <c r="D318" s="147"/>
      <c r="E318" s="153"/>
      <c r="F318" s="151"/>
      <c r="G318" s="151"/>
      <c r="H318" s="148"/>
      <c r="I318" s="149"/>
      <c r="X318" s="2"/>
      <c r="Y318" s="2"/>
      <c r="Z318" s="2"/>
    </row>
    <row r="319" spans="2:26" x14ac:dyDescent="0.2">
      <c r="B319" s="147"/>
      <c r="C319" s="152"/>
      <c r="D319" s="147"/>
      <c r="E319" s="153"/>
      <c r="F319" s="151"/>
      <c r="G319" s="151"/>
      <c r="H319" s="148"/>
      <c r="I319" s="149"/>
      <c r="X319" s="2"/>
      <c r="Y319" s="2"/>
      <c r="Z319" s="2"/>
    </row>
    <row r="320" spans="2:26" x14ac:dyDescent="0.2">
      <c r="B320" s="147"/>
      <c r="C320" s="152"/>
      <c r="D320" s="147"/>
      <c r="E320" s="153"/>
      <c r="F320" s="153"/>
      <c r="G320" s="153"/>
      <c r="H320" s="148"/>
      <c r="I320" s="149"/>
      <c r="X320" s="2"/>
      <c r="Y320" s="2"/>
      <c r="Z320" s="2"/>
    </row>
    <row r="321" spans="3:26" x14ac:dyDescent="0.2">
      <c r="E321" s="6"/>
      <c r="F321" s="5"/>
      <c r="G321" s="5"/>
      <c r="X321" s="2"/>
      <c r="Y321" s="2"/>
      <c r="Z321" s="2"/>
    </row>
    <row r="322" spans="3:26" x14ac:dyDescent="0.2">
      <c r="C322" s="150"/>
      <c r="E322" s="6"/>
      <c r="F322" s="6"/>
      <c r="G322" s="6"/>
      <c r="H322" s="59"/>
      <c r="X322" s="2"/>
      <c r="Y322" s="2"/>
      <c r="Z322" s="2"/>
    </row>
    <row r="323" spans="3:26" x14ac:dyDescent="0.2">
      <c r="C323" s="150"/>
      <c r="E323" s="6"/>
      <c r="F323" s="5"/>
      <c r="G323" s="5"/>
      <c r="H323" s="59"/>
      <c r="X323" s="2"/>
      <c r="Y323" s="2"/>
      <c r="Z323" s="2"/>
    </row>
    <row r="324" spans="3:26" x14ac:dyDescent="0.2">
      <c r="C324" s="150"/>
      <c r="E324" s="6"/>
      <c r="F324" s="5"/>
      <c r="G324" s="5"/>
      <c r="H324" s="59"/>
      <c r="X324" s="2"/>
      <c r="Y324" s="2"/>
      <c r="Z324" s="2"/>
    </row>
    <row r="325" spans="3:26" x14ac:dyDescent="0.2">
      <c r="C325" s="150"/>
      <c r="E325" s="6"/>
      <c r="F325" s="6"/>
      <c r="G325" s="6"/>
      <c r="H325" s="59"/>
      <c r="X325" s="2"/>
      <c r="Y325" s="2"/>
      <c r="Z325" s="2"/>
    </row>
    <row r="326" spans="3:26" x14ac:dyDescent="0.2">
      <c r="C326" s="150"/>
      <c r="E326" s="6"/>
      <c r="F326" s="6"/>
      <c r="G326" s="6"/>
      <c r="H326" s="59"/>
      <c r="X326" s="2"/>
      <c r="Y326" s="2"/>
      <c r="Z326" s="2"/>
    </row>
    <row r="327" spans="3:26" x14ac:dyDescent="0.2">
      <c r="C327" s="150"/>
      <c r="E327" s="6"/>
      <c r="F327" s="6"/>
      <c r="G327" s="6"/>
      <c r="H327" s="59"/>
      <c r="X327" s="2"/>
      <c r="Y327" s="2"/>
      <c r="Z327" s="2"/>
    </row>
    <row r="328" spans="3:26" x14ac:dyDescent="0.2">
      <c r="C328" s="150"/>
      <c r="E328" s="6"/>
      <c r="F328" s="6"/>
      <c r="G328" s="6"/>
      <c r="H328" s="59"/>
      <c r="X328" s="2"/>
      <c r="Y328" s="2"/>
      <c r="Z328" s="2"/>
    </row>
    <row r="329" spans="3:26" x14ac:dyDescent="0.2">
      <c r="C329" s="150"/>
      <c r="E329" s="6"/>
      <c r="F329" s="6"/>
      <c r="G329" s="6"/>
      <c r="H329" s="59"/>
      <c r="X329" s="2"/>
      <c r="Y329" s="2"/>
      <c r="Z329" s="2"/>
    </row>
    <row r="330" spans="3:26" x14ac:dyDescent="0.2">
      <c r="C330" s="150"/>
      <c r="E330" s="6"/>
      <c r="F330" s="6"/>
      <c r="G330" s="6"/>
      <c r="H330" s="59"/>
      <c r="X330" s="2"/>
      <c r="Y330" s="2"/>
      <c r="Z330" s="2"/>
    </row>
  </sheetData>
  <sheetProtection password="82E9" sheet="1" objects="1" scenarios="1" selectLockedCells="1"/>
  <mergeCells count="223">
    <mergeCell ref="B233:I239"/>
    <mergeCell ref="B213:J213"/>
    <mergeCell ref="E64:H64"/>
    <mergeCell ref="C113:F113"/>
    <mergeCell ref="C114:F114"/>
    <mergeCell ref="C109:F109"/>
    <mergeCell ref="D232:I232"/>
    <mergeCell ref="C131:F131"/>
    <mergeCell ref="C133:F133"/>
    <mergeCell ref="F134:H134"/>
    <mergeCell ref="C138:F138"/>
    <mergeCell ref="F192:H192"/>
    <mergeCell ref="B194:F194"/>
    <mergeCell ref="C195:F195"/>
    <mergeCell ref="C196:F196"/>
    <mergeCell ref="C197:F197"/>
    <mergeCell ref="C198:F198"/>
    <mergeCell ref="C199:F199"/>
    <mergeCell ref="E135:H135"/>
    <mergeCell ref="E143:H143"/>
    <mergeCell ref="C220:F220"/>
    <mergeCell ref="B186:F186"/>
    <mergeCell ref="C203:F203"/>
    <mergeCell ref="C204:F204"/>
    <mergeCell ref="B73:F73"/>
    <mergeCell ref="C74:F74"/>
    <mergeCell ref="C76:F76"/>
    <mergeCell ref="C75:F75"/>
    <mergeCell ref="F110:H110"/>
    <mergeCell ref="C105:F105"/>
    <mergeCell ref="B82:F82"/>
    <mergeCell ref="F88:H88"/>
    <mergeCell ref="C78:F78"/>
    <mergeCell ref="C79:F79"/>
    <mergeCell ref="B104:F104"/>
    <mergeCell ref="C106:F106"/>
    <mergeCell ref="C108:F108"/>
    <mergeCell ref="C91:F91"/>
    <mergeCell ref="F96:H96"/>
    <mergeCell ref="C92:F92"/>
    <mergeCell ref="B99:H99"/>
    <mergeCell ref="B90:F90"/>
    <mergeCell ref="C95:F95"/>
    <mergeCell ref="C53:F53"/>
    <mergeCell ref="C52:F52"/>
    <mergeCell ref="F54:H54"/>
    <mergeCell ref="G24:G28"/>
    <mergeCell ref="A1:D1"/>
    <mergeCell ref="E1:J1"/>
    <mergeCell ref="A2:J2"/>
    <mergeCell ref="I3:J3"/>
    <mergeCell ref="H4:J4"/>
    <mergeCell ref="H8:J8"/>
    <mergeCell ref="A12:J12"/>
    <mergeCell ref="A10:J10"/>
    <mergeCell ref="A11:J11"/>
    <mergeCell ref="G49:G53"/>
    <mergeCell ref="C34:F34"/>
    <mergeCell ref="C36:F36"/>
    <mergeCell ref="C48:F48"/>
    <mergeCell ref="C33:F33"/>
    <mergeCell ref="C35:F35"/>
    <mergeCell ref="F37:H37"/>
    <mergeCell ref="E38:H38"/>
    <mergeCell ref="B39:F39"/>
    <mergeCell ref="C51:F51"/>
    <mergeCell ref="A14:J14"/>
    <mergeCell ref="A19:J19"/>
    <mergeCell ref="A21:J21"/>
    <mergeCell ref="H5:J5"/>
    <mergeCell ref="H6:J6"/>
    <mergeCell ref="H7:J7"/>
    <mergeCell ref="E30:H30"/>
    <mergeCell ref="F20:J20"/>
    <mergeCell ref="B22:F22"/>
    <mergeCell ref="A13:J13"/>
    <mergeCell ref="B15:J15"/>
    <mergeCell ref="B16:J16"/>
    <mergeCell ref="B17:J17"/>
    <mergeCell ref="B18:J18"/>
    <mergeCell ref="B23:D23"/>
    <mergeCell ref="F80:H80"/>
    <mergeCell ref="K23:Q23"/>
    <mergeCell ref="C26:F26"/>
    <mergeCell ref="C25:F25"/>
    <mergeCell ref="F29:H29"/>
    <mergeCell ref="C24:F24"/>
    <mergeCell ref="C27:F27"/>
    <mergeCell ref="C28:F28"/>
    <mergeCell ref="C40:F40"/>
    <mergeCell ref="B47:F47"/>
    <mergeCell ref="G40:G44"/>
    <mergeCell ref="C41:F41"/>
    <mergeCell ref="C42:F42"/>
    <mergeCell ref="C43:F43"/>
    <mergeCell ref="C44:F44"/>
    <mergeCell ref="F45:H45"/>
    <mergeCell ref="E46:H46"/>
    <mergeCell ref="B31:F31"/>
    <mergeCell ref="B65:F65"/>
    <mergeCell ref="C32:F32"/>
    <mergeCell ref="G32:G36"/>
    <mergeCell ref="E55:H55"/>
    <mergeCell ref="C49:F49"/>
    <mergeCell ref="C50:F50"/>
    <mergeCell ref="C69:F69"/>
    <mergeCell ref="C58:F58"/>
    <mergeCell ref="A102:J102"/>
    <mergeCell ref="C66:F66"/>
    <mergeCell ref="C67:F67"/>
    <mergeCell ref="F63:H63"/>
    <mergeCell ref="E72:H72"/>
    <mergeCell ref="E81:H81"/>
    <mergeCell ref="E89:H89"/>
    <mergeCell ref="E97:H97"/>
    <mergeCell ref="C83:F83"/>
    <mergeCell ref="C84:F84"/>
    <mergeCell ref="C85:F85"/>
    <mergeCell ref="C86:F86"/>
    <mergeCell ref="C87:F87"/>
    <mergeCell ref="C77:F77"/>
    <mergeCell ref="C59:F59"/>
    <mergeCell ref="C93:F93"/>
    <mergeCell ref="C94:F94"/>
    <mergeCell ref="G57:G61"/>
    <mergeCell ref="C57:F57"/>
    <mergeCell ref="F71:H71"/>
    <mergeCell ref="C61:F61"/>
    <mergeCell ref="C70:F70"/>
    <mergeCell ref="C132:F132"/>
    <mergeCell ref="C140:F140"/>
    <mergeCell ref="C141:F141"/>
    <mergeCell ref="B202:F202"/>
    <mergeCell ref="B148:I148"/>
    <mergeCell ref="C176:F176"/>
    <mergeCell ref="F200:H200"/>
    <mergeCell ref="C191:F191"/>
    <mergeCell ref="F142:H142"/>
    <mergeCell ref="C160:D160"/>
    <mergeCell ref="C161:D161"/>
    <mergeCell ref="C163:D163"/>
    <mergeCell ref="C165:D165"/>
    <mergeCell ref="G174:G175"/>
    <mergeCell ref="H174:H175"/>
    <mergeCell ref="C187:F187"/>
    <mergeCell ref="A172:J172"/>
    <mergeCell ref="B174:F174"/>
    <mergeCell ref="C188:F188"/>
    <mergeCell ref="I174:I175"/>
    <mergeCell ref="J174:J175"/>
    <mergeCell ref="B149:F149"/>
    <mergeCell ref="C177:F177"/>
    <mergeCell ref="C178:F178"/>
    <mergeCell ref="E208:H208"/>
    <mergeCell ref="B150:F150"/>
    <mergeCell ref="G151:G155"/>
    <mergeCell ref="C151:F151"/>
    <mergeCell ref="C152:F152"/>
    <mergeCell ref="C153:F153"/>
    <mergeCell ref="C154:F154"/>
    <mergeCell ref="C155:F155"/>
    <mergeCell ref="F156:H156"/>
    <mergeCell ref="B158:F158"/>
    <mergeCell ref="G159:G165"/>
    <mergeCell ref="C162:F162"/>
    <mergeCell ref="F166:H166"/>
    <mergeCell ref="B168:H168"/>
    <mergeCell ref="C164:D164"/>
    <mergeCell ref="E157:H157"/>
    <mergeCell ref="E167:H167"/>
    <mergeCell ref="C189:F189"/>
    <mergeCell ref="C183:F183"/>
    <mergeCell ref="F184:H184"/>
    <mergeCell ref="C190:F190"/>
    <mergeCell ref="F207:H207"/>
    <mergeCell ref="B56:F56"/>
    <mergeCell ref="B173:J173"/>
    <mergeCell ref="F117:H117"/>
    <mergeCell ref="C115:F115"/>
    <mergeCell ref="E118:H118"/>
    <mergeCell ref="C107:F107"/>
    <mergeCell ref="E111:H111"/>
    <mergeCell ref="C116:F116"/>
    <mergeCell ref="B112:F112"/>
    <mergeCell ref="B119:F119"/>
    <mergeCell ref="C123:F123"/>
    <mergeCell ref="C124:F124"/>
    <mergeCell ref="F126:H126"/>
    <mergeCell ref="B136:F136"/>
    <mergeCell ref="C137:F137"/>
    <mergeCell ref="C139:F139"/>
    <mergeCell ref="C120:F120"/>
    <mergeCell ref="C121:F121"/>
    <mergeCell ref="C122:F122"/>
    <mergeCell ref="C125:F125"/>
    <mergeCell ref="C130:F130"/>
    <mergeCell ref="B128:F128"/>
    <mergeCell ref="C129:F129"/>
    <mergeCell ref="E127:H127"/>
    <mergeCell ref="B221:H221"/>
    <mergeCell ref="B222:H222"/>
    <mergeCell ref="B175:F175"/>
    <mergeCell ref="I222:J222"/>
    <mergeCell ref="C68:F68"/>
    <mergeCell ref="G83:G87"/>
    <mergeCell ref="G74:G79"/>
    <mergeCell ref="G66:G70"/>
    <mergeCell ref="G187:G191"/>
    <mergeCell ref="G176:G183"/>
    <mergeCell ref="G137:G141"/>
    <mergeCell ref="G129:G133"/>
    <mergeCell ref="G120:G125"/>
    <mergeCell ref="G113:G116"/>
    <mergeCell ref="G105:G109"/>
    <mergeCell ref="G91:G95"/>
    <mergeCell ref="E185:H185"/>
    <mergeCell ref="E193:H193"/>
    <mergeCell ref="E201:H201"/>
    <mergeCell ref="C205:F205"/>
    <mergeCell ref="C206:F206"/>
    <mergeCell ref="G203:G206"/>
    <mergeCell ref="G195:G199"/>
    <mergeCell ref="C179:F179"/>
  </mergeCells>
  <conditionalFormatting sqref="I57:J63 I145:J147 I100:J101 I210:J212 I83:J88 I104:J107 I169:J171 J148:J149 I150:J153 I24:J29 I158:J166 I188:J192 I203:J207 I174:J174 I49:J55 I109:J114 I116:J118 I73:J80 I65:J71">
    <cfRule type="cellIs" dxfId="149" priority="214" stopIfTrue="1" operator="between">
      <formula>0</formula>
      <formula>0.49</formula>
    </cfRule>
    <cfRule type="cellIs" dxfId="148" priority="215" stopIfTrue="1" operator="between">
      <formula>0.5</formula>
      <formula>0.99</formula>
    </cfRule>
    <cfRule type="cellIs" dxfId="147" priority="216" stopIfTrue="1" operator="between">
      <formula>0.991</formula>
      <formula>1</formula>
    </cfRule>
  </conditionalFormatting>
  <conditionalFormatting sqref="I128:J128">
    <cfRule type="cellIs" dxfId="146" priority="199" stopIfTrue="1" operator="between">
      <formula>0</formula>
      <formula>0.49</formula>
    </cfRule>
    <cfRule type="cellIs" dxfId="145" priority="200" stopIfTrue="1" operator="between">
      <formula>0.5</formula>
      <formula>0.99</formula>
    </cfRule>
    <cfRule type="cellIs" dxfId="144" priority="201" stopIfTrue="1" operator="between">
      <formula>0.991</formula>
      <formula>1</formula>
    </cfRule>
  </conditionalFormatting>
  <conditionalFormatting sqref="I129:J134">
    <cfRule type="cellIs" dxfId="143" priority="196" stopIfTrue="1" operator="between">
      <formula>0</formula>
      <formula>0.49</formula>
    </cfRule>
    <cfRule type="cellIs" dxfId="142" priority="197" stopIfTrue="1" operator="between">
      <formula>0.5</formula>
      <formula>0.99</formula>
    </cfRule>
    <cfRule type="cellIs" dxfId="141" priority="198" stopIfTrue="1" operator="between">
      <formula>0.991</formula>
      <formula>1</formula>
    </cfRule>
  </conditionalFormatting>
  <conditionalFormatting sqref="I134:J134">
    <cfRule type="cellIs" dxfId="140" priority="193" stopIfTrue="1" operator="between">
      <formula>0</formula>
      <formula>0.49</formula>
    </cfRule>
    <cfRule type="cellIs" dxfId="139" priority="194" stopIfTrue="1" operator="between">
      <formula>0.5</formula>
      <formula>0.99</formula>
    </cfRule>
    <cfRule type="cellIs" dxfId="138" priority="195" stopIfTrue="1" operator="between">
      <formula>0.991</formula>
      <formula>1</formula>
    </cfRule>
  </conditionalFormatting>
  <conditionalFormatting sqref="I176:J184">
    <cfRule type="cellIs" dxfId="137" priority="187" stopIfTrue="1" operator="between">
      <formula>0</formula>
      <formula>0.49</formula>
    </cfRule>
    <cfRule type="cellIs" dxfId="136" priority="188" stopIfTrue="1" operator="between">
      <formula>0.5</formula>
      <formula>0.99</formula>
    </cfRule>
    <cfRule type="cellIs" dxfId="135" priority="189" stopIfTrue="1" operator="between">
      <formula>0.991</formula>
      <formula>1</formula>
    </cfRule>
  </conditionalFormatting>
  <conditionalFormatting sqref="I184:J184">
    <cfRule type="cellIs" dxfId="134" priority="184" stopIfTrue="1" operator="between">
      <formula>0</formula>
      <formula>0.49</formula>
    </cfRule>
    <cfRule type="cellIs" dxfId="133" priority="185" stopIfTrue="1" operator="between">
      <formula>0.5</formula>
      <formula>0.99</formula>
    </cfRule>
    <cfRule type="cellIs" dxfId="132" priority="186" stopIfTrue="1" operator="between">
      <formula>0.991</formula>
      <formula>1</formula>
    </cfRule>
  </conditionalFormatting>
  <conditionalFormatting sqref="I82:J82">
    <cfRule type="cellIs" dxfId="131" priority="181" stopIfTrue="1" operator="between">
      <formula>0</formula>
      <formula>0.49</formula>
    </cfRule>
    <cfRule type="cellIs" dxfId="130" priority="182" stopIfTrue="1" operator="between">
      <formula>0.5</formula>
      <formula>0.99</formula>
    </cfRule>
    <cfRule type="cellIs" dxfId="129" priority="183" stopIfTrue="1" operator="between">
      <formula>0.991</formula>
      <formula>1</formula>
    </cfRule>
  </conditionalFormatting>
  <conditionalFormatting sqref="I192:J192">
    <cfRule type="cellIs" dxfId="128" priority="166" stopIfTrue="1" operator="between">
      <formula>0</formula>
      <formula>0.49</formula>
    </cfRule>
    <cfRule type="cellIs" dxfId="127" priority="167" stopIfTrue="1" operator="between">
      <formula>0.5</formula>
      <formula>0.99</formula>
    </cfRule>
    <cfRule type="cellIs" dxfId="126" priority="168" stopIfTrue="1" operator="between">
      <formula>0.991</formula>
      <formula>1</formula>
    </cfRule>
  </conditionalFormatting>
  <conditionalFormatting sqref="I186:J186">
    <cfRule type="cellIs" dxfId="125" priority="172" stopIfTrue="1" operator="between">
      <formula>0</formula>
      <formula>0.49</formula>
    </cfRule>
    <cfRule type="cellIs" dxfId="124" priority="173" stopIfTrue="1" operator="between">
      <formula>0.5</formula>
      <formula>0.99</formula>
    </cfRule>
    <cfRule type="cellIs" dxfId="123" priority="174" stopIfTrue="1" operator="between">
      <formula>0.991</formula>
      <formula>1</formula>
    </cfRule>
  </conditionalFormatting>
  <conditionalFormatting sqref="I200:J200">
    <cfRule type="cellIs" dxfId="122" priority="157" stopIfTrue="1" operator="between">
      <formula>0</formula>
      <formula>0.49</formula>
    </cfRule>
    <cfRule type="cellIs" dxfId="121" priority="158" stopIfTrue="1" operator="between">
      <formula>0.5</formula>
      <formula>0.99</formula>
    </cfRule>
    <cfRule type="cellIs" dxfId="120" priority="159" stopIfTrue="1" operator="between">
      <formula>0.991</formula>
      <formula>1</formula>
    </cfRule>
  </conditionalFormatting>
  <conditionalFormatting sqref="I194:J194">
    <cfRule type="cellIs" dxfId="119" priority="163" stopIfTrue="1" operator="between">
      <formula>0</formula>
      <formula>0.49</formula>
    </cfRule>
    <cfRule type="cellIs" dxfId="118" priority="164" stopIfTrue="1" operator="between">
      <formula>0.5</formula>
      <formula>0.99</formula>
    </cfRule>
    <cfRule type="cellIs" dxfId="117" priority="165" stopIfTrue="1" operator="between">
      <formula>0.991</formula>
      <formula>1</formula>
    </cfRule>
  </conditionalFormatting>
  <conditionalFormatting sqref="I195:J200">
    <cfRule type="cellIs" dxfId="116" priority="160" stopIfTrue="1" operator="between">
      <formula>0</formula>
      <formula>0.49</formula>
    </cfRule>
    <cfRule type="cellIs" dxfId="115" priority="161" stopIfTrue="1" operator="between">
      <formula>0.5</formula>
      <formula>0.99</formula>
    </cfRule>
    <cfRule type="cellIs" dxfId="114" priority="162" stopIfTrue="1" operator="between">
      <formula>0.991</formula>
      <formula>1</formula>
    </cfRule>
  </conditionalFormatting>
  <conditionalFormatting sqref="I210:J212 I207:J207">
    <cfRule type="cellIs" dxfId="113" priority="130" stopIfTrue="1" operator="between">
      <formula>0</formula>
      <formula>0.49</formula>
    </cfRule>
    <cfRule type="cellIs" dxfId="112" priority="131" stopIfTrue="1" operator="between">
      <formula>0.5</formula>
      <formula>0.99</formula>
    </cfRule>
    <cfRule type="cellIs" dxfId="111" priority="132" stopIfTrue="1" operator="between">
      <formula>0.991</formula>
      <formula>1</formula>
    </cfRule>
  </conditionalFormatting>
  <conditionalFormatting sqref="I202:J202">
    <cfRule type="cellIs" dxfId="110" priority="136" stopIfTrue="1" operator="between">
      <formula>0</formula>
      <formula>0.49</formula>
    </cfRule>
    <cfRule type="cellIs" dxfId="109" priority="137" stopIfTrue="1" operator="between">
      <formula>0.5</formula>
      <formula>0.99</formula>
    </cfRule>
    <cfRule type="cellIs" dxfId="108" priority="138" stopIfTrue="1" operator="between">
      <formula>0.991</formula>
      <formula>1</formula>
    </cfRule>
  </conditionalFormatting>
  <conditionalFormatting sqref="I96:J96">
    <cfRule type="cellIs" dxfId="107" priority="121" stopIfTrue="1" operator="between">
      <formula>0</formula>
      <formula>0.49</formula>
    </cfRule>
    <cfRule type="cellIs" dxfId="106" priority="122" stopIfTrue="1" operator="between">
      <formula>0.5</formula>
      <formula>0.99</formula>
    </cfRule>
    <cfRule type="cellIs" dxfId="105" priority="123" stopIfTrue="1" operator="between">
      <formula>0.991</formula>
      <formula>1</formula>
    </cfRule>
  </conditionalFormatting>
  <conditionalFormatting sqref="I90:J90">
    <cfRule type="cellIs" dxfId="104" priority="127" stopIfTrue="1" operator="between">
      <formula>0</formula>
      <formula>0.49</formula>
    </cfRule>
    <cfRule type="cellIs" dxfId="103" priority="128" stopIfTrue="1" operator="between">
      <formula>0.5</formula>
      <formula>0.99</formula>
    </cfRule>
    <cfRule type="cellIs" dxfId="102" priority="129" stopIfTrue="1" operator="between">
      <formula>0.991</formula>
      <formula>1</formula>
    </cfRule>
  </conditionalFormatting>
  <conditionalFormatting sqref="I91:J96">
    <cfRule type="cellIs" dxfId="101" priority="124" stopIfTrue="1" operator="between">
      <formula>0</formula>
      <formula>0.49</formula>
    </cfRule>
    <cfRule type="cellIs" dxfId="100" priority="125" stopIfTrue="1" operator="between">
      <formula>0.5</formula>
      <formula>0.99</formula>
    </cfRule>
    <cfRule type="cellIs" dxfId="99" priority="126" stopIfTrue="1" operator="between">
      <formula>0.991</formula>
      <formula>1</formula>
    </cfRule>
  </conditionalFormatting>
  <conditionalFormatting sqref="I119:J126">
    <cfRule type="cellIs" dxfId="98" priority="118" stopIfTrue="1" operator="between">
      <formula>0</formula>
      <formula>0.49</formula>
    </cfRule>
    <cfRule type="cellIs" dxfId="97" priority="119" stopIfTrue="1" operator="between">
      <formula>0.5</formula>
      <formula>0.99</formula>
    </cfRule>
    <cfRule type="cellIs" dxfId="96" priority="120" stopIfTrue="1" operator="between">
      <formula>0.991</formula>
      <formula>1</formula>
    </cfRule>
  </conditionalFormatting>
  <conditionalFormatting sqref="I137:J142">
    <cfRule type="cellIs" dxfId="95" priority="115" stopIfTrue="1" operator="between">
      <formula>0</formula>
      <formula>0.49</formula>
    </cfRule>
    <cfRule type="cellIs" dxfId="94" priority="116" stopIfTrue="1" operator="between">
      <formula>0.5</formula>
      <formula>0.99</formula>
    </cfRule>
    <cfRule type="cellIs" dxfId="93" priority="117" stopIfTrue="1" operator="between">
      <formula>0.991</formula>
      <formula>1</formula>
    </cfRule>
  </conditionalFormatting>
  <conditionalFormatting sqref="I136:J136">
    <cfRule type="cellIs" dxfId="92" priority="112" stopIfTrue="1" operator="between">
      <formula>0</formula>
      <formula>0.49</formula>
    </cfRule>
    <cfRule type="cellIs" dxfId="91" priority="113" stopIfTrue="1" operator="between">
      <formula>0.5</formula>
      <formula>0.99</formula>
    </cfRule>
    <cfRule type="cellIs" dxfId="90" priority="114" stopIfTrue="1" operator="between">
      <formula>0.991</formula>
      <formula>1</formula>
    </cfRule>
  </conditionalFormatting>
  <conditionalFormatting sqref="I108:J108">
    <cfRule type="cellIs" dxfId="89" priority="109" stopIfTrue="1" operator="between">
      <formula>0</formula>
      <formula>0.49</formula>
    </cfRule>
    <cfRule type="cellIs" dxfId="88" priority="110" stopIfTrue="1" operator="between">
      <formula>0.5</formula>
      <formula>0.99</formula>
    </cfRule>
    <cfRule type="cellIs" dxfId="87" priority="111" stopIfTrue="1" operator="between">
      <formula>0.991</formula>
      <formula>1</formula>
    </cfRule>
  </conditionalFormatting>
  <conditionalFormatting sqref="I115:J115">
    <cfRule type="cellIs" dxfId="86" priority="106" stopIfTrue="1" operator="between">
      <formula>0</formula>
      <formula>0.49</formula>
    </cfRule>
    <cfRule type="cellIs" dxfId="85" priority="107" stopIfTrue="1" operator="between">
      <formula>0.5</formula>
      <formula>0.99</formula>
    </cfRule>
    <cfRule type="cellIs" dxfId="84" priority="108" stopIfTrue="1" operator="between">
      <formula>0.991</formula>
      <formula>1</formula>
    </cfRule>
  </conditionalFormatting>
  <conditionalFormatting sqref="I187:J187">
    <cfRule type="cellIs" dxfId="83" priority="103" stopIfTrue="1" operator="between">
      <formula>0</formula>
      <formula>0.49</formula>
    </cfRule>
    <cfRule type="cellIs" dxfId="82" priority="104" stopIfTrue="1" operator="between">
      <formula>0.5</formula>
      <formula>0.99</formula>
    </cfRule>
    <cfRule type="cellIs" dxfId="81" priority="105" stopIfTrue="1" operator="between">
      <formula>0.991</formula>
      <formula>1</formula>
    </cfRule>
  </conditionalFormatting>
  <conditionalFormatting sqref="I155:J156">
    <cfRule type="cellIs" dxfId="80" priority="91" stopIfTrue="1" operator="between">
      <formula>0</formula>
      <formula>0.49</formula>
    </cfRule>
    <cfRule type="cellIs" dxfId="79" priority="92" stopIfTrue="1" operator="between">
      <formula>0.5</formula>
      <formula>0.99</formula>
    </cfRule>
    <cfRule type="cellIs" dxfId="78" priority="93" stopIfTrue="1" operator="between">
      <formula>0.991</formula>
      <formula>1</formula>
    </cfRule>
  </conditionalFormatting>
  <conditionalFormatting sqref="I154:J154">
    <cfRule type="cellIs" dxfId="77" priority="88" stopIfTrue="1" operator="between">
      <formula>0</formula>
      <formula>0.49</formula>
    </cfRule>
    <cfRule type="cellIs" dxfId="76" priority="89" stopIfTrue="1" operator="between">
      <formula>0.5</formula>
      <formula>0.99</formula>
    </cfRule>
    <cfRule type="cellIs" dxfId="75" priority="90" stopIfTrue="1" operator="between">
      <formula>0.991</formula>
      <formula>1</formula>
    </cfRule>
  </conditionalFormatting>
  <conditionalFormatting sqref="I31:J37">
    <cfRule type="cellIs" dxfId="74" priority="82" stopIfTrue="1" operator="between">
      <formula>0</formula>
      <formula>0.49</formula>
    </cfRule>
    <cfRule type="cellIs" dxfId="73" priority="83" stopIfTrue="1" operator="between">
      <formula>0.5</formula>
      <formula>0.99</formula>
    </cfRule>
    <cfRule type="cellIs" dxfId="72" priority="84" stopIfTrue="1" operator="between">
      <formula>0.991</formula>
      <formula>1</formula>
    </cfRule>
  </conditionalFormatting>
  <conditionalFormatting sqref="I45:J45">
    <cfRule type="cellIs" dxfId="71" priority="73" stopIfTrue="1" operator="between">
      <formula>0</formula>
      <formula>0.49</formula>
    </cfRule>
    <cfRule type="cellIs" dxfId="70" priority="74" stopIfTrue="1" operator="between">
      <formula>0.5</formula>
      <formula>0.99</formula>
    </cfRule>
    <cfRule type="cellIs" dxfId="69" priority="75" stopIfTrue="1" operator="between">
      <formula>0.991</formula>
      <formula>1</formula>
    </cfRule>
  </conditionalFormatting>
  <conditionalFormatting sqref="I39:J39">
    <cfRule type="cellIs" dxfId="68" priority="79" stopIfTrue="1" operator="between">
      <formula>0</formula>
      <formula>0.49</formula>
    </cfRule>
    <cfRule type="cellIs" dxfId="67" priority="80" stopIfTrue="1" operator="between">
      <formula>0.5</formula>
      <formula>0.99</formula>
    </cfRule>
    <cfRule type="cellIs" dxfId="66" priority="81" stopIfTrue="1" operator="between">
      <formula>0.991</formula>
      <formula>1</formula>
    </cfRule>
  </conditionalFormatting>
  <conditionalFormatting sqref="I40:J45">
    <cfRule type="cellIs" dxfId="65" priority="76" stopIfTrue="1" operator="between">
      <formula>0</formula>
      <formula>0.49</formula>
    </cfRule>
    <cfRule type="cellIs" dxfId="64" priority="77" stopIfTrue="1" operator="between">
      <formula>0.5</formula>
      <formula>0.99</formula>
    </cfRule>
    <cfRule type="cellIs" dxfId="63" priority="78" stopIfTrue="1" operator="between">
      <formula>0.991</formula>
      <formula>1</formula>
    </cfRule>
  </conditionalFormatting>
  <conditionalFormatting sqref="J167">
    <cfRule type="cellIs" dxfId="62" priority="43" stopIfTrue="1" operator="between">
      <formula>0</formula>
      <formula>0.49</formula>
    </cfRule>
    <cfRule type="cellIs" dxfId="61" priority="44" stopIfTrue="1" operator="between">
      <formula>0.5</formula>
      <formula>0.99</formula>
    </cfRule>
    <cfRule type="cellIs" dxfId="60" priority="45" stopIfTrue="1" operator="between">
      <formula>0.991</formula>
      <formula>1</formula>
    </cfRule>
  </conditionalFormatting>
  <conditionalFormatting sqref="I135">
    <cfRule type="cellIs" dxfId="59" priority="64" stopIfTrue="1" operator="between">
      <formula>0</formula>
      <formula>0.49</formula>
    </cfRule>
    <cfRule type="cellIs" dxfId="58" priority="65" stopIfTrue="1" operator="between">
      <formula>0.5</formula>
      <formula>0.99</formula>
    </cfRule>
    <cfRule type="cellIs" dxfId="57" priority="66" stopIfTrue="1" operator="between">
      <formula>0.991</formula>
      <formula>1</formula>
    </cfRule>
  </conditionalFormatting>
  <conditionalFormatting sqref="J135">
    <cfRule type="cellIs" dxfId="56" priority="61" stopIfTrue="1" operator="between">
      <formula>0</formula>
      <formula>0.49</formula>
    </cfRule>
    <cfRule type="cellIs" dxfId="55" priority="62" stopIfTrue="1" operator="between">
      <formula>0.5</formula>
      <formula>0.99</formula>
    </cfRule>
    <cfRule type="cellIs" dxfId="54" priority="63" stopIfTrue="1" operator="between">
      <formula>0.991</formula>
      <formula>1</formula>
    </cfRule>
  </conditionalFormatting>
  <conditionalFormatting sqref="I143">
    <cfRule type="cellIs" dxfId="53" priority="58" stopIfTrue="1" operator="between">
      <formula>0</formula>
      <formula>0.49</formula>
    </cfRule>
    <cfRule type="cellIs" dxfId="52" priority="59" stopIfTrue="1" operator="between">
      <formula>0.5</formula>
      <formula>0.99</formula>
    </cfRule>
    <cfRule type="cellIs" dxfId="51" priority="60" stopIfTrue="1" operator="between">
      <formula>0.991</formula>
      <formula>1</formula>
    </cfRule>
  </conditionalFormatting>
  <conditionalFormatting sqref="J143">
    <cfRule type="cellIs" dxfId="50" priority="55" stopIfTrue="1" operator="between">
      <formula>0</formula>
      <formula>0.49</formula>
    </cfRule>
    <cfRule type="cellIs" dxfId="49" priority="56" stopIfTrue="1" operator="between">
      <formula>0.5</formula>
      <formula>0.99</formula>
    </cfRule>
    <cfRule type="cellIs" dxfId="48" priority="57" stopIfTrue="1" operator="between">
      <formula>0.991</formula>
      <formula>1</formula>
    </cfRule>
  </conditionalFormatting>
  <conditionalFormatting sqref="I157">
    <cfRule type="cellIs" dxfId="47" priority="52" stopIfTrue="1" operator="between">
      <formula>0</formula>
      <formula>0.49</formula>
    </cfRule>
    <cfRule type="cellIs" dxfId="46" priority="53" stopIfTrue="1" operator="between">
      <formula>0.5</formula>
      <formula>0.99</formula>
    </cfRule>
    <cfRule type="cellIs" dxfId="45" priority="54" stopIfTrue="1" operator="between">
      <formula>0.991</formula>
      <formula>1</formula>
    </cfRule>
  </conditionalFormatting>
  <conditionalFormatting sqref="J157">
    <cfRule type="cellIs" dxfId="44" priority="49" stopIfTrue="1" operator="between">
      <formula>0</formula>
      <formula>0.49</formula>
    </cfRule>
    <cfRule type="cellIs" dxfId="43" priority="50" stopIfTrue="1" operator="between">
      <formula>0.5</formula>
      <formula>0.99</formula>
    </cfRule>
    <cfRule type="cellIs" dxfId="42" priority="51" stopIfTrue="1" operator="between">
      <formula>0.991</formula>
      <formula>1</formula>
    </cfRule>
  </conditionalFormatting>
  <conditionalFormatting sqref="I167">
    <cfRule type="cellIs" dxfId="41" priority="46" stopIfTrue="1" operator="between">
      <formula>0</formula>
      <formula>0.49</formula>
    </cfRule>
    <cfRule type="cellIs" dxfId="40" priority="47" stopIfTrue="1" operator="between">
      <formula>0.5</formula>
      <formula>0.99</formula>
    </cfRule>
    <cfRule type="cellIs" dxfId="39" priority="48" stopIfTrue="1" operator="between">
      <formula>0.991</formula>
      <formula>1</formula>
    </cfRule>
  </conditionalFormatting>
  <conditionalFormatting sqref="I97:J97">
    <cfRule type="cellIs" dxfId="38" priority="40" stopIfTrue="1" operator="between">
      <formula>0</formula>
      <formula>0.49</formula>
    </cfRule>
    <cfRule type="cellIs" dxfId="37" priority="41" stopIfTrue="1" operator="between">
      <formula>0.5</formula>
      <formula>0.99</formula>
    </cfRule>
    <cfRule type="cellIs" dxfId="36" priority="42" stopIfTrue="1" operator="between">
      <formula>0.991</formula>
      <formula>1</formula>
    </cfRule>
  </conditionalFormatting>
  <conditionalFormatting sqref="I89:J89">
    <cfRule type="cellIs" dxfId="35" priority="37" stopIfTrue="1" operator="between">
      <formula>0</formula>
      <formula>0.49</formula>
    </cfRule>
    <cfRule type="cellIs" dxfId="34" priority="38" stopIfTrue="1" operator="between">
      <formula>0.5</formula>
      <formula>0.99</formula>
    </cfRule>
    <cfRule type="cellIs" dxfId="33" priority="39" stopIfTrue="1" operator="between">
      <formula>0.991</formula>
      <formula>1</formula>
    </cfRule>
  </conditionalFormatting>
  <conditionalFormatting sqref="I81:J81">
    <cfRule type="cellIs" dxfId="32" priority="34" stopIfTrue="1" operator="between">
      <formula>0</formula>
      <formula>0.49</formula>
    </cfRule>
    <cfRule type="cellIs" dxfId="31" priority="35" stopIfTrue="1" operator="between">
      <formula>0.5</formula>
      <formula>0.99</formula>
    </cfRule>
    <cfRule type="cellIs" dxfId="30" priority="36" stopIfTrue="1" operator="between">
      <formula>0.991</formula>
      <formula>1</formula>
    </cfRule>
  </conditionalFormatting>
  <conditionalFormatting sqref="I72:J72">
    <cfRule type="cellIs" dxfId="29" priority="31" stopIfTrue="1" operator="between">
      <formula>0</formula>
      <formula>0.49</formula>
    </cfRule>
    <cfRule type="cellIs" dxfId="28" priority="32" stopIfTrue="1" operator="between">
      <formula>0.5</formula>
      <formula>0.99</formula>
    </cfRule>
    <cfRule type="cellIs" dxfId="27" priority="33" stopIfTrue="1" operator="between">
      <formula>0.991</formula>
      <formula>1</formula>
    </cfRule>
  </conditionalFormatting>
  <conditionalFormatting sqref="I64:J64">
    <cfRule type="cellIs" dxfId="26" priority="28" stopIfTrue="1" operator="between">
      <formula>0</formula>
      <formula>0.49</formula>
    </cfRule>
    <cfRule type="cellIs" dxfId="25" priority="29" stopIfTrue="1" operator="between">
      <formula>0.5</formula>
      <formula>0.99</formula>
    </cfRule>
    <cfRule type="cellIs" dxfId="24" priority="30" stopIfTrue="1" operator="between">
      <formula>0.991</formula>
      <formula>1</formula>
    </cfRule>
  </conditionalFormatting>
  <conditionalFormatting sqref="I46:J46">
    <cfRule type="cellIs" dxfId="23" priority="25" stopIfTrue="1" operator="between">
      <formula>0</formula>
      <formula>0.49</formula>
    </cfRule>
    <cfRule type="cellIs" dxfId="22" priority="26" stopIfTrue="1" operator="between">
      <formula>0.5</formula>
      <formula>0.99</formula>
    </cfRule>
    <cfRule type="cellIs" dxfId="21" priority="27" stopIfTrue="1" operator="between">
      <formula>0.991</formula>
      <formula>1</formula>
    </cfRule>
  </conditionalFormatting>
  <conditionalFormatting sqref="I38:J38">
    <cfRule type="cellIs" dxfId="20" priority="22" stopIfTrue="1" operator="between">
      <formula>0</formula>
      <formula>0.49</formula>
    </cfRule>
    <cfRule type="cellIs" dxfId="19" priority="23" stopIfTrue="1" operator="between">
      <formula>0.5</formula>
      <formula>0.99</formula>
    </cfRule>
    <cfRule type="cellIs" dxfId="18" priority="24" stopIfTrue="1" operator="between">
      <formula>0.991</formula>
      <formula>1</formula>
    </cfRule>
  </conditionalFormatting>
  <conditionalFormatting sqref="I30:J30">
    <cfRule type="cellIs" dxfId="17" priority="19" stopIfTrue="1" operator="between">
      <formula>0</formula>
      <formula>0.49</formula>
    </cfRule>
    <cfRule type="cellIs" dxfId="16" priority="20" stopIfTrue="1" operator="between">
      <formula>0.5</formula>
      <formula>0.99</formula>
    </cfRule>
    <cfRule type="cellIs" dxfId="15" priority="21" stopIfTrue="1" operator="between">
      <formula>0.991</formula>
      <formula>1</formula>
    </cfRule>
  </conditionalFormatting>
  <conditionalFormatting sqref="I185:J185">
    <cfRule type="cellIs" dxfId="14" priority="16" stopIfTrue="1" operator="between">
      <formula>0</formula>
      <formula>0.49</formula>
    </cfRule>
    <cfRule type="cellIs" dxfId="13" priority="17" stopIfTrue="1" operator="between">
      <formula>0.5</formula>
      <formula>0.99</formula>
    </cfRule>
    <cfRule type="cellIs" dxfId="12" priority="18" stopIfTrue="1" operator="between">
      <formula>0.991</formula>
      <formula>1</formula>
    </cfRule>
  </conditionalFormatting>
  <conditionalFormatting sqref="I193:J193">
    <cfRule type="cellIs" dxfId="11" priority="10" stopIfTrue="1" operator="between">
      <formula>0</formula>
      <formula>0.49</formula>
    </cfRule>
    <cfRule type="cellIs" dxfId="10" priority="11" stopIfTrue="1" operator="between">
      <formula>0.5</formula>
      <formula>0.99</formula>
    </cfRule>
    <cfRule type="cellIs" dxfId="9" priority="12" stopIfTrue="1" operator="between">
      <formula>0.991</formula>
      <formula>1</formula>
    </cfRule>
  </conditionalFormatting>
  <conditionalFormatting sqref="I208:J208">
    <cfRule type="cellIs" dxfId="8" priority="7" stopIfTrue="1" operator="between">
      <formula>0</formula>
      <formula>0.49</formula>
    </cfRule>
    <cfRule type="cellIs" dxfId="7" priority="8" stopIfTrue="1" operator="between">
      <formula>0.5</formula>
      <formula>0.99</formula>
    </cfRule>
    <cfRule type="cellIs" dxfId="6" priority="9" stopIfTrue="1" operator="between">
      <formula>0.991</formula>
      <formula>1</formula>
    </cfRule>
  </conditionalFormatting>
  <conditionalFormatting sqref="I201:J201">
    <cfRule type="cellIs" dxfId="5" priority="4" stopIfTrue="1" operator="between">
      <formula>0</formula>
      <formula>0.49</formula>
    </cfRule>
    <cfRule type="cellIs" dxfId="4" priority="5" stopIfTrue="1" operator="between">
      <formula>0.5</formula>
      <formula>0.99</formula>
    </cfRule>
    <cfRule type="cellIs" dxfId="3" priority="6" stopIfTrue="1" operator="between">
      <formula>0.991</formula>
      <formula>1</formula>
    </cfRule>
  </conditionalFormatting>
  <conditionalFormatting sqref="I127:J127">
    <cfRule type="cellIs" dxfId="2" priority="1" stopIfTrue="1" operator="between">
      <formula>0</formula>
      <formula>0.49</formula>
    </cfRule>
    <cfRule type="cellIs" dxfId="1" priority="2" stopIfTrue="1" operator="between">
      <formula>0.5</formula>
      <formula>0.99</formula>
    </cfRule>
    <cfRule type="cellIs" dxfId="0" priority="3" stopIfTrue="1" operator="between">
      <formula>0.991</formula>
      <formula>1</formula>
    </cfRule>
  </conditionalFormatting>
  <hyperlinks>
    <hyperlink ref="A19:J19" r:id="rId1" display="Gunnison Sage-Grouse Rangewide Conservation Plan Link"/>
    <hyperlink ref="B175" r:id="rId2" display="Biology, Ecology, and Mgmt of Western Juniper"/>
  </hyperlinks>
  <pageMargins left="0.65" right="0.5" top="0.5" bottom="0.49" header="0.5" footer="0.5"/>
  <pageSetup scale="72" orientation="portrait" r:id="rId3"/>
  <headerFooter alignWithMargins="0"/>
  <rowBreaks count="3" manualBreakCount="3">
    <brk id="55" max="9" man="1"/>
    <brk id="127" max="9" man="1"/>
    <brk id="201" max="9"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zoomScaleNormal="100" workbookViewId="0">
      <selection activeCell="A5" sqref="A5"/>
    </sheetView>
  </sheetViews>
  <sheetFormatPr defaultRowHeight="12.75" x14ac:dyDescent="0.2"/>
  <sheetData>
    <row r="1" spans="1:1" x14ac:dyDescent="0.2">
      <c r="A1" t="s">
        <v>212</v>
      </c>
    </row>
    <row r="3" spans="1:1" x14ac:dyDescent="0.2">
      <c r="A3" t="s">
        <v>213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opic xmlns="b95a08de-eaa0-46b7-aec1-f9129669e7b3">WLFW - Sage Grouse Initiative</Topic>
    <SubTopic xmlns="b95a08de-eaa0-46b7-aec1-f9129669e7b3" xsi:nil="true"/>
    <Description0 xmlns="b95a08de-eaa0-46b7-aec1-f9129669e7b3">Gunnison Sage-grouse WHEG, jointly developed for use in UT and CO.</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6787D086742D46B30A6E993C66C9E0" ma:contentTypeVersion="3" ma:contentTypeDescription="Create a new document." ma:contentTypeScope="" ma:versionID="6c98e5d01ba2917dacb05f01d60f2850">
  <xsd:schema xmlns:xsd="http://www.w3.org/2001/XMLSchema" xmlns:xs="http://www.w3.org/2001/XMLSchema" xmlns:p="http://schemas.microsoft.com/office/2006/metadata/properties" xmlns:ns2="b95a08de-eaa0-46b7-aec1-f9129669e7b3" targetNamespace="http://schemas.microsoft.com/office/2006/metadata/properties" ma:root="true" ma:fieldsID="4278c41cef2d5fa4eb55aa4b4835bf16" ns2:_="">
    <xsd:import namespace="b95a08de-eaa0-46b7-aec1-f9129669e7b3"/>
    <xsd:element name="properties">
      <xsd:complexType>
        <xsd:sequence>
          <xsd:element name="documentManagement">
            <xsd:complexType>
              <xsd:all>
                <xsd:element ref="ns2:Topic"/>
                <xsd:element ref="ns2:SubTopic" minOccurs="0"/>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a08de-eaa0-46b7-aec1-f9129669e7b3" elementFormDefault="qualified">
    <xsd:import namespace="http://schemas.microsoft.com/office/2006/documentManagement/types"/>
    <xsd:import namespace="http://schemas.microsoft.com/office/infopath/2007/PartnerControls"/>
    <xsd:element name="Topic" ma:index="8" ma:displayName="Topic" ma:default="Misc" ma:format="Dropdown" ma:internalName="Topic">
      <xsd:simpleType>
        <xsd:union memberTypes="dms:Text">
          <xsd:simpleType>
            <xsd:restriction base="dms:Choice">
              <xsd:enumeration value="Working Lands for Wildlife (WLFW)"/>
              <xsd:enumeration value="WLFW - Sage Grouse Initiative"/>
              <xsd:enumeration value="WLFW - Lesser Prairie-chicken Initiative"/>
              <xsd:enumeration value="WLFW - Southwestern Willow Flycatcher"/>
              <xsd:enumeration value="Black-Footed Ferret Special Effort"/>
              <xsd:enumeration value="CRP-SAFE"/>
              <xsd:enumeration value="Wetland/Playa/Riparian"/>
              <xsd:enumeration value="Fish Habitat Partnership Projects"/>
              <xsd:enumeration value="Misc"/>
            </xsd:restriction>
          </xsd:simpleType>
        </xsd:union>
      </xsd:simpleType>
    </xsd:element>
    <xsd:element name="SubTopic" ma:index="9" nillable="true" ma:displayName="SubTopic" ma:format="Dropdown" ma:internalName="SubTopic">
      <xsd:simpleType>
        <xsd:union memberTypes="dms:Text">
          <xsd:simpleType>
            <xsd:restriction base="dms:Choice">
              <xsd:enumeration value="Training"/>
              <xsd:enumeration value="Misc"/>
            </xsd:restriction>
          </xsd:simpleType>
        </xsd:union>
      </xsd:simpleType>
    </xsd:element>
    <xsd:element name="Description0" ma:index="10"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B75140-15AD-43E9-B1AF-B6029BC654BE}">
  <ds:schemaRefs>
    <ds:schemaRef ds:uri="http://schemas.microsoft.com/sharepoint/v3/contenttype/forms"/>
  </ds:schemaRefs>
</ds:datastoreItem>
</file>

<file path=customXml/itemProps2.xml><?xml version="1.0" encoding="utf-8"?>
<ds:datastoreItem xmlns:ds="http://schemas.openxmlformats.org/officeDocument/2006/customXml" ds:itemID="{7F9E7377-B317-4091-AB56-38B5D3343427}">
  <ds:schemaRefs>
    <ds:schemaRef ds:uri="b95a08de-eaa0-46b7-aec1-f9129669e7b3"/>
    <ds:schemaRef ds:uri="http://purl.org/dc/elements/1.1/"/>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DE3F7F0-A736-42EB-B600-3426D336D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5a08de-eaa0-46b7-aec1-f9129669e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Mesic </vt:lpstr>
      <vt:lpstr>Xeric</vt:lpstr>
      <vt:lpstr>Should you use Mesic or Xeric </vt:lpstr>
      <vt:lpstr>'Mesic '!Print_Area</vt:lpstr>
      <vt:lpstr>Xeric!Print_Area</vt:lpstr>
    </vt:vector>
  </TitlesOfParts>
  <Company>USDA OCIO-ITS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Gunnison Sage Grouse WHEG</dc:title>
  <dc:creator>brandon.miller</dc:creator>
  <cp:keywords>sage grouse, SGI, WHEG, Gunnison, wildlife</cp:keywords>
  <dc:description>Password: Gunnison</dc:description>
  <cp:lastModifiedBy>Neilson Jr, Edward - NRCS, Grand Junction, CO</cp:lastModifiedBy>
  <cp:lastPrinted>2014-06-26T21:01:00Z</cp:lastPrinted>
  <dcterms:created xsi:type="dcterms:W3CDTF">2010-03-23T20:55:06Z</dcterms:created>
  <dcterms:modified xsi:type="dcterms:W3CDTF">2014-11-25T14:44:21Z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0x010100516787D086742D46B30A6E993C66C9E0</vt:lpwstr>
  </property>
</Properties>
</file>