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25" windowWidth="14850" windowHeight="11250"/>
  </bookViews>
  <sheets>
    <sheet name="Threats Checklist" sheetId="1" r:id="rId1"/>
    <sheet name="Threats Matrix" sheetId="2" r:id="rId2"/>
    <sheet name="Map" sheetId="3" r:id="rId3"/>
    <sheet name="Treatment vs Elimination" sheetId="5" r:id="rId4"/>
    <sheet name="COT Threats" sheetId="4" r:id="rId5"/>
    <sheet name="Sheet1" sheetId="6" r:id="rId6"/>
  </sheets>
  <definedNames>
    <definedName name="_xlnm.Print_Area" localSheetId="2">Map!$A$1:$I$47</definedName>
    <definedName name="_xlnm.Print_Area" localSheetId="0">'Threats Checklist'!$A$1:$I$29</definedName>
    <definedName name="_xlnm.Print_Area" localSheetId="1">'Threats Matrix'!$A$1:$N$29</definedName>
    <definedName name="_xlnm.Print_Area" localSheetId="3">'Treatment vs Elimination'!$A$1:$C$23</definedName>
  </definedNames>
  <calcPr calcId="145621"/>
</workbook>
</file>

<file path=xl/calcChain.xml><?xml version="1.0" encoding="utf-8"?>
<calcChain xmlns="http://schemas.openxmlformats.org/spreadsheetml/2006/main">
  <c r="N19" i="6" l="1"/>
  <c r="M19" i="6"/>
  <c r="L19" i="6"/>
  <c r="K19" i="6"/>
  <c r="J19" i="6"/>
  <c r="I19" i="6"/>
  <c r="H19" i="6"/>
  <c r="G19" i="6"/>
  <c r="F19" i="6"/>
  <c r="E19" i="6"/>
  <c r="D19" i="6"/>
  <c r="C19" i="6"/>
  <c r="B19" i="6"/>
  <c r="I24" i="6"/>
  <c r="I25" i="6"/>
  <c r="I23" i="6"/>
  <c r="D25" i="1" l="1"/>
  <c r="B25" i="1"/>
  <c r="E10" i="1"/>
  <c r="H10" i="1" s="1"/>
  <c r="E11" i="1"/>
  <c r="H11" i="1" s="1"/>
  <c r="E12" i="1"/>
  <c r="H12" i="1" s="1"/>
  <c r="E13" i="1"/>
  <c r="H13" i="1" s="1"/>
  <c r="E14" i="1"/>
  <c r="H14" i="1" s="1"/>
  <c r="E15" i="1"/>
  <c r="E16" i="1"/>
  <c r="E17" i="1"/>
  <c r="E18" i="1"/>
  <c r="H18" i="1" s="1"/>
  <c r="E19" i="1"/>
  <c r="H19" i="1" s="1"/>
  <c r="E20" i="1"/>
  <c r="E21" i="1"/>
  <c r="H21" i="1" s="1"/>
  <c r="E22" i="1"/>
  <c r="H22" i="1" s="1"/>
  <c r="E23" i="1"/>
  <c r="H23" i="1" s="1"/>
  <c r="E24" i="1"/>
  <c r="H24" i="1" s="1"/>
  <c r="E9" i="1"/>
  <c r="H9" i="1" s="1"/>
  <c r="G25" i="1"/>
  <c r="D26" i="1" l="1"/>
  <c r="H26" i="1"/>
</calcChain>
</file>

<file path=xl/sharedStrings.xml><?xml version="1.0" encoding="utf-8"?>
<sst xmlns="http://schemas.openxmlformats.org/spreadsheetml/2006/main" count="440" uniqueCount="171">
  <si>
    <t>Owner/Operator:</t>
  </si>
  <si>
    <t>Field Office:</t>
  </si>
  <si>
    <t>NRCS Planner:</t>
  </si>
  <si>
    <t>Date:</t>
  </si>
  <si>
    <t>Threat</t>
  </si>
  <si>
    <t>Threat Treatment Points</t>
  </si>
  <si>
    <t>Isolation/Small Size</t>
  </si>
  <si>
    <t>Fire</t>
  </si>
  <si>
    <t>Disease</t>
  </si>
  <si>
    <t>Predation</t>
  </si>
  <si>
    <t>Conifers</t>
  </si>
  <si>
    <t>Weeds/Annual Grass</t>
  </si>
  <si>
    <t>Energy</t>
  </si>
  <si>
    <t>na</t>
  </si>
  <si>
    <t>Explore NRCS and other easement programs. Discuss threat with landowner.</t>
  </si>
  <si>
    <t>Mining</t>
  </si>
  <si>
    <t>Infrastructure</t>
  </si>
  <si>
    <t>Feral Horses</t>
  </si>
  <si>
    <t>Recreation</t>
  </si>
  <si>
    <t>Urbanization</t>
  </si>
  <si>
    <t>Total Threat Treatment Points</t>
  </si>
  <si>
    <t>Box Elder</t>
  </si>
  <si>
    <t>Straw-berry</t>
  </si>
  <si>
    <t>Carbon</t>
  </si>
  <si>
    <t>Ibapah</t>
  </si>
  <si>
    <t>Panguitch</t>
  </si>
  <si>
    <t>Bald Hills</t>
  </si>
  <si>
    <t>Fences</t>
  </si>
  <si>
    <t>Drowning</t>
  </si>
  <si>
    <t>Lack of Winter Cover</t>
  </si>
  <si>
    <t>Threat Score Definition:</t>
  </si>
  <si>
    <t>Expand suitable habitat or improve movement corridors between populations. NRCS Practices: Range Planting (550), Brush Management (314), Restoration and Management of Rare and Declining Habitats (643), Prescribed Grazing (528), Upland Wildlife Habitat Management (645).</t>
  </si>
  <si>
    <t>Identify problem areas and control access during critical time. NRCS Practices: Fence (382), Access Control (472).</t>
  </si>
  <si>
    <t>Design and implement integrated pest management plan that treats identified noxious weeds and/or invasive species. NRCS Practice: Pest Management (595), Herbaceous Weed Control (315), Restoration and Management of Rare and Declining Habitats (643), Range Planting (550), Prescribed Grazing (528).</t>
  </si>
  <si>
    <t>Develop strategically placed firebreaks and/or fuel breaks using greenstripping. NRCS Practices: Firebreak (394), Range Planting (550), Fuel Break (383), Prescribed Grazing (528).</t>
  </si>
  <si>
    <t>Sheep-rock</t>
  </si>
  <si>
    <t>NRCS/DWR Biologist:</t>
  </si>
  <si>
    <t>% of Identified Threats Treated</t>
  </si>
  <si>
    <t>Sage Grouse Focal Area:</t>
  </si>
  <si>
    <t>SGI Priority Area Map and Focal Areas</t>
  </si>
  <si>
    <t xml:space="preserve">To be used for NRCS threats checklist focal area identification. </t>
  </si>
  <si>
    <t>Decrease the amount of open water surface area available for mosquitoes to breed and/or increase wetland habitat quality to encourage natural mosquito predators.  NRCS Practices: Watering Facility (614), Pipeline (516), Pumping Plant (382), Upland Wildlife Habitat Management (645), Wetland Wildlife Habitat Management (644).</t>
  </si>
  <si>
    <t>Parker Mtn - Emery</t>
  </si>
  <si>
    <t>Rich-Morgan-Summit</t>
  </si>
  <si>
    <t>Uintah</t>
  </si>
  <si>
    <t>3 - Substantial, Non-Imminent</t>
  </si>
  <si>
    <t>5 - Substantial, Imminent</t>
  </si>
  <si>
    <t>4 - Moderate, Imminent</t>
  </si>
  <si>
    <t>2 - Localized, Substantial</t>
  </si>
  <si>
    <t>Hamlin Valley</t>
  </si>
  <si>
    <t>Focal Area</t>
  </si>
  <si>
    <t>Gunnison</t>
  </si>
  <si>
    <t>Greater Sage Grouse - Purple</t>
  </si>
  <si>
    <t>Gunnison Sage Grouse - Green</t>
  </si>
  <si>
    <t>Install wildlife escape ramps into all existing and new tanks and troughs. NRCS Practice: Watering Facility (614), Fish and Wildlife Structures (734). 614 will be used for new watering troughs and 734 for existing troughs.</t>
  </si>
  <si>
    <t xml:space="preserve">Drowning  </t>
  </si>
  <si>
    <t xml:space="preserve">Lack of Winter Cover </t>
  </si>
  <si>
    <t>Lack of Habitat Diversity to Support All Life Cycle Stages</t>
  </si>
  <si>
    <t>Lack of Habitat Diversity</t>
  </si>
  <si>
    <t>Ouray</t>
  </si>
  <si>
    <r>
      <t xml:space="preserve">Threat Score       </t>
    </r>
    <r>
      <rPr>
        <sz val="10"/>
        <color rgb="FF000000"/>
        <rFont val="Calibri"/>
        <family val="2"/>
      </rPr>
      <t>(see Threats Matrix tab)</t>
    </r>
  </si>
  <si>
    <r>
      <t xml:space="preserve">Threat Increased from Cons Plan </t>
    </r>
    <r>
      <rPr>
        <sz val="10"/>
        <color rgb="FF000000"/>
        <rFont val="Calibri"/>
        <family val="2"/>
      </rPr>
      <t>(Y=0/N=1)</t>
    </r>
  </si>
  <si>
    <t>Protect sage grouse habitats from degradation by feral horses.  NRCS practices: Fence (382), Prescribed Grazing (528), Access Control (472).</t>
  </si>
  <si>
    <r>
      <t xml:space="preserve">Threat Present in Focal Area </t>
    </r>
    <r>
      <rPr>
        <sz val="10"/>
        <color rgb="FF000000"/>
        <rFont val="Calibri"/>
        <family val="2"/>
      </rPr>
      <t xml:space="preserve">(Y=1)  </t>
    </r>
  </si>
  <si>
    <r>
      <t xml:space="preserve">Threat Treated in Cons Plan </t>
    </r>
    <r>
      <rPr>
        <sz val="10"/>
        <color rgb="FF000000"/>
        <rFont val="Calibri"/>
        <family val="2"/>
      </rPr>
      <t>(Y=1/N=0)</t>
    </r>
  </si>
  <si>
    <t>Treatment Options^</t>
  </si>
  <si>
    <t>^ - Practices listed are not exhaustive.  Additional NRCS practices available under SGI may also be used.</t>
  </si>
  <si>
    <t>Implement grazing strategy that allows for sustainable sage-grouse winter habitat requirements. NRCS Practices: Upland Wildlife Habitat Management (645) Prescribed Grazing (528), Fence (382), Watering Facility (614) and associated practices. 645 is the required practice available to implement improved grazing management. Use the 528 standard and specification sheet to design the grazing strategy and attach to the 645 specification sheet which has been completed to the 645 standard.</t>
  </si>
  <si>
    <t>Provide appropriate diversity and patch sizes on the landscape to meet all sage grouse life cycle requirements.  This entails the alteration of plant community succession through grazing management and/or vegetation manipulation.  Implement grazing strategy that allows for sustainable sage grouse habitat requirements. NRCS Practices: Upland Wildlife Habitat Management (645) Prescribed Grazing (528), Fence (382), Watering Facility (614), Brush Management (314), Fuel Break (383), Firebreak (394), Range Planting (550), Restoration and Management of Rare and Declining Habitats (643) and associated practices. 645 is the required practice available to implement improved grazing management. Use the 528 standard and specification sheet to design the grazing strategy and attach to the 645 specification sheet which has been completed according to the 645 standard.</t>
  </si>
  <si>
    <t>Improve vegetative cover, density, and height.  Reduce human subsidized food, water, and perching/nesting sites where possible. NRCS Practices: Range Planting (550), Brush Management (314), Restoration and Management of Rare and Declining Habitats (643), Prescribed Grazing (528), Upland Wildlife Habitat Management (645), Watering Facility (614), Pipeline (516), Pumping Plant (382), Obstruction Removal (500).</t>
  </si>
  <si>
    <t>Utah Sage Grouse Threats Matrix - NRCS SGI 2014</t>
  </si>
  <si>
    <t>REMOVE for final</t>
  </si>
  <si>
    <r>
      <rPr>
        <b/>
        <u/>
        <sz val="10"/>
        <color rgb="FF000000"/>
        <rFont val="Calibri"/>
        <family val="2"/>
      </rPr>
      <t>Sources of Threat Info:</t>
    </r>
    <r>
      <rPr>
        <sz val="10"/>
        <color rgb="FF000000"/>
        <rFont val="Calibri"/>
        <family val="2"/>
      </rPr>
      <t xml:space="preserve"> GrSG (purple) - Sage Grouse Conservation Objectives Team Report (2013), local work group threats, threats to adjacent populations, and NRCS biologist professional judgment; GuSG (green) - Federal Register (Sept 28, 2010), local work group threats, and NRCS biologist professional judgment.</t>
    </r>
  </si>
  <si>
    <r>
      <rPr>
        <b/>
        <sz val="9"/>
        <rFont val="Times New Roman"/>
        <family val="1"/>
      </rPr>
      <t xml:space="preserve">Table 2.  </t>
    </r>
    <r>
      <rPr>
        <sz val="9"/>
        <rFont val="Times New Roman"/>
        <family val="1"/>
      </rPr>
      <t xml:space="preserve">Sage-grouse quasi-extinction risk (from Garton </t>
    </r>
    <r>
      <rPr>
        <i/>
        <sz val="9"/>
        <rFont val="Times New Roman"/>
        <family val="1"/>
      </rPr>
      <t xml:space="preserve">et al. </t>
    </r>
    <r>
      <rPr>
        <sz val="9"/>
        <rFont val="Times New Roman"/>
        <family val="1"/>
      </rPr>
      <t>2011), and threats, by management zone and population.  Populations</t>
    </r>
  </si>
  <si>
    <r>
      <rPr>
        <sz val="9"/>
        <rFont val="Times New Roman"/>
        <family val="1"/>
      </rPr>
      <t xml:space="preserve">are those defined by Garton </t>
    </r>
    <r>
      <rPr>
        <i/>
        <sz val="9"/>
        <rFont val="Times New Roman"/>
        <family val="1"/>
      </rPr>
      <t>et al</t>
    </r>
    <r>
      <rPr>
        <sz val="9"/>
        <rFont val="Times New Roman"/>
        <family val="1"/>
      </rPr>
      <t>. (2011), although in some cases sub-populations were identified to help refine threat characterization</t>
    </r>
  </si>
  <si>
    <r>
      <rPr>
        <sz val="9"/>
        <rFont val="Times New Roman"/>
        <family val="1"/>
      </rPr>
      <t xml:space="preserve">(see Figure 3). Population estimates and quasi-extinction risk estimates are from Garton </t>
    </r>
    <r>
      <rPr>
        <i/>
        <sz val="9"/>
        <rFont val="Times New Roman"/>
        <family val="1"/>
      </rPr>
      <t xml:space="preserve">et al. </t>
    </r>
    <r>
      <rPr>
        <sz val="9"/>
        <rFont val="Times New Roman"/>
        <family val="1"/>
      </rPr>
      <t>(2011).  Threats are characterized as: Y</t>
    </r>
  </si>
  <si>
    <r>
      <rPr>
        <sz val="9"/>
        <rFont val="Times New Roman"/>
        <family val="1"/>
      </rPr>
      <t>= threat is present and widespread, L = threat present but localized, N = threat is not known to be present, and U = Unknown.</t>
    </r>
  </si>
  <si>
    <r>
      <rPr>
        <b/>
        <sz val="9"/>
        <rFont val="Times New Roman"/>
        <family val="1"/>
      </rPr>
      <t>Population</t>
    </r>
  </si>
  <si>
    <r>
      <rPr>
        <b/>
        <sz val="9"/>
        <rFont val="Times New Roman"/>
        <family val="1"/>
      </rPr>
      <t>Unit
Number</t>
    </r>
  </si>
  <si>
    <r>
      <rPr>
        <b/>
        <sz val="9"/>
        <rFont val="Times New Roman"/>
        <family val="1"/>
      </rPr>
      <t>Population Abundance and Estimated
Quasi-extinction Risk</t>
    </r>
  </si>
  <si>
    <r>
      <rPr>
        <b/>
        <sz val="9"/>
        <rFont val="Times New Roman"/>
        <family val="1"/>
      </rPr>
      <t>Management Zone</t>
    </r>
  </si>
  <si>
    <r>
      <rPr>
        <b/>
        <sz val="9"/>
        <rFont val="Times New Roman"/>
        <family val="1"/>
      </rPr>
      <t>Threats</t>
    </r>
  </si>
  <si>
    <r>
      <rPr>
        <sz val="9"/>
        <rFont val="Times New Roman"/>
        <family val="1"/>
      </rPr>
      <t>&lt;200 Males/500 Birds</t>
    </r>
  </si>
  <si>
    <r>
      <rPr>
        <sz val="9"/>
        <rFont val="Times New Roman"/>
        <family val="1"/>
      </rPr>
      <t>% Chance of  &lt;50 birds/
20 males in 2037</t>
    </r>
  </si>
  <si>
    <r>
      <rPr>
        <sz val="9"/>
        <rFont val="Times New Roman"/>
        <family val="1"/>
      </rPr>
      <t>% Chance of  &lt;500 birds/
200 males in 2037</t>
    </r>
  </si>
  <si>
    <r>
      <rPr>
        <sz val="9"/>
        <rFont val="Times New Roman"/>
        <family val="1"/>
      </rPr>
      <t>% Chance of  &lt;50 birds/
20 males in 2107</t>
    </r>
  </si>
  <si>
    <r>
      <rPr>
        <sz val="9"/>
        <rFont val="Times New Roman"/>
        <family val="1"/>
      </rPr>
      <t>% Chance of  &lt;500 birds/
200 males in 2107</t>
    </r>
  </si>
  <si>
    <r>
      <rPr>
        <sz val="9"/>
        <rFont val="Times New Roman"/>
        <family val="1"/>
      </rPr>
      <t>Isolated/Small Size</t>
    </r>
  </si>
  <si>
    <r>
      <rPr>
        <sz val="9"/>
        <rFont val="Times New Roman"/>
        <family val="1"/>
      </rPr>
      <t>Sagebrush Elimination</t>
    </r>
  </si>
  <si>
    <r>
      <rPr>
        <sz val="9"/>
        <rFont val="Times New Roman"/>
        <family val="1"/>
      </rPr>
      <t>Agriculture Conversion</t>
    </r>
  </si>
  <si>
    <r>
      <rPr>
        <sz val="9"/>
        <rFont val="Times New Roman"/>
        <family val="1"/>
      </rPr>
      <t>Fire</t>
    </r>
  </si>
  <si>
    <r>
      <rPr>
        <sz val="9"/>
        <rFont val="Times New Roman"/>
        <family val="1"/>
      </rPr>
      <t>Conifers</t>
    </r>
  </si>
  <si>
    <r>
      <rPr>
        <sz val="9"/>
        <rFont val="Times New Roman"/>
        <family val="1"/>
      </rPr>
      <t>Weeds/Annual Grasses</t>
    </r>
  </si>
  <si>
    <r>
      <rPr>
        <sz val="9"/>
        <rFont val="Times New Roman"/>
        <family val="1"/>
      </rPr>
      <t>Energy</t>
    </r>
  </si>
  <si>
    <r>
      <rPr>
        <sz val="9"/>
        <rFont val="Times New Roman"/>
        <family val="1"/>
      </rPr>
      <t>Mining</t>
    </r>
  </si>
  <si>
    <r>
      <rPr>
        <sz val="9"/>
        <rFont val="Times New Roman"/>
        <family val="1"/>
      </rPr>
      <t>Infrastructure</t>
    </r>
  </si>
  <si>
    <r>
      <rPr>
        <sz val="9"/>
        <rFont val="Times New Roman"/>
        <family val="1"/>
      </rPr>
      <t>Grazing</t>
    </r>
  </si>
  <si>
    <r>
      <rPr>
        <sz val="9"/>
        <rFont val="Times New Roman"/>
        <family val="1"/>
      </rPr>
      <t>Free-Roaming Equids</t>
    </r>
  </si>
  <si>
    <r>
      <rPr>
        <sz val="9"/>
        <rFont val="Times New Roman"/>
        <family val="1"/>
      </rPr>
      <t>Recreation</t>
    </r>
  </si>
  <si>
    <r>
      <rPr>
        <sz val="9"/>
        <rFont val="Times New Roman"/>
        <family val="1"/>
      </rPr>
      <t>Urbanization</t>
    </r>
  </si>
  <si>
    <r>
      <rPr>
        <sz val="9"/>
        <rFont val="Times New Roman"/>
        <family val="1"/>
      </rPr>
      <t>Rich-Morgan
-Summit (</t>
    </r>
    <r>
      <rPr>
        <i/>
        <sz val="9"/>
        <rFont val="Times New Roman"/>
        <family val="1"/>
      </rPr>
      <t>WY Basin in UT</t>
    </r>
    <r>
      <rPr>
        <sz val="9"/>
        <rFont val="Times New Roman"/>
        <family val="1"/>
      </rPr>
      <t>)1</t>
    </r>
  </si>
  <si>
    <r>
      <rPr>
        <sz val="9"/>
        <rFont val="Times New Roman"/>
        <family val="1"/>
      </rPr>
      <t>9b</t>
    </r>
  </si>
  <si>
    <r>
      <rPr>
        <sz val="9"/>
        <rFont val="Times New Roman"/>
        <family val="1"/>
      </rPr>
      <t>N</t>
    </r>
  </si>
  <si>
    <r>
      <rPr>
        <sz val="9"/>
        <rFont val="Times New Roman"/>
        <family val="1"/>
      </rPr>
      <t>II</t>
    </r>
  </si>
  <si>
    <r>
      <rPr>
        <sz val="9"/>
        <rFont val="Times New Roman"/>
        <family val="1"/>
      </rPr>
      <t>Y</t>
    </r>
  </si>
  <si>
    <r>
      <rPr>
        <sz val="9"/>
        <rFont val="Times New Roman"/>
        <family val="1"/>
      </rPr>
      <t>Uintah (</t>
    </r>
    <r>
      <rPr>
        <i/>
        <sz val="9"/>
        <rFont val="Times New Roman"/>
        <family val="1"/>
      </rPr>
      <t>WY Basin in UT</t>
    </r>
    <r>
      <rPr>
        <sz val="9"/>
        <rFont val="Times New Roman"/>
        <family val="1"/>
      </rPr>
      <t>)</t>
    </r>
  </si>
  <si>
    <r>
      <rPr>
        <sz val="9"/>
        <rFont val="Times New Roman"/>
        <family val="1"/>
      </rPr>
      <t>9c</t>
    </r>
  </si>
  <si>
    <r>
      <rPr>
        <sz val="9"/>
        <rFont val="Times New Roman"/>
        <family val="1"/>
      </rPr>
      <t>L</t>
    </r>
  </si>
  <si>
    <r>
      <rPr>
        <sz val="9"/>
        <rFont val="Times New Roman"/>
        <family val="1"/>
      </rPr>
      <t>Sheeprock (</t>
    </r>
    <r>
      <rPr>
        <i/>
        <sz val="9"/>
        <rFont val="Times New Roman"/>
        <family val="1"/>
      </rPr>
      <t xml:space="preserve">UT, </t>
    </r>
    <r>
      <rPr>
        <sz val="9"/>
        <rFont val="Times New Roman"/>
        <family val="1"/>
      </rPr>
      <t xml:space="preserve">aka </t>
    </r>
    <r>
      <rPr>
        <i/>
        <sz val="9"/>
        <rFont val="Times New Roman"/>
        <family val="1"/>
      </rPr>
      <t>Tooele-Juab Counties</t>
    </r>
    <r>
      <rPr>
        <sz val="9"/>
        <rFont val="Times New Roman"/>
        <family val="1"/>
      </rPr>
      <t>)</t>
    </r>
  </si>
  <si>
    <r>
      <rPr>
        <sz val="9"/>
        <rFont val="Times New Roman"/>
        <family val="1"/>
      </rPr>
      <t>III</t>
    </r>
  </si>
  <si>
    <r>
      <rPr>
        <sz val="9"/>
        <rFont val="Times New Roman"/>
        <family val="1"/>
      </rPr>
      <t>Emery (</t>
    </r>
    <r>
      <rPr>
        <i/>
        <sz val="9"/>
        <rFont val="Times New Roman"/>
        <family val="1"/>
      </rPr>
      <t>UT, aka Sanpete- Emery Counties</t>
    </r>
    <r>
      <rPr>
        <sz val="9"/>
        <rFont val="Times New Roman"/>
        <family val="1"/>
      </rPr>
      <t>)</t>
    </r>
  </si>
  <si>
    <r>
      <rPr>
        <sz val="9"/>
        <rFont val="Times New Roman"/>
        <family val="1"/>
      </rPr>
      <t>Greater Parker Mt. (</t>
    </r>
    <r>
      <rPr>
        <i/>
        <sz val="9"/>
        <rFont val="Times New Roman"/>
        <family val="1"/>
      </rPr>
      <t>Part of South Central UT</t>
    </r>
    <r>
      <rPr>
        <sz val="9"/>
        <rFont val="Times New Roman"/>
        <family val="1"/>
      </rPr>
      <t>)</t>
    </r>
  </si>
  <si>
    <r>
      <rPr>
        <sz val="9"/>
        <rFont val="Times New Roman"/>
        <family val="1"/>
      </rPr>
      <t>13a</t>
    </r>
  </si>
  <si>
    <r>
      <rPr>
        <sz val="9"/>
        <rFont val="Times New Roman"/>
        <family val="1"/>
      </rPr>
      <t xml:space="preserve">Panguitch </t>
    </r>
    <r>
      <rPr>
        <i/>
        <sz val="9"/>
        <rFont val="Times New Roman"/>
        <family val="1"/>
      </rPr>
      <t>(Part of South Central UT)</t>
    </r>
  </si>
  <si>
    <r>
      <rPr>
        <sz val="9"/>
        <rFont val="Times New Roman"/>
        <family val="1"/>
      </rPr>
      <t>13b</t>
    </r>
  </si>
  <si>
    <r>
      <rPr>
        <sz val="9"/>
        <rFont val="Times New Roman"/>
        <family val="1"/>
      </rPr>
      <t xml:space="preserve">Bald Hills </t>
    </r>
    <r>
      <rPr>
        <i/>
        <sz val="9"/>
        <rFont val="Times New Roman"/>
        <family val="1"/>
      </rPr>
      <t>(Part of South Central UT)</t>
    </r>
  </si>
  <si>
    <r>
      <rPr>
        <sz val="9"/>
        <rFont val="Times New Roman"/>
        <family val="1"/>
      </rPr>
      <t>13c</t>
    </r>
  </si>
  <si>
    <r>
      <rPr>
        <sz val="9"/>
        <rFont val="Times New Roman"/>
        <family val="1"/>
      </rPr>
      <t>Ibapah (</t>
    </r>
    <r>
      <rPr>
        <i/>
        <sz val="9"/>
        <rFont val="Times New Roman"/>
        <family val="1"/>
      </rPr>
      <t>UT part of Southern Great Basin</t>
    </r>
    <r>
      <rPr>
        <sz val="9"/>
        <rFont val="Times New Roman"/>
        <family val="1"/>
      </rPr>
      <t>)</t>
    </r>
  </si>
  <si>
    <r>
      <rPr>
        <sz val="9"/>
        <rFont val="Times New Roman"/>
        <family val="1"/>
      </rPr>
      <t>15a</t>
    </r>
  </si>
  <si>
    <r>
      <rPr>
        <sz val="9"/>
        <rFont val="Times New Roman"/>
        <family val="1"/>
      </rPr>
      <t>Hamlin Valley (</t>
    </r>
    <r>
      <rPr>
        <i/>
        <sz val="9"/>
        <rFont val="Times New Roman"/>
        <family val="1"/>
      </rPr>
      <t>UT part of Southern Great Basin</t>
    </r>
    <r>
      <rPr>
        <sz val="9"/>
        <rFont val="Times New Roman"/>
        <family val="1"/>
      </rPr>
      <t>)</t>
    </r>
  </si>
  <si>
    <r>
      <rPr>
        <sz val="9"/>
        <rFont val="Times New Roman"/>
        <family val="1"/>
      </rPr>
      <t>15b</t>
    </r>
  </si>
  <si>
    <r>
      <rPr>
        <sz val="9"/>
        <rFont val="Times New Roman"/>
        <family val="1"/>
      </rPr>
      <t>Box Elder (</t>
    </r>
    <r>
      <rPr>
        <i/>
        <sz val="9"/>
        <rFont val="Times New Roman"/>
        <family val="1"/>
      </rPr>
      <t>UT portion of Northern Great Basin</t>
    </r>
    <r>
      <rPr>
        <sz val="9"/>
        <rFont val="Times New Roman"/>
        <family val="1"/>
      </rPr>
      <t>)</t>
    </r>
  </si>
  <si>
    <r>
      <rPr>
        <sz val="9"/>
        <rFont val="Times New Roman"/>
        <family val="1"/>
      </rPr>
      <t>26b</t>
    </r>
  </si>
  <si>
    <r>
      <rPr>
        <sz val="9"/>
        <rFont val="Times New Roman"/>
        <family val="1"/>
      </rPr>
      <t>IV</t>
    </r>
  </si>
  <si>
    <t xml:space="preserve">Strawberry Valley (Part of NE Interior UT)
</t>
  </si>
  <si>
    <r>
      <rPr>
        <sz val="9"/>
        <rFont val="Times New Roman"/>
        <family val="1"/>
      </rPr>
      <t>10a</t>
    </r>
  </si>
  <si>
    <r>
      <rPr>
        <sz val="9"/>
        <rFont val="Times New Roman"/>
        <family val="1"/>
      </rPr>
      <t>Carbon (</t>
    </r>
    <r>
      <rPr>
        <i/>
        <sz val="9"/>
        <rFont val="Times New Roman"/>
        <family val="1"/>
      </rPr>
      <t xml:space="preserve">Part of NE interior UT)
</t>
    </r>
  </si>
  <si>
    <r>
      <rPr>
        <sz val="9"/>
        <rFont val="Times New Roman"/>
        <family val="1"/>
      </rPr>
      <t>10b</t>
    </r>
  </si>
  <si>
    <r>
      <rPr>
        <sz val="9"/>
        <rFont val="Times New Roman"/>
        <family val="1"/>
      </rPr>
      <t xml:space="preserve">1 This UT management area includes Summit-Morgan Counties, which is described separately by Garton </t>
    </r>
    <r>
      <rPr>
        <i/>
        <sz val="9"/>
        <rFont val="Times New Roman"/>
        <family val="1"/>
      </rPr>
      <t xml:space="preserve">et al. </t>
    </r>
    <r>
      <rPr>
        <sz val="9"/>
        <rFont val="Times New Roman"/>
        <family val="1"/>
      </rPr>
      <t>(2011) as a subpopulation in Management Zone III. Numbers for</t>
    </r>
  </si>
  <si>
    <r>
      <rPr>
        <sz val="9"/>
        <rFont val="Times New Roman"/>
        <family val="1"/>
      </rPr>
      <t xml:space="preserve">columns 4-7 for this population are 20.6, 100, 41.8, and 100, respectively (Garton </t>
    </r>
    <r>
      <rPr>
        <i/>
        <sz val="9"/>
        <rFont val="Times New Roman"/>
        <family val="1"/>
      </rPr>
      <t xml:space="preserve">et al. </t>
    </r>
    <r>
      <rPr>
        <sz val="9"/>
        <rFont val="Times New Roman"/>
        <family val="1"/>
      </rPr>
      <t>2011).</t>
    </r>
  </si>
  <si>
    <r>
      <rPr>
        <sz val="9"/>
        <rFont val="Times New Roman"/>
        <family val="1"/>
      </rPr>
      <t xml:space="preserve">2 Percentages reported in this zone by Garton </t>
    </r>
    <r>
      <rPr>
        <i/>
        <sz val="9"/>
        <rFont val="Times New Roman"/>
        <family val="1"/>
      </rPr>
      <t xml:space="preserve">et al. </t>
    </r>
    <r>
      <rPr>
        <sz val="9"/>
        <rFont val="Times New Roman"/>
        <family val="1"/>
      </rPr>
      <t>(2011) include information for North and South Mono Lake, which are separately described in the Bi-State section of this table.</t>
    </r>
  </si>
  <si>
    <t>COT risk</t>
  </si>
  <si>
    <t>3 &amp; 2</t>
  </si>
  <si>
    <t xml:space="preserve">Lack of Habitat Diversity </t>
  </si>
  <si>
    <t>Easement</t>
  </si>
  <si>
    <t>Treatment of Threat (x1)</t>
  </si>
  <si>
    <t>Elimination of Threat (x2)</t>
  </si>
  <si>
    <t>Mark at least 50% of fences in high collision risk area</t>
  </si>
  <si>
    <t>Remove all watering facilities in planning area</t>
  </si>
  <si>
    <t>Restore all winter cover to 1.0 score on WHEG</t>
  </si>
  <si>
    <t>Install escape ramps in all troughs in the planning area</t>
  </si>
  <si>
    <t>Notes on practices that would treat or eliminate a threat.  The list is not all encompassing and other situations may be present to address these threats.</t>
  </si>
  <si>
    <t>n/a</t>
  </si>
  <si>
    <t>Threating Versus Eliminating a Threat</t>
  </si>
  <si>
    <t>* - Treated but not eliminated=1, or completely eliminated=2 (see tab for additional guidance)</t>
  </si>
  <si>
    <t>Improve wetland habitat diversity to increase mosquito predation</t>
  </si>
  <si>
    <t>Fence springs and wet meadows from horses (mark fences)</t>
  </si>
  <si>
    <t>Removal of all non-native trees in the planning area OR increase shrub, forb, and grass cover and grass height to at least 0.5 level on WHEG</t>
  </si>
  <si>
    <t>Removal of all non-native trees in the planning area AND increase shrub, forb, and grass cover and grass height to 1.0 levels on WHEG</t>
  </si>
  <si>
    <t>Fence areas of trespass incursion (mark fences) OR reroute roads</t>
  </si>
  <si>
    <t>Completion of a fuel break AND treatment of fire prone invasive species</t>
  </si>
  <si>
    <t>Contribution to a fuel break OR treatment of fire prone invasive species</t>
  </si>
  <si>
    <t>1 - Other Threats.  These threats are site and project specific and TBD if present by planner.</t>
  </si>
  <si>
    <t>Remove conifers which have encroached into sagebrush habitat to eliminate avian predator perch sites and improve vegetative species diversity. NRCS Practices: Brush Management (314), Woody Residue Treatment (384), Prescribed Burning (338), Fuel Break (383), Firebreak (394), Range Planting (550).  550 will be used if desired herbaceous response is not anticipated without seeding.</t>
  </si>
  <si>
    <t>Mark or remove all fences in planning area</t>
  </si>
  <si>
    <t>All weeds in planning area (see NRCS Invasive Species List) are treated and grazing is done under a prescribed grazing plan to control weeds</t>
  </si>
  <si>
    <t xml:space="preserve">All conifers on sagebrush ecosites in the planning area are eliminated </t>
  </si>
  <si>
    <t xml:space="preserve">Completion of connection of a safe movement corridor to another sage grouse population or isolated subpopulation </t>
  </si>
  <si>
    <t>At least 50% of the acres of conifers on sagebrush ecosites in the planning area are eliminated</t>
  </si>
  <si>
    <t>Habitat improvement of or progress toward a safe movement corridor to another sage grouse population or isolated subpopulation OR habitat creation to increase habitat acres of a population</t>
  </si>
  <si>
    <t>Prescribed grazing and supporting practices to increase shrub, forb, and grass cover, grass height, and forb diversity to at least 0.5 level on WHEG</t>
  </si>
  <si>
    <t>Prescribed grazing and supporting practices to increase shrub, forb, and grass cover, grass height, and forb diversity to 1.0 levels on WHEG</t>
  </si>
  <si>
    <t>Prescribed grazing to control weeds AND/OR weed treatment</t>
  </si>
  <si>
    <t>Improve winter cover in at least 50% of the winter habitat acres in the planning area</t>
  </si>
  <si>
    <r>
      <t>Level of Treatment in Cons Plan*</t>
    </r>
    <r>
      <rPr>
        <sz val="10"/>
        <color rgb="FF000000"/>
        <rFont val="Calibri"/>
        <family val="2"/>
      </rPr>
      <t xml:space="preserve">  (1/2)</t>
    </r>
  </si>
  <si>
    <r>
      <t>Remove, relocate, or mark problem fences. Problem fences should be identified with the NRCS Fence Collision Risk Tool or local knowledge.  NRCS Practices: Fence (382), Obstruction Removal (500), Fish and Wildlife Structures (734). 382 will be used to replace removed fences in more appropriate locations. 500 will be used to remove problem fences.</t>
    </r>
    <r>
      <rPr>
        <b/>
        <sz val="10"/>
        <color rgb="FF000000"/>
        <rFont val="Calibri"/>
        <family val="2"/>
      </rPr>
      <t xml:space="preserve"> </t>
    </r>
    <r>
      <rPr>
        <sz val="10"/>
        <color rgb="FF000000"/>
        <rFont val="Calibri"/>
        <family val="2"/>
      </rPr>
      <t>734 will be used to mark existing fences.</t>
    </r>
  </si>
  <si>
    <t>Conservation Objectives Team Report - Threats by Population - Utah</t>
  </si>
  <si>
    <t>NRCS SGI Threats Checklist 2014 - EQIP Version</t>
  </si>
  <si>
    <t xml:space="preserve">All NRCS SGI plans should address at least one threat identified from the local population or the management of the land must currently be addressing one threat.  See table and map on the next tabs to determine which population you are planning in or near and which threats are present in the population.  Additional practices can be planned that do not specifically address threats if the practices benefit sage grouse habitat and one threat is addressed.  If the threat is addressed in the conservation planning area and lessened but not eliminated, insert a 1 in column F.  If the threats is completely eliminated or has been completely eliminated with the conservation planning area, insert a 2 in column F.  If any threat is increased from the conservation plan, enter a 0 in column G.  The proposed action must be modified to ensure the plan is at least benign to all threats, and ideally beneficial in reducing sage grouse threats.  </t>
  </si>
  <si>
    <t xml:space="preserve">All NRCS SGI plans should address at least one threat identified from the local population.  See "Threats Matrix" and "Map" on the next tabs to determine which population you are planning in or near and which threats are present in the population.  Additional practices can be planned that do not specifically address threats if the practices benefit sage grouse habitat and at least one threat is addressed in the conservation plan.  If the threat is addressed in the conservation planning area and lessened but not eliminated, insert a 1 in column F.  If the threats is completely eliminated in conservation planning area, insert a 2 in column F.  See "Treatment vs Elimination" tab for more info.  If any threat is increased from the conservation plan, enter a 0 in column G.  The proposed action must be modified to ensure the plan is at least benign to all threats, and ideally beneficial in reducing sage grouse threats.  </t>
  </si>
  <si>
    <t>Nov. 26,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</si>
</sst>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0%"/>
    <numFmt numFmtId="165" formatCode="[$-409]General"/>
    <numFmt numFmtId="166" formatCode="[$$-409]#,##0.00;[Red]&quot;-&quot;[$$-409]#,##0.00"/>
    <numFmt numFmtId="167" formatCode="###0.0;###0.0"/>
    <numFmt numFmtId="168" formatCode="###0;###0"/>
  </numFmts>
  <fonts count="23" x14ac:knownFonts="1">
    <font>
      <sz val="11"/>
      <color theme="1"/>
      <name val="Arial"/>
      <family val="2"/>
    </font>
    <font>
      <sz val="11"/>
      <color theme="1"/>
      <name val="Calibri"/>
      <family val="2"/>
      <scheme val="minor"/>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2"/>
      <color rgb="FF000000"/>
      <name val="Calibri"/>
      <family val="2"/>
    </font>
    <font>
      <sz val="10"/>
      <color rgb="FF000000"/>
      <name val="Calibri"/>
      <family val="2"/>
    </font>
    <font>
      <b/>
      <sz val="10"/>
      <color rgb="FF000000"/>
      <name val="Calibri"/>
      <family val="2"/>
    </font>
    <font>
      <sz val="10"/>
      <color rgb="FF000000"/>
      <name val="Calibri"/>
      <family val="2"/>
      <scheme val="minor"/>
    </font>
    <font>
      <sz val="10"/>
      <color theme="1"/>
      <name val="Calibri"/>
      <family val="2"/>
      <scheme val="minor"/>
    </font>
    <font>
      <b/>
      <sz val="12"/>
      <color theme="1"/>
      <name val="Calibri"/>
      <family val="2"/>
      <scheme val="minor"/>
    </font>
    <font>
      <b/>
      <sz val="10"/>
      <color rgb="FF000000"/>
      <name val="Calibri"/>
      <family val="2"/>
      <scheme val="minor"/>
    </font>
    <font>
      <b/>
      <u/>
      <sz val="10"/>
      <color rgb="FF000000"/>
      <name val="Calibri"/>
      <family val="2"/>
    </font>
    <font>
      <sz val="10"/>
      <name val="Calibri"/>
      <family val="2"/>
    </font>
    <font>
      <sz val="9"/>
      <color rgb="FF000000"/>
      <name val="Times New Roman"/>
      <family val="1"/>
    </font>
    <font>
      <b/>
      <sz val="9"/>
      <name val="Times New Roman"/>
      <family val="1"/>
    </font>
    <font>
      <sz val="9"/>
      <name val="Times New Roman"/>
      <family val="1"/>
    </font>
    <font>
      <i/>
      <sz val="9"/>
      <name val="Times New Roman"/>
      <family val="1"/>
    </font>
    <font>
      <b/>
      <sz val="9"/>
      <color rgb="FF000000"/>
      <name val="Times New Roman"/>
      <family val="1"/>
    </font>
    <font>
      <sz val="10"/>
      <color theme="1"/>
      <name val="Arial"/>
      <family val="2"/>
    </font>
    <font>
      <b/>
      <sz val="10"/>
      <color theme="1"/>
      <name val="Arial"/>
      <family val="2"/>
    </font>
    <font>
      <b/>
      <sz val="12"/>
      <color theme="1"/>
      <name val="Calibri"/>
      <family val="2"/>
    </font>
  </fonts>
  <fills count="21">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rgb="FF92D050"/>
        <bgColor rgb="FF92D05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BFBFBF"/>
      </patternFill>
    </fill>
    <fill>
      <patternFill patternType="solid">
        <fgColor theme="0" tint="-4.9989318521683403E-2"/>
        <bgColor rgb="FFF2F2F2"/>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rgb="FFD9D9D9"/>
      </patternFill>
    </fill>
    <fill>
      <patternFill patternType="solid">
        <fgColor theme="6" tint="0.59999389629810485"/>
        <bgColor indexed="64"/>
      </patternFill>
    </fill>
    <fill>
      <patternFill patternType="solid">
        <fgColor rgb="FF92D050"/>
        <bgColor indexed="64"/>
      </patternFill>
    </fill>
    <fill>
      <patternFill patternType="solid">
        <fgColor rgb="FFFFFFFF"/>
      </patternFill>
    </fill>
    <fill>
      <patternFill patternType="solid">
        <fgColor rgb="FFCCC0D9"/>
      </patternFill>
    </fill>
    <fill>
      <patternFill patternType="solid">
        <fgColor rgb="FFFBD4B4"/>
      </patternFill>
    </fill>
    <fill>
      <patternFill patternType="solid">
        <fgColor rgb="FFE5B8B7"/>
      </patternFill>
    </fill>
    <fill>
      <patternFill patternType="solid">
        <fgColor rgb="FFFFFF9A"/>
      </patternFill>
    </fill>
    <fill>
      <patternFill patternType="solid">
        <fgColor theme="0" tint="-0.249977111117893"/>
        <bgColor indexed="64"/>
      </patternFill>
    </fill>
    <fill>
      <patternFill patternType="solid">
        <fgColor theme="0" tint="-0.249977111117893"/>
        <bgColor rgb="FFBFBFBF"/>
      </patternFill>
    </fill>
  </fills>
  <borders count="44">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top style="thin">
        <color indexed="64"/>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medium">
        <color indexed="64"/>
      </left>
      <right style="medium">
        <color indexed="64"/>
      </right>
      <top/>
      <bottom style="medium">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165" fontId="3" fillId="0" borderId="0"/>
    <xf numFmtId="0" fontId="4" fillId="0" borderId="0">
      <alignment horizontal="center"/>
    </xf>
    <xf numFmtId="0" fontId="4" fillId="0" borderId="0">
      <alignment horizontal="center" textRotation="90"/>
    </xf>
    <xf numFmtId="0" fontId="5" fillId="0" borderId="0"/>
    <xf numFmtId="166" fontId="5" fillId="0" borderId="0"/>
  </cellStyleXfs>
  <cellXfs count="157">
    <xf numFmtId="0" fontId="0" fillId="0" borderId="0" xfId="0"/>
    <xf numFmtId="165" fontId="7" fillId="0" borderId="0" xfId="1" applyFont="1"/>
    <xf numFmtId="165" fontId="8" fillId="0" borderId="0" xfId="1" applyFont="1" applyAlignment="1">
      <alignment horizontal="right"/>
    </xf>
    <xf numFmtId="165" fontId="7" fillId="0" borderId="1" xfId="1" applyFont="1" applyBorder="1" applyAlignment="1">
      <alignment horizontal="center"/>
    </xf>
    <xf numFmtId="165" fontId="7" fillId="0" borderId="2" xfId="1" applyFont="1" applyBorder="1" applyAlignment="1">
      <alignment horizontal="center"/>
    </xf>
    <xf numFmtId="165" fontId="7" fillId="0" borderId="0" xfId="1" applyFont="1" applyAlignment="1">
      <alignment horizontal="center"/>
    </xf>
    <xf numFmtId="165" fontId="7" fillId="0" borderId="0" xfId="1" applyFont="1" applyAlignment="1">
      <alignment horizontal="left"/>
    </xf>
    <xf numFmtId="165" fontId="7" fillId="0" borderId="3" xfId="1" applyFont="1" applyFill="1" applyBorder="1" applyAlignment="1">
      <alignment horizontal="center"/>
    </xf>
    <xf numFmtId="165" fontId="7" fillId="0" borderId="3" xfId="1" applyFont="1" applyFill="1" applyBorder="1" applyAlignment="1">
      <alignment horizontal="center" vertical="center"/>
    </xf>
    <xf numFmtId="0" fontId="2" fillId="0" borderId="0" xfId="0" applyFont="1"/>
    <xf numFmtId="165" fontId="7" fillId="0" borderId="0" xfId="1" applyFont="1" applyBorder="1"/>
    <xf numFmtId="165" fontId="7" fillId="0" borderId="0" xfId="1" applyFont="1" applyFill="1" applyBorder="1" applyAlignment="1">
      <alignment horizontal="left" vertical="top" wrapText="1"/>
    </xf>
    <xf numFmtId="0" fontId="1" fillId="0" borderId="0" xfId="0" applyFont="1"/>
    <xf numFmtId="165" fontId="6" fillId="7" borderId="1" xfId="1" applyFont="1" applyFill="1" applyBorder="1" applyAlignment="1">
      <alignment horizontal="center"/>
    </xf>
    <xf numFmtId="165" fontId="8" fillId="8" borderId="3" xfId="1" applyFont="1" applyFill="1" applyBorder="1"/>
    <xf numFmtId="165" fontId="8" fillId="7" borderId="6" xfId="1" applyFont="1" applyFill="1" applyBorder="1" applyAlignment="1">
      <alignment horizontal="left"/>
    </xf>
    <xf numFmtId="165" fontId="8" fillId="9" borderId="3" xfId="1" applyFont="1" applyFill="1" applyBorder="1" applyAlignment="1">
      <alignment horizontal="center" vertical="center" wrapText="1"/>
    </xf>
    <xf numFmtId="165" fontId="8" fillId="10" borderId="3" xfId="1" applyFont="1" applyFill="1" applyBorder="1" applyAlignment="1">
      <alignment horizontal="center" vertical="center" wrapText="1"/>
    </xf>
    <xf numFmtId="165" fontId="14" fillId="6" borderId="5" xfId="1" applyFont="1" applyFill="1" applyBorder="1" applyAlignment="1">
      <alignment horizontal="center"/>
    </xf>
    <xf numFmtId="165" fontId="7" fillId="8" borderId="3" xfId="1" applyFont="1" applyFill="1" applyBorder="1"/>
    <xf numFmtId="164" fontId="8" fillId="0" borderId="5" xfId="1" applyNumberFormat="1" applyFont="1" applyFill="1" applyBorder="1" applyAlignment="1">
      <alignment vertical="center"/>
    </xf>
    <xf numFmtId="165" fontId="8" fillId="0" borderId="15" xfId="1" applyFont="1" applyBorder="1" applyAlignment="1">
      <alignment horizontal="right" vertical="center"/>
    </xf>
    <xf numFmtId="164" fontId="6" fillId="3" borderId="16" xfId="1" applyNumberFormat="1" applyFont="1" applyFill="1" applyBorder="1" applyAlignment="1">
      <alignment horizontal="center" vertical="center"/>
    </xf>
    <xf numFmtId="165" fontId="7" fillId="0" borderId="1" xfId="1" applyFont="1" applyBorder="1" applyAlignment="1"/>
    <xf numFmtId="165" fontId="8" fillId="0" borderId="1" xfId="1" applyFont="1" applyBorder="1" applyAlignment="1">
      <alignment horizontal="right" vertical="center"/>
    </xf>
    <xf numFmtId="165" fontId="6" fillId="4" borderId="16" xfId="1" applyFont="1" applyFill="1" applyBorder="1" applyAlignment="1">
      <alignment horizontal="center" vertical="center"/>
    </xf>
    <xf numFmtId="165" fontId="14" fillId="6" borderId="9" xfId="1" applyFont="1" applyFill="1" applyBorder="1" applyAlignment="1">
      <alignment horizontal="center"/>
    </xf>
    <xf numFmtId="0" fontId="14" fillId="6" borderId="5" xfId="1" applyNumberFormat="1" applyFont="1" applyFill="1" applyBorder="1" applyAlignment="1">
      <alignment horizontal="center"/>
    </xf>
    <xf numFmtId="165" fontId="8" fillId="11" borderId="19" xfId="1" applyFont="1" applyFill="1" applyBorder="1" applyAlignment="1">
      <alignment horizontal="center" vertical="center" wrapText="1"/>
    </xf>
    <xf numFmtId="165" fontId="7" fillId="0" borderId="18" xfId="1" applyFont="1" applyBorder="1" applyAlignment="1">
      <alignment horizontal="center" vertical="center"/>
    </xf>
    <xf numFmtId="165" fontId="7" fillId="0" borderId="20" xfId="1" applyFont="1" applyBorder="1" applyAlignment="1">
      <alignment horizontal="center" vertical="center"/>
    </xf>
    <xf numFmtId="165" fontId="7" fillId="6" borderId="20" xfId="1" applyFont="1" applyFill="1" applyBorder="1" applyAlignment="1">
      <alignment horizontal="center" vertical="center"/>
    </xf>
    <xf numFmtId="165" fontId="7" fillId="0" borderId="21" xfId="1" applyFont="1" applyBorder="1" applyAlignment="1">
      <alignment horizontal="center" vertical="center"/>
    </xf>
    <xf numFmtId="165" fontId="7" fillId="6" borderId="18" xfId="1" applyFont="1" applyFill="1" applyBorder="1" applyAlignment="1">
      <alignment horizontal="center" vertical="center"/>
    </xf>
    <xf numFmtId="165" fontId="7" fillId="6" borderId="21" xfId="1" applyFont="1" applyFill="1" applyBorder="1" applyAlignment="1">
      <alignment horizontal="center" vertical="center"/>
    </xf>
    <xf numFmtId="165" fontId="8" fillId="6" borderId="18" xfId="1" applyFont="1" applyFill="1" applyBorder="1" applyAlignment="1">
      <alignment horizontal="center" vertical="center"/>
    </xf>
    <xf numFmtId="165" fontId="8" fillId="6" borderId="20" xfId="1" applyFont="1" applyFill="1" applyBorder="1" applyAlignment="1">
      <alignment horizontal="center" vertical="center"/>
    </xf>
    <xf numFmtId="165" fontId="8" fillId="6" borderId="20" xfId="1" applyFont="1" applyFill="1" applyBorder="1" applyAlignment="1">
      <alignment horizontal="center" vertical="center" wrapText="1"/>
    </xf>
    <xf numFmtId="165" fontId="8" fillId="6" borderId="23" xfId="1" applyFont="1" applyFill="1" applyBorder="1" applyAlignment="1">
      <alignment horizontal="center" vertical="center" wrapText="1"/>
    </xf>
    <xf numFmtId="165" fontId="14" fillId="6" borderId="12" xfId="1" applyFont="1" applyFill="1" applyBorder="1"/>
    <xf numFmtId="165" fontId="7" fillId="0" borderId="11" xfId="1" applyFont="1" applyBorder="1" applyAlignment="1">
      <alignment horizontal="left" vertical="center" wrapText="1"/>
    </xf>
    <xf numFmtId="165" fontId="7" fillId="0" borderId="13" xfId="1" applyFont="1" applyBorder="1" applyAlignment="1">
      <alignment horizontal="left" vertical="center" wrapText="1"/>
    </xf>
    <xf numFmtId="165" fontId="7" fillId="0" borderId="7" xfId="1" applyFont="1" applyBorder="1" applyAlignment="1">
      <alignment horizontal="left" vertical="center" wrapText="1"/>
    </xf>
    <xf numFmtId="165" fontId="14" fillId="6" borderId="24" xfId="1" applyFont="1" applyFill="1" applyBorder="1" applyAlignment="1">
      <alignment horizontal="center"/>
    </xf>
    <xf numFmtId="165" fontId="8" fillId="12" borderId="3" xfId="1" applyFont="1" applyFill="1" applyBorder="1" applyAlignment="1">
      <alignment horizontal="center" vertical="center" wrapText="1"/>
    </xf>
    <xf numFmtId="165" fontId="7" fillId="13" borderId="0" xfId="1" applyFont="1" applyFill="1" applyAlignment="1">
      <alignment horizontal="center"/>
    </xf>
    <xf numFmtId="0" fontId="15" fillId="14" borderId="0" xfId="0" applyFont="1" applyFill="1" applyBorder="1" applyAlignment="1">
      <alignment horizontal="left" vertical="top"/>
    </xf>
    <xf numFmtId="0" fontId="15" fillId="16" borderId="3" xfId="0" applyFont="1" applyFill="1" applyBorder="1" applyAlignment="1">
      <alignment horizontal="left" textRotation="90" wrapText="1"/>
    </xf>
    <xf numFmtId="0" fontId="15" fillId="16" borderId="4" xfId="0" applyFont="1" applyFill="1" applyBorder="1" applyAlignment="1">
      <alignment horizontal="left" textRotation="90" wrapText="1"/>
    </xf>
    <xf numFmtId="0" fontId="15" fillId="18" borderId="3" xfId="0" applyFont="1" applyFill="1" applyBorder="1" applyAlignment="1">
      <alignment horizontal="left" textRotation="90" wrapText="1"/>
    </xf>
    <xf numFmtId="0" fontId="15" fillId="18" borderId="4" xfId="0" applyFont="1" applyFill="1" applyBorder="1" applyAlignment="1">
      <alignment horizontal="left" textRotation="90" wrapText="1"/>
    </xf>
    <xf numFmtId="0" fontId="15" fillId="14" borderId="3" xfId="0" applyFont="1" applyFill="1" applyBorder="1" applyAlignment="1">
      <alignment horizontal="left" vertical="top" wrapText="1"/>
    </xf>
    <xf numFmtId="0" fontId="15" fillId="14" borderId="3"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4" borderId="4" xfId="0" applyFont="1" applyFill="1" applyBorder="1" applyAlignment="1">
      <alignment horizontal="center" vertical="center" wrapText="1"/>
    </xf>
    <xf numFmtId="168" fontId="15" fillId="14" borderId="3" xfId="0" applyNumberFormat="1" applyFont="1" applyFill="1" applyBorder="1" applyAlignment="1">
      <alignment horizontal="center" vertical="center" wrapText="1"/>
    </xf>
    <xf numFmtId="167" fontId="15" fillId="14" borderId="3" xfId="0" applyNumberFormat="1" applyFont="1" applyFill="1" applyBorder="1" applyAlignment="1">
      <alignment horizontal="center" vertical="center" wrapText="1"/>
    </xf>
    <xf numFmtId="168" fontId="15" fillId="14" borderId="4" xfId="0" applyNumberFormat="1" applyFont="1" applyFill="1" applyBorder="1" applyAlignment="1">
      <alignment horizontal="center" vertical="center" wrapText="1"/>
    </xf>
    <xf numFmtId="167" fontId="15" fillId="14" borderId="4"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167" fontId="15" fillId="14" borderId="27" xfId="0" applyNumberFormat="1" applyFont="1" applyFill="1" applyBorder="1" applyAlignment="1">
      <alignment horizontal="center" vertical="center" wrapText="1"/>
    </xf>
    <xf numFmtId="167" fontId="15" fillId="14" borderId="30" xfId="0" applyNumberFormat="1" applyFont="1" applyFill="1" applyBorder="1" applyAlignment="1">
      <alignment horizontal="center" vertical="center" wrapText="1"/>
    </xf>
    <xf numFmtId="0" fontId="15" fillId="14" borderId="20"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17" borderId="25" xfId="0" applyFont="1" applyFill="1" applyBorder="1" applyAlignment="1">
      <alignment horizontal="center" vertical="center" wrapText="1"/>
    </xf>
    <xf numFmtId="0" fontId="15" fillId="14" borderId="21" xfId="0" applyFont="1" applyFill="1" applyBorder="1" applyAlignment="1">
      <alignment horizontal="center" vertical="center" wrapText="1"/>
    </xf>
    <xf numFmtId="0" fontId="15" fillId="14" borderId="31" xfId="0" applyFont="1" applyFill="1" applyBorder="1" applyAlignment="1">
      <alignment horizontal="center" vertical="center" wrapText="1"/>
    </xf>
    <xf numFmtId="167" fontId="15" fillId="14" borderId="28" xfId="0" applyNumberFormat="1" applyFont="1" applyFill="1" applyBorder="1" applyAlignment="1">
      <alignment horizontal="center" vertical="center" wrapText="1"/>
    </xf>
    <xf numFmtId="167" fontId="15" fillId="14" borderId="15" xfId="0" applyNumberFormat="1" applyFont="1" applyFill="1" applyBorder="1" applyAlignment="1">
      <alignment horizontal="center" vertical="center" wrapText="1"/>
    </xf>
    <xf numFmtId="0" fontId="15" fillId="14" borderId="32" xfId="0" applyFont="1" applyFill="1" applyBorder="1" applyAlignment="1">
      <alignment horizontal="center" vertical="center" wrapText="1"/>
    </xf>
    <xf numFmtId="0" fontId="15" fillId="14" borderId="33" xfId="0" applyFont="1" applyFill="1" applyBorder="1" applyAlignment="1">
      <alignment horizontal="center" vertical="center" wrapText="1"/>
    </xf>
    <xf numFmtId="0" fontId="17" fillId="14" borderId="3" xfId="0" applyFont="1" applyFill="1" applyBorder="1" applyAlignment="1">
      <alignment horizontal="left" vertical="top" wrapText="1"/>
    </xf>
    <xf numFmtId="0" fontId="19" fillId="0" borderId="0" xfId="0" applyFont="1" applyFill="1" applyBorder="1" applyAlignment="1">
      <alignment horizontal="left" vertical="top"/>
    </xf>
    <xf numFmtId="0" fontId="19" fillId="14" borderId="0" xfId="0" applyFont="1" applyFill="1" applyBorder="1" applyAlignment="1">
      <alignment horizontal="left" vertical="top"/>
    </xf>
    <xf numFmtId="2" fontId="7" fillId="13" borderId="0" xfId="1" applyNumberFormat="1" applyFont="1" applyFill="1" applyAlignment="1">
      <alignment horizontal="center"/>
    </xf>
    <xf numFmtId="165" fontId="8" fillId="13" borderId="0" xfId="1" applyFont="1" applyFill="1" applyAlignment="1">
      <alignment horizontal="center"/>
    </xf>
    <xf numFmtId="0" fontId="20" fillId="0" borderId="0" xfId="0" applyFont="1"/>
    <xf numFmtId="165" fontId="7" fillId="0" borderId="0" xfId="1" applyFont="1" applyFill="1" applyBorder="1" applyAlignment="1">
      <alignment horizontal="center" vertical="center"/>
    </xf>
    <xf numFmtId="165" fontId="6" fillId="7" borderId="8" xfId="1" applyFont="1" applyFill="1" applyBorder="1" applyAlignment="1">
      <alignment horizontal="center"/>
    </xf>
    <xf numFmtId="165" fontId="6" fillId="7" borderId="7" xfId="1" applyFont="1" applyFill="1" applyBorder="1" applyAlignment="1">
      <alignment horizontal="center"/>
    </xf>
    <xf numFmtId="165" fontId="8" fillId="8" borderId="22" xfId="1" applyFont="1" applyFill="1" applyBorder="1"/>
    <xf numFmtId="165" fontId="8" fillId="12" borderId="37" xfId="1" applyFont="1" applyFill="1" applyBorder="1" applyAlignment="1">
      <alignment horizontal="center" vertical="center" wrapText="1"/>
    </xf>
    <xf numFmtId="165" fontId="7" fillId="8" borderId="22" xfId="1" applyFont="1" applyFill="1" applyBorder="1"/>
    <xf numFmtId="165" fontId="7" fillId="0" borderId="37" xfId="1" applyFont="1" applyFill="1" applyBorder="1" applyAlignment="1">
      <alignment horizontal="center"/>
    </xf>
    <xf numFmtId="165" fontId="7" fillId="0" borderId="37" xfId="1" applyFont="1" applyFill="1" applyBorder="1" applyAlignment="1">
      <alignment horizontal="center" vertical="center"/>
    </xf>
    <xf numFmtId="165" fontId="7" fillId="8" borderId="38" xfId="1" applyFont="1" applyFill="1" applyBorder="1"/>
    <xf numFmtId="165" fontId="7" fillId="0" borderId="39" xfId="1" applyFont="1" applyFill="1" applyBorder="1" applyAlignment="1">
      <alignment horizontal="center" vertical="center"/>
    </xf>
    <xf numFmtId="165" fontId="7" fillId="10" borderId="0" xfId="1" applyFont="1" applyFill="1" applyBorder="1"/>
    <xf numFmtId="165" fontId="7" fillId="12" borderId="0" xfId="1" applyFont="1" applyFill="1" applyBorder="1"/>
    <xf numFmtId="165" fontId="7" fillId="0" borderId="39" xfId="1" applyFont="1" applyBorder="1"/>
    <xf numFmtId="165" fontId="9" fillId="0" borderId="38" xfId="1" applyFont="1" applyFill="1" applyBorder="1" applyAlignment="1">
      <alignment horizontal="left"/>
    </xf>
    <xf numFmtId="0" fontId="10" fillId="0" borderId="38" xfId="0" applyFont="1" applyBorder="1"/>
    <xf numFmtId="165" fontId="7" fillId="0" borderId="38" xfId="1" applyFont="1" applyBorder="1"/>
    <xf numFmtId="165" fontId="12" fillId="0" borderId="31" xfId="1" applyFont="1" applyBorder="1"/>
    <xf numFmtId="0" fontId="21" fillId="0" borderId="21" xfId="0" applyFont="1" applyBorder="1"/>
    <xf numFmtId="0" fontId="20" fillId="0" borderId="40" xfId="0" applyFont="1" applyBorder="1" applyAlignment="1">
      <alignment vertical="center" wrapText="1"/>
    </xf>
    <xf numFmtId="0" fontId="21" fillId="19" borderId="41" xfId="0" applyFont="1" applyFill="1" applyBorder="1"/>
    <xf numFmtId="0" fontId="20" fillId="19" borderId="42" xfId="0" applyFont="1" applyFill="1" applyBorder="1"/>
    <xf numFmtId="0" fontId="20" fillId="19" borderId="43" xfId="0" applyFont="1" applyFill="1" applyBorder="1"/>
    <xf numFmtId="0" fontId="20" fillId="0" borderId="38" xfId="0" applyFont="1" applyBorder="1"/>
    <xf numFmtId="0" fontId="20" fillId="0" borderId="0" xfId="0" applyFont="1" applyBorder="1"/>
    <xf numFmtId="0" fontId="20" fillId="0" borderId="39" xfId="0" applyFont="1" applyBorder="1"/>
    <xf numFmtId="0" fontId="21" fillId="5" borderId="21" xfId="0" applyFont="1" applyFill="1" applyBorder="1"/>
    <xf numFmtId="0" fontId="21" fillId="0" borderId="24" xfId="0" applyFont="1" applyBorder="1"/>
    <xf numFmtId="165" fontId="7" fillId="5" borderId="40" xfId="1" applyFont="1" applyFill="1" applyBorder="1" applyAlignment="1">
      <alignment horizontal="left" vertical="center"/>
    </xf>
    <xf numFmtId="0" fontId="20" fillId="0" borderId="39" xfId="0" applyFont="1" applyBorder="1" applyAlignment="1">
      <alignment vertical="center" wrapText="1"/>
    </xf>
    <xf numFmtId="165" fontId="7" fillId="5" borderId="40" xfId="1" applyFont="1" applyFill="1" applyBorder="1" applyAlignment="1">
      <alignment horizontal="left" vertical="center" wrapText="1"/>
    </xf>
    <xf numFmtId="165" fontId="7" fillId="5" borderId="21" xfId="1" applyFont="1" applyFill="1" applyBorder="1" applyAlignment="1">
      <alignment horizontal="left" vertical="center" wrapText="1"/>
    </xf>
    <xf numFmtId="0" fontId="20" fillId="0" borderId="21" xfId="0" applyFont="1" applyBorder="1" applyAlignment="1">
      <alignment vertical="center" wrapText="1"/>
    </xf>
    <xf numFmtId="0" fontId="20" fillId="0" borderId="24" xfId="0" applyFont="1" applyBorder="1" applyAlignment="1">
      <alignment vertical="center" wrapText="1"/>
    </xf>
    <xf numFmtId="165" fontId="7" fillId="0" borderId="14" xfId="1" applyFont="1" applyBorder="1"/>
    <xf numFmtId="165" fontId="8" fillId="11" borderId="17" xfId="1" applyFont="1" applyFill="1" applyBorder="1" applyAlignment="1">
      <alignment horizontal="center" vertical="center" wrapText="1"/>
    </xf>
    <xf numFmtId="165" fontId="8" fillId="11" borderId="22" xfId="1" applyFont="1" applyFill="1" applyBorder="1" applyAlignment="1">
      <alignment horizontal="center" vertical="center" wrapText="1"/>
    </xf>
    <xf numFmtId="0" fontId="0" fillId="0" borderId="0" xfId="0" applyAlignment="1">
      <alignment horizontal="center" vertical="center" wrapText="1"/>
    </xf>
    <xf numFmtId="165" fontId="7" fillId="0" borderId="3" xfId="1" applyFont="1" applyFill="1" applyBorder="1" applyAlignment="1">
      <alignment horizontal="center" vertical="center" wrapText="1"/>
    </xf>
    <xf numFmtId="165" fontId="7" fillId="8" borderId="22" xfId="1" applyFont="1" applyFill="1" applyBorder="1" applyAlignment="1">
      <alignment horizontal="left" vertical="center" wrapText="1"/>
    </xf>
    <xf numFmtId="165" fontId="7" fillId="0" borderId="0" xfId="1" applyFont="1" applyAlignment="1">
      <alignment horizontal="right"/>
    </xf>
    <xf numFmtId="165" fontId="7" fillId="0" borderId="14" xfId="1" applyFont="1" applyBorder="1" applyAlignment="1">
      <alignment horizontal="center" vertical="center"/>
    </xf>
    <xf numFmtId="165" fontId="7" fillId="0" borderId="13" xfId="1" applyFont="1" applyBorder="1" applyAlignment="1">
      <alignment horizontal="center" vertical="center"/>
    </xf>
    <xf numFmtId="165" fontId="14" fillId="6" borderId="10" xfId="1" applyFont="1" applyFill="1" applyBorder="1" applyAlignment="1">
      <alignment horizontal="center"/>
    </xf>
    <xf numFmtId="165" fontId="7" fillId="6" borderId="14" xfId="1" applyFont="1" applyFill="1" applyBorder="1" applyAlignment="1">
      <alignment horizontal="center" vertical="center"/>
    </xf>
    <xf numFmtId="165" fontId="7" fillId="6" borderId="13" xfId="1" applyFont="1" applyFill="1" applyBorder="1" applyAlignment="1">
      <alignment horizontal="center" vertical="center"/>
    </xf>
    <xf numFmtId="165" fontId="7" fillId="0" borderId="8" xfId="1" applyFont="1" applyBorder="1" applyAlignment="1">
      <alignment horizontal="center" vertical="center"/>
    </xf>
    <xf numFmtId="165" fontId="7" fillId="0" borderId="7" xfId="1" applyFont="1" applyBorder="1" applyAlignment="1">
      <alignment horizontal="center" vertical="center"/>
    </xf>
    <xf numFmtId="165" fontId="7" fillId="0" borderId="0" xfId="1" applyFont="1" applyAlignment="1">
      <alignment horizontal="left" wrapText="1"/>
    </xf>
    <xf numFmtId="165" fontId="7" fillId="0" borderId="0" xfId="1" applyFont="1" applyFill="1" applyAlignment="1">
      <alignment horizontal="left" wrapText="1"/>
    </xf>
    <xf numFmtId="165" fontId="22" fillId="20" borderId="0" xfId="1" applyFont="1" applyFill="1" applyBorder="1" applyAlignment="1">
      <alignment horizontal="center"/>
    </xf>
    <xf numFmtId="165" fontId="7" fillId="0" borderId="0" xfId="1" applyFont="1" applyFill="1" applyBorder="1" applyAlignment="1">
      <alignment horizontal="left" vertical="center" wrapText="1"/>
    </xf>
    <xf numFmtId="165" fontId="7" fillId="0" borderId="1" xfId="1" applyFont="1" applyFill="1" applyBorder="1" applyAlignment="1">
      <alignment horizontal="left" vertical="center" wrapText="1"/>
    </xf>
    <xf numFmtId="165" fontId="7" fillId="0" borderId="2" xfId="1" applyFont="1" applyBorder="1" applyAlignment="1">
      <alignment horizontal="left"/>
    </xf>
    <xf numFmtId="165" fontId="8" fillId="11" borderId="4" xfId="1" applyFont="1" applyFill="1" applyBorder="1" applyAlignment="1">
      <alignment horizontal="center" vertical="center" wrapText="1"/>
    </xf>
    <xf numFmtId="165" fontId="8" fillId="11" borderId="17" xfId="1" applyFont="1" applyFill="1" applyBorder="1" applyAlignment="1">
      <alignment horizontal="center" vertical="center" wrapText="1"/>
    </xf>
    <xf numFmtId="165" fontId="7" fillId="0" borderId="12" xfId="1" applyFont="1" applyBorder="1" applyAlignment="1">
      <alignment horizontal="center" vertical="center"/>
    </xf>
    <xf numFmtId="165" fontId="7" fillId="0" borderId="11" xfId="1" applyFont="1" applyBorder="1" applyAlignment="1">
      <alignment horizontal="center" vertical="center"/>
    </xf>
    <xf numFmtId="165" fontId="6" fillId="2" borderId="34" xfId="1" applyFont="1" applyFill="1" applyBorder="1" applyAlignment="1">
      <alignment horizontal="center"/>
    </xf>
    <xf numFmtId="165" fontId="6" fillId="2" borderId="35" xfId="1" applyFont="1" applyFill="1" applyBorder="1" applyAlignment="1">
      <alignment horizontal="center"/>
    </xf>
    <xf numFmtId="165" fontId="6" fillId="2" borderId="36" xfId="1" applyFont="1" applyFill="1" applyBorder="1" applyAlignment="1">
      <alignment horizontal="center"/>
    </xf>
    <xf numFmtId="165" fontId="7" fillId="0" borderId="38" xfId="1" applyFont="1" applyFill="1" applyBorder="1" applyAlignment="1">
      <alignment horizontal="left" vertical="top" wrapText="1"/>
    </xf>
    <xf numFmtId="165" fontId="7" fillId="0" borderId="0" xfId="1" applyFont="1" applyFill="1" applyBorder="1" applyAlignment="1">
      <alignment horizontal="left" vertical="top" wrapText="1"/>
    </xf>
    <xf numFmtId="165" fontId="7" fillId="0" borderId="39" xfId="1" applyFont="1" applyFill="1" applyBorder="1" applyAlignment="1">
      <alignment horizontal="left" vertical="top" wrapText="1"/>
    </xf>
    <xf numFmtId="0" fontId="11" fillId="5" borderId="0" xfId="0" applyFont="1" applyFill="1" applyAlignment="1">
      <alignment horizontal="center"/>
    </xf>
    <xf numFmtId="167" fontId="15" fillId="14" borderId="29" xfId="0" applyNumberFormat="1" applyFont="1" applyFill="1" applyBorder="1" applyAlignment="1">
      <alignment horizontal="center" vertical="center" wrapText="1"/>
    </xf>
    <xf numFmtId="167" fontId="15" fillId="14" borderId="28" xfId="0" applyNumberFormat="1" applyFont="1" applyFill="1" applyBorder="1" applyAlignment="1">
      <alignment horizontal="center" vertical="center" wrapText="1"/>
    </xf>
    <xf numFmtId="167" fontId="15" fillId="14" borderId="26" xfId="0" applyNumberFormat="1" applyFont="1" applyFill="1" applyBorder="1" applyAlignment="1">
      <alignment horizontal="center" vertical="center" wrapText="1"/>
    </xf>
    <xf numFmtId="167" fontId="15" fillId="14" borderId="15" xfId="0" applyNumberFormat="1" applyFont="1" applyFill="1" applyBorder="1" applyAlignment="1">
      <alignment horizontal="center" vertical="center" wrapText="1"/>
    </xf>
    <xf numFmtId="167" fontId="15" fillId="14" borderId="27" xfId="0" applyNumberFormat="1" applyFont="1" applyFill="1" applyBorder="1" applyAlignment="1">
      <alignment horizontal="center" vertical="center" wrapText="1"/>
    </xf>
    <xf numFmtId="167" fontId="15" fillId="14" borderId="30" xfId="0" applyNumberFormat="1" applyFont="1" applyFill="1" applyBorder="1" applyAlignment="1">
      <alignment horizontal="center" vertical="center" wrapText="1"/>
    </xf>
    <xf numFmtId="0" fontId="15" fillId="15" borderId="27" xfId="0" applyFont="1" applyFill="1" applyBorder="1" applyAlignment="1">
      <alignment horizontal="center" wrapText="1"/>
    </xf>
    <xf numFmtId="0" fontId="15" fillId="15" borderId="28" xfId="0" applyFont="1" applyFill="1" applyBorder="1" applyAlignment="1">
      <alignment horizontal="center" wrapText="1"/>
    </xf>
    <xf numFmtId="0" fontId="15" fillId="16" borderId="4" xfId="0" applyFont="1" applyFill="1" applyBorder="1" applyAlignment="1">
      <alignment horizontal="center" vertical="top" wrapText="1"/>
    </xf>
    <xf numFmtId="0" fontId="15" fillId="16" borderId="2" xfId="0" applyFont="1" applyFill="1" applyBorder="1" applyAlignment="1">
      <alignment horizontal="center" vertical="top" wrapText="1"/>
    </xf>
    <xf numFmtId="0" fontId="15" fillId="17" borderId="27" xfId="0" applyFont="1" applyFill="1" applyBorder="1" applyAlignment="1">
      <alignment horizontal="center" vertical="center" textRotation="90" wrapText="1"/>
    </xf>
    <xf numFmtId="0" fontId="15" fillId="17" borderId="28" xfId="0" applyFont="1" applyFill="1" applyBorder="1" applyAlignment="1">
      <alignment horizontal="center" vertical="center" textRotation="90" wrapText="1"/>
    </xf>
    <xf numFmtId="0" fontId="15" fillId="18" borderId="4" xfId="0" applyFont="1" applyFill="1" applyBorder="1" applyAlignment="1">
      <alignment horizontal="center" vertical="top" wrapText="1"/>
    </xf>
    <xf numFmtId="0" fontId="15" fillId="18" borderId="2" xfId="0" applyFont="1" applyFill="1" applyBorder="1" applyAlignment="1">
      <alignment horizontal="center" vertical="top" wrapText="1"/>
    </xf>
    <xf numFmtId="0" fontId="15" fillId="18" borderId="25" xfId="0" applyFont="1" applyFill="1" applyBorder="1" applyAlignment="1">
      <alignment horizontal="center" vertical="top" wrapText="1"/>
    </xf>
  </cellXfs>
  <cellStyles count="6">
    <cellStyle name="Excel Built-in Normal" xfId="1"/>
    <cellStyle name="Heading" xfId="2"/>
    <cellStyle name="Heading1" xfId="3"/>
    <cellStyle name="Normal" xfId="0" builtinId="0" customBuiltin="1"/>
    <cellStyle name="Result" xfId="4"/>
    <cellStyle name="Result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xdr:row>
      <xdr:rowOff>63499</xdr:rowOff>
    </xdr:from>
    <xdr:to>
      <xdr:col>8</xdr:col>
      <xdr:colOff>603250</xdr:colOff>
      <xdr:row>44</xdr:row>
      <xdr:rowOff>68480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6" y="455082"/>
          <a:ext cx="5990167" cy="775198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9"/>
  <sheetViews>
    <sheetView tabSelected="1" zoomScaleNormal="100" zoomScaleSheetLayoutView="90" workbookViewId="0">
      <selection activeCell="B3" sqref="B3:F3"/>
    </sheetView>
  </sheetViews>
  <sheetFormatPr defaultRowHeight="14.25" x14ac:dyDescent="0.2"/>
  <cols>
    <col min="1" max="1" width="17.5" style="1" customWidth="1"/>
    <col min="2" max="2" width="4.125" style="1" customWidth="1"/>
    <col min="3" max="3" width="5.125" style="1" customWidth="1"/>
    <col min="4" max="8" width="8.125" style="1" customWidth="1"/>
    <col min="9" max="9" width="62" style="1" customWidth="1"/>
    <col min="10" max="1025" width="8.5" style="1" customWidth="1"/>
    <col min="1026" max="1026" width="9" style="1"/>
  </cols>
  <sheetData>
    <row r="1" spans="1:15" ht="15.75" x14ac:dyDescent="0.25">
      <c r="A1" s="127" t="s">
        <v>167</v>
      </c>
      <c r="B1" s="127"/>
      <c r="C1" s="127"/>
      <c r="D1" s="127"/>
      <c r="E1" s="127"/>
      <c r="F1" s="127"/>
      <c r="G1" s="127"/>
      <c r="H1" s="127"/>
      <c r="I1" s="127"/>
    </row>
    <row r="2" spans="1:15" ht="16.5" customHeight="1" x14ac:dyDescent="0.2">
      <c r="A2" s="2" t="s">
        <v>0</v>
      </c>
      <c r="B2" s="3"/>
      <c r="C2" s="3"/>
      <c r="D2" s="3"/>
      <c r="E2" s="3"/>
      <c r="F2" s="3"/>
      <c r="H2" s="2" t="s">
        <v>1</v>
      </c>
      <c r="I2" s="3"/>
    </row>
    <row r="3" spans="1:15" ht="16.5" customHeight="1" x14ac:dyDescent="0.2">
      <c r="A3" s="2" t="s">
        <v>38</v>
      </c>
      <c r="B3" s="130" t="s">
        <v>43</v>
      </c>
      <c r="C3" s="130"/>
      <c r="D3" s="130"/>
      <c r="E3" s="130"/>
      <c r="F3" s="130"/>
      <c r="H3" s="2" t="s">
        <v>2</v>
      </c>
      <c r="I3" s="4"/>
      <c r="K3" s="17" t="s">
        <v>21</v>
      </c>
    </row>
    <row r="4" spans="1:15" ht="16.5" customHeight="1" x14ac:dyDescent="0.2">
      <c r="A4" s="2" t="s">
        <v>3</v>
      </c>
      <c r="B4" s="4"/>
      <c r="C4" s="4"/>
      <c r="D4" s="4"/>
      <c r="E4" s="4"/>
      <c r="F4" s="4"/>
      <c r="H4" s="2" t="s">
        <v>36</v>
      </c>
      <c r="I4" s="4"/>
      <c r="K4" s="17" t="s">
        <v>43</v>
      </c>
    </row>
    <row r="5" spans="1:15" ht="12.75" customHeight="1" x14ac:dyDescent="0.2">
      <c r="A5" s="128" t="s">
        <v>169</v>
      </c>
      <c r="B5" s="128"/>
      <c r="C5" s="128"/>
      <c r="D5" s="128"/>
      <c r="E5" s="128"/>
      <c r="F5" s="128"/>
      <c r="G5" s="128"/>
      <c r="H5" s="128"/>
      <c r="I5" s="128"/>
      <c r="K5" s="17" t="s">
        <v>44</v>
      </c>
    </row>
    <row r="6" spans="1:15" ht="12.75" customHeight="1" x14ac:dyDescent="0.2">
      <c r="A6" s="128"/>
      <c r="B6" s="128"/>
      <c r="C6" s="128"/>
      <c r="D6" s="128"/>
      <c r="E6" s="128"/>
      <c r="F6" s="128"/>
      <c r="G6" s="128"/>
      <c r="H6" s="128"/>
      <c r="I6" s="128"/>
      <c r="K6" s="17" t="s">
        <v>59</v>
      </c>
    </row>
    <row r="7" spans="1:15" ht="54.75" customHeight="1" x14ac:dyDescent="0.2">
      <c r="A7" s="129"/>
      <c r="B7" s="129"/>
      <c r="C7" s="129"/>
      <c r="D7" s="129"/>
      <c r="E7" s="129"/>
      <c r="F7" s="129"/>
      <c r="G7" s="129"/>
      <c r="H7" s="129"/>
      <c r="I7" s="129"/>
      <c r="K7" s="17" t="s">
        <v>22</v>
      </c>
    </row>
    <row r="8" spans="1:15" ht="73.5" customHeight="1" x14ac:dyDescent="0.2">
      <c r="A8" s="113" t="s">
        <v>4</v>
      </c>
      <c r="B8" s="131" t="s">
        <v>63</v>
      </c>
      <c r="C8" s="132"/>
      <c r="D8" s="28" t="s">
        <v>64</v>
      </c>
      <c r="E8" s="28" t="s">
        <v>60</v>
      </c>
      <c r="F8" s="28" t="s">
        <v>164</v>
      </c>
      <c r="G8" s="28" t="s">
        <v>61</v>
      </c>
      <c r="H8" s="28" t="s">
        <v>5</v>
      </c>
      <c r="I8" s="112" t="s">
        <v>65</v>
      </c>
      <c r="K8" s="17" t="s">
        <v>23</v>
      </c>
      <c r="O8" s="1">
        <v>1</v>
      </c>
    </row>
    <row r="9" spans="1:15" ht="56.25" customHeight="1" x14ac:dyDescent="0.2">
      <c r="A9" s="35" t="s">
        <v>6</v>
      </c>
      <c r="B9" s="133"/>
      <c r="C9" s="134"/>
      <c r="D9" s="29"/>
      <c r="E9" s="33">
        <f>HLOOKUP($B$3,'Threats Matrix'!B$3:N$19,O9,FALSE)</f>
        <v>0</v>
      </c>
      <c r="F9" s="29"/>
      <c r="G9" s="29"/>
      <c r="H9" s="33">
        <f>B9*D9*E9*F9*G9</f>
        <v>0</v>
      </c>
      <c r="I9" s="40" t="s">
        <v>31</v>
      </c>
      <c r="K9" s="17" t="s">
        <v>35</v>
      </c>
      <c r="O9" s="1">
        <v>2</v>
      </c>
    </row>
    <row r="10" spans="1:15" ht="39" customHeight="1" x14ac:dyDescent="0.2">
      <c r="A10" s="36" t="s">
        <v>7</v>
      </c>
      <c r="B10" s="118"/>
      <c r="C10" s="119"/>
      <c r="D10" s="30"/>
      <c r="E10" s="31">
        <f>HLOOKUP($B$3,'Threats Matrix'!B$3:N$19,O10,FALSE)</f>
        <v>2</v>
      </c>
      <c r="F10" s="30"/>
      <c r="G10" s="30"/>
      <c r="H10" s="31">
        <f t="shared" ref="H10:H24" si="0">B10*D10*E10*F10*G10</f>
        <v>0</v>
      </c>
      <c r="I10" s="41" t="s">
        <v>34</v>
      </c>
      <c r="K10" s="17" t="s">
        <v>24</v>
      </c>
      <c r="O10" s="1">
        <v>3</v>
      </c>
    </row>
    <row r="11" spans="1:15" ht="65.25" customHeight="1" x14ac:dyDescent="0.2">
      <c r="A11" s="36" t="s">
        <v>8</v>
      </c>
      <c r="B11" s="118"/>
      <c r="C11" s="119"/>
      <c r="D11" s="30"/>
      <c r="E11" s="31">
        <f>HLOOKUP($B$3,'Threats Matrix'!B$3:N$19,O11,FALSE)</f>
        <v>0</v>
      </c>
      <c r="F11" s="30"/>
      <c r="G11" s="30"/>
      <c r="H11" s="31">
        <f t="shared" si="0"/>
        <v>0</v>
      </c>
      <c r="I11" s="41" t="s">
        <v>41</v>
      </c>
      <c r="K11" s="17" t="s">
        <v>42</v>
      </c>
      <c r="O11" s="1">
        <v>4</v>
      </c>
    </row>
    <row r="12" spans="1:15" ht="77.25" customHeight="1" x14ac:dyDescent="0.2">
      <c r="A12" s="36" t="s">
        <v>9</v>
      </c>
      <c r="B12" s="118"/>
      <c r="C12" s="119"/>
      <c r="D12" s="30"/>
      <c r="E12" s="31">
        <f>HLOOKUP($B$3,'Threats Matrix'!B$3:N$19,O12,FALSE)</f>
        <v>3</v>
      </c>
      <c r="F12" s="30"/>
      <c r="G12" s="30"/>
      <c r="H12" s="31">
        <f t="shared" si="0"/>
        <v>0</v>
      </c>
      <c r="I12" s="41" t="s">
        <v>69</v>
      </c>
      <c r="K12" s="17" t="s">
        <v>25</v>
      </c>
      <c r="O12" s="1">
        <v>5</v>
      </c>
    </row>
    <row r="13" spans="1:15" ht="68.25" customHeight="1" x14ac:dyDescent="0.2">
      <c r="A13" s="36" t="s">
        <v>10</v>
      </c>
      <c r="B13" s="118"/>
      <c r="C13" s="119"/>
      <c r="D13" s="30"/>
      <c r="E13" s="31">
        <f>HLOOKUP($B$3,'Threats Matrix'!B$3:N$19,O13,FALSE)</f>
        <v>4</v>
      </c>
      <c r="F13" s="30"/>
      <c r="G13" s="30"/>
      <c r="H13" s="31">
        <f t="shared" si="0"/>
        <v>0</v>
      </c>
      <c r="I13" s="41" t="s">
        <v>153</v>
      </c>
      <c r="K13" s="17" t="s">
        <v>26</v>
      </c>
      <c r="O13" s="1">
        <v>6</v>
      </c>
    </row>
    <row r="14" spans="1:15" ht="51.75" customHeight="1" x14ac:dyDescent="0.2">
      <c r="A14" s="36" t="s">
        <v>11</v>
      </c>
      <c r="B14" s="118"/>
      <c r="C14" s="119"/>
      <c r="D14" s="30"/>
      <c r="E14" s="31">
        <f>HLOOKUP($B$3,'Threats Matrix'!B$3:N$19,O14,FALSE)</f>
        <v>4</v>
      </c>
      <c r="F14" s="30"/>
      <c r="G14" s="30"/>
      <c r="H14" s="31">
        <f t="shared" si="0"/>
        <v>0</v>
      </c>
      <c r="I14" s="41" t="s">
        <v>33</v>
      </c>
      <c r="K14" s="17" t="s">
        <v>49</v>
      </c>
      <c r="O14" s="1">
        <v>7</v>
      </c>
    </row>
    <row r="15" spans="1:15" ht="12.75" customHeight="1" x14ac:dyDescent="0.2">
      <c r="A15" s="36" t="s">
        <v>12</v>
      </c>
      <c r="B15" s="121" t="s">
        <v>13</v>
      </c>
      <c r="C15" s="122"/>
      <c r="D15" s="31" t="s">
        <v>13</v>
      </c>
      <c r="E15" s="31">
        <f>HLOOKUP($B$3,'Threats Matrix'!B$3:N$19,O15,FALSE)</f>
        <v>2</v>
      </c>
      <c r="F15" s="30"/>
      <c r="G15" s="30"/>
      <c r="H15" s="31"/>
      <c r="I15" s="41" t="s">
        <v>14</v>
      </c>
      <c r="K15" s="16" t="s">
        <v>51</v>
      </c>
      <c r="O15" s="1">
        <v>8</v>
      </c>
    </row>
    <row r="16" spans="1:15" ht="12.75" customHeight="1" x14ac:dyDescent="0.2">
      <c r="A16" s="36" t="s">
        <v>15</v>
      </c>
      <c r="B16" s="121" t="s">
        <v>13</v>
      </c>
      <c r="C16" s="122"/>
      <c r="D16" s="31" t="s">
        <v>13</v>
      </c>
      <c r="E16" s="31">
        <f>HLOOKUP($B$3,'Threats Matrix'!B$3:N$19,O16,FALSE)</f>
        <v>0</v>
      </c>
      <c r="F16" s="30"/>
      <c r="G16" s="30"/>
      <c r="H16" s="31"/>
      <c r="I16" s="41" t="s">
        <v>14</v>
      </c>
      <c r="O16" s="1">
        <v>9</v>
      </c>
    </row>
    <row r="17" spans="1:15" ht="12.75" customHeight="1" x14ac:dyDescent="0.2">
      <c r="A17" s="36" t="s">
        <v>16</v>
      </c>
      <c r="B17" s="121" t="s">
        <v>13</v>
      </c>
      <c r="C17" s="122"/>
      <c r="D17" s="31" t="s">
        <v>13</v>
      </c>
      <c r="E17" s="31">
        <f>HLOOKUP($B$3,'Threats Matrix'!B$3:N$19,O17,FALSE)</f>
        <v>2</v>
      </c>
      <c r="F17" s="30"/>
      <c r="G17" s="30"/>
      <c r="H17" s="31"/>
      <c r="I17" s="41" t="s">
        <v>14</v>
      </c>
      <c r="O17" s="1">
        <v>10</v>
      </c>
    </row>
    <row r="18" spans="1:15" ht="27.75" customHeight="1" x14ac:dyDescent="0.2">
      <c r="A18" s="36" t="s">
        <v>17</v>
      </c>
      <c r="B18" s="118"/>
      <c r="C18" s="119"/>
      <c r="D18" s="30"/>
      <c r="E18" s="31">
        <f>HLOOKUP($B$3,'Threats Matrix'!B$3:N$19,O18,FALSE)</f>
        <v>0</v>
      </c>
      <c r="F18" s="30"/>
      <c r="G18" s="30"/>
      <c r="H18" s="31">
        <f t="shared" si="0"/>
        <v>0</v>
      </c>
      <c r="I18" s="41" t="s">
        <v>62</v>
      </c>
      <c r="O18" s="1">
        <v>11</v>
      </c>
    </row>
    <row r="19" spans="1:15" ht="25.5" x14ac:dyDescent="0.2">
      <c r="A19" s="36" t="s">
        <v>18</v>
      </c>
      <c r="B19" s="118"/>
      <c r="C19" s="119"/>
      <c r="D19" s="30"/>
      <c r="E19" s="31">
        <f>HLOOKUP($B$3,'Threats Matrix'!B$3:N$19,O19,FALSE)</f>
        <v>2</v>
      </c>
      <c r="F19" s="30"/>
      <c r="G19" s="30"/>
      <c r="H19" s="31">
        <f t="shared" si="0"/>
        <v>0</v>
      </c>
      <c r="I19" s="41" t="s">
        <v>32</v>
      </c>
      <c r="O19" s="1">
        <v>12</v>
      </c>
    </row>
    <row r="20" spans="1:15" ht="12.75" customHeight="1" x14ac:dyDescent="0.2">
      <c r="A20" s="36" t="s">
        <v>19</v>
      </c>
      <c r="B20" s="121" t="s">
        <v>13</v>
      </c>
      <c r="C20" s="122"/>
      <c r="D20" s="31" t="s">
        <v>13</v>
      </c>
      <c r="E20" s="31">
        <f>HLOOKUP($B$3,'Threats Matrix'!B$3:N$19,O20,FALSE)</f>
        <v>4</v>
      </c>
      <c r="F20" s="30"/>
      <c r="G20" s="30"/>
      <c r="H20" s="31"/>
      <c r="I20" s="41" t="s">
        <v>14</v>
      </c>
      <c r="O20" s="1">
        <v>13</v>
      </c>
    </row>
    <row r="21" spans="1:15" ht="68.25" customHeight="1" x14ac:dyDescent="0.2">
      <c r="A21" s="37" t="s">
        <v>27</v>
      </c>
      <c r="B21" s="118"/>
      <c r="C21" s="119"/>
      <c r="D21" s="30"/>
      <c r="E21" s="31">
        <f>HLOOKUP($B$3,'Threats Matrix'!B$3:N$19,O21,FALSE)</f>
        <v>1</v>
      </c>
      <c r="F21" s="30"/>
      <c r="G21" s="30"/>
      <c r="H21" s="31">
        <f t="shared" si="0"/>
        <v>0</v>
      </c>
      <c r="I21" s="41" t="s">
        <v>165</v>
      </c>
      <c r="O21" s="1">
        <v>14</v>
      </c>
    </row>
    <row r="22" spans="1:15" ht="38.25" x14ac:dyDescent="0.2">
      <c r="A22" s="37" t="s">
        <v>55</v>
      </c>
      <c r="B22" s="118"/>
      <c r="C22" s="119"/>
      <c r="D22" s="30"/>
      <c r="E22" s="31">
        <f>HLOOKUP($B$3,'Threats Matrix'!B$3:N$19,O22,FALSE)</f>
        <v>1</v>
      </c>
      <c r="F22" s="30"/>
      <c r="G22" s="30"/>
      <c r="H22" s="31">
        <f t="shared" si="0"/>
        <v>0</v>
      </c>
      <c r="I22" s="41" t="s">
        <v>54</v>
      </c>
      <c r="O22" s="1">
        <v>15</v>
      </c>
    </row>
    <row r="23" spans="1:15" ht="88.5" customHeight="1" x14ac:dyDescent="0.2">
      <c r="A23" s="37" t="s">
        <v>56</v>
      </c>
      <c r="B23" s="118"/>
      <c r="C23" s="119"/>
      <c r="D23" s="30"/>
      <c r="E23" s="31">
        <f>HLOOKUP($B$3,'Threats Matrix'!B$3:N$19,O23,FALSE)</f>
        <v>1</v>
      </c>
      <c r="F23" s="30"/>
      <c r="G23" s="30"/>
      <c r="H23" s="31">
        <f t="shared" si="0"/>
        <v>0</v>
      </c>
      <c r="I23" s="41" t="s">
        <v>67</v>
      </c>
      <c r="O23" s="1">
        <v>16</v>
      </c>
    </row>
    <row r="24" spans="1:15" ht="151.5" customHeight="1" x14ac:dyDescent="0.2">
      <c r="A24" s="38" t="s">
        <v>57</v>
      </c>
      <c r="B24" s="123"/>
      <c r="C24" s="124"/>
      <c r="D24" s="32"/>
      <c r="E24" s="34">
        <f>HLOOKUP($B$3,'Threats Matrix'!B$3:N$19,O24,FALSE)</f>
        <v>2</v>
      </c>
      <c r="F24" s="32"/>
      <c r="G24" s="32"/>
      <c r="H24" s="34">
        <f t="shared" si="0"/>
        <v>0</v>
      </c>
      <c r="I24" s="42" t="s">
        <v>68</v>
      </c>
      <c r="L24" s="10"/>
      <c r="O24" s="1">
        <v>17</v>
      </c>
    </row>
    <row r="25" spans="1:15" ht="12.75" customHeight="1" x14ac:dyDescent="0.2">
      <c r="A25" s="39"/>
      <c r="B25" s="120">
        <f>SUM(B9:B24)</f>
        <v>0</v>
      </c>
      <c r="C25" s="120"/>
      <c r="D25" s="26">
        <f>SUM(D9:D24)</f>
        <v>0</v>
      </c>
      <c r="E25" s="26"/>
      <c r="F25" s="27"/>
      <c r="G25" s="18">
        <f>MIN(G9:G24)</f>
        <v>0</v>
      </c>
      <c r="H25" s="18"/>
      <c r="I25" s="43"/>
    </row>
    <row r="26" spans="1:15" ht="28.5" customHeight="1" thickBot="1" x14ac:dyDescent="0.25">
      <c r="A26" s="111"/>
      <c r="B26" s="20"/>
      <c r="C26" s="21" t="s">
        <v>37</v>
      </c>
      <c r="D26" s="22" t="e">
        <f>D25/B25</f>
        <v>#DIV/0!</v>
      </c>
      <c r="E26" s="3"/>
      <c r="F26" s="23"/>
      <c r="G26" s="24" t="s">
        <v>20</v>
      </c>
      <c r="H26" s="25">
        <f>SUM(H9:H25)*G25</f>
        <v>0</v>
      </c>
      <c r="I26" s="117" t="s">
        <v>170</v>
      </c>
    </row>
    <row r="27" spans="1:15" ht="9" customHeight="1" x14ac:dyDescent="0.2">
      <c r="B27" s="5"/>
      <c r="C27" s="5"/>
      <c r="D27" s="5"/>
      <c r="E27" s="5"/>
      <c r="F27" s="5"/>
      <c r="G27" s="6"/>
      <c r="H27" s="5"/>
      <c r="I27" s="5"/>
    </row>
    <row r="28" spans="1:15" x14ac:dyDescent="0.2">
      <c r="A28" s="125" t="s">
        <v>144</v>
      </c>
      <c r="B28" s="125"/>
      <c r="C28" s="125"/>
      <c r="D28" s="125"/>
      <c r="E28" s="125"/>
      <c r="F28" s="125"/>
      <c r="H28" s="126" t="s">
        <v>66</v>
      </c>
      <c r="I28" s="126"/>
    </row>
    <row r="29" spans="1:15" x14ac:dyDescent="0.2">
      <c r="A29" s="125"/>
      <c r="B29" s="125"/>
      <c r="C29" s="125"/>
      <c r="D29" s="125"/>
      <c r="E29" s="125"/>
      <c r="F29" s="125"/>
      <c r="G29" s="6"/>
      <c r="H29" s="126"/>
      <c r="I29" s="126"/>
    </row>
  </sheetData>
  <mergeCells count="23">
    <mergeCell ref="A28:F29"/>
    <mergeCell ref="H28:I29"/>
    <mergeCell ref="A1:I1"/>
    <mergeCell ref="A5:I7"/>
    <mergeCell ref="B3:F3"/>
    <mergeCell ref="B8:C8"/>
    <mergeCell ref="B9:C9"/>
    <mergeCell ref="B10:C10"/>
    <mergeCell ref="B11:C11"/>
    <mergeCell ref="B12:C12"/>
    <mergeCell ref="B13:C13"/>
    <mergeCell ref="B14:C14"/>
    <mergeCell ref="B15:C15"/>
    <mergeCell ref="B16:C16"/>
    <mergeCell ref="B17:C17"/>
    <mergeCell ref="B18:C18"/>
    <mergeCell ref="B19:C19"/>
    <mergeCell ref="B25:C25"/>
    <mergeCell ref="B20:C20"/>
    <mergeCell ref="B21:C21"/>
    <mergeCell ref="B22:C22"/>
    <mergeCell ref="B23:C23"/>
    <mergeCell ref="B24:C24"/>
  </mergeCells>
  <dataValidations count="1">
    <dataValidation type="list" allowBlank="1" showInputMessage="1" showErrorMessage="1" sqref="B3:F3">
      <formula1>$K$3:$K$15</formula1>
    </dataValidation>
  </dataValidations>
  <pageMargins left="0.25" right="0.25" top="0.5" bottom="0.5" header="0.3" footer="0.3"/>
  <pageSetup scale="92" fitToWidth="0" fitToHeight="0" orientation="landscape" r:id="rId1"/>
  <headerFooter alignWithMargins="0"/>
  <rowBreaks count="1" manualBreakCount="1">
    <brk id="1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0"/>
  <sheetViews>
    <sheetView view="pageBreakPreview" zoomScaleNormal="100" zoomScaleSheetLayoutView="100" workbookViewId="0">
      <selection activeCell="I37" sqref="I37"/>
    </sheetView>
  </sheetViews>
  <sheetFormatPr defaultRowHeight="14.25" x14ac:dyDescent="0.2"/>
  <cols>
    <col min="1" max="1" width="17.375" style="1" customWidth="1"/>
    <col min="2" max="14" width="7.375" style="1" customWidth="1"/>
    <col min="15" max="1024" width="8.5" style="1" customWidth="1"/>
  </cols>
  <sheetData>
    <row r="1" spans="1:14" ht="15.75" x14ac:dyDescent="0.25">
      <c r="A1" s="135" t="s">
        <v>70</v>
      </c>
      <c r="B1" s="136"/>
      <c r="C1" s="136"/>
      <c r="D1" s="136"/>
      <c r="E1" s="136"/>
      <c r="F1" s="136"/>
      <c r="G1" s="136"/>
      <c r="H1" s="136"/>
      <c r="I1" s="136"/>
      <c r="J1" s="136"/>
      <c r="K1" s="136"/>
      <c r="L1" s="136"/>
      <c r="M1" s="136"/>
      <c r="N1" s="137"/>
    </row>
    <row r="2" spans="1:14" ht="15.75" x14ac:dyDescent="0.25">
      <c r="A2" s="79"/>
      <c r="B2" s="15" t="s">
        <v>50</v>
      </c>
      <c r="C2" s="13"/>
      <c r="D2" s="13"/>
      <c r="E2" s="13"/>
      <c r="F2" s="13"/>
      <c r="G2" s="13"/>
      <c r="H2" s="13"/>
      <c r="I2" s="13"/>
      <c r="J2" s="13"/>
      <c r="K2" s="13"/>
      <c r="L2" s="13"/>
      <c r="M2" s="13"/>
      <c r="N2" s="80"/>
    </row>
    <row r="3" spans="1:14" ht="38.25" x14ac:dyDescent="0.2">
      <c r="A3" s="81" t="s">
        <v>4</v>
      </c>
      <c r="B3" s="17" t="s">
        <v>21</v>
      </c>
      <c r="C3" s="17" t="s">
        <v>43</v>
      </c>
      <c r="D3" s="17" t="s">
        <v>44</v>
      </c>
      <c r="E3" s="17" t="s">
        <v>59</v>
      </c>
      <c r="F3" s="17" t="s">
        <v>22</v>
      </c>
      <c r="G3" s="17" t="s">
        <v>23</v>
      </c>
      <c r="H3" s="17" t="s">
        <v>35</v>
      </c>
      <c r="I3" s="17" t="s">
        <v>24</v>
      </c>
      <c r="J3" s="17" t="s">
        <v>42</v>
      </c>
      <c r="K3" s="17" t="s">
        <v>25</v>
      </c>
      <c r="L3" s="17" t="s">
        <v>26</v>
      </c>
      <c r="M3" s="17" t="s">
        <v>49</v>
      </c>
      <c r="N3" s="82" t="s">
        <v>51</v>
      </c>
    </row>
    <row r="4" spans="1:14" x14ac:dyDescent="0.2">
      <c r="A4" s="83" t="s">
        <v>6</v>
      </c>
      <c r="B4" s="8"/>
      <c r="C4" s="8"/>
      <c r="D4" s="8"/>
      <c r="E4" s="8">
        <v>2</v>
      </c>
      <c r="F4" s="8">
        <v>4</v>
      </c>
      <c r="G4" s="7">
        <v>4</v>
      </c>
      <c r="H4" s="7">
        <v>4</v>
      </c>
      <c r="I4" s="8">
        <v>4</v>
      </c>
      <c r="J4" s="7">
        <v>2</v>
      </c>
      <c r="K4" s="7"/>
      <c r="L4" s="7">
        <v>4</v>
      </c>
      <c r="M4" s="7">
        <v>4</v>
      </c>
      <c r="N4" s="84">
        <v>5</v>
      </c>
    </row>
    <row r="5" spans="1:14" x14ac:dyDescent="0.2">
      <c r="A5" s="83" t="s">
        <v>7</v>
      </c>
      <c r="B5" s="8">
        <v>5</v>
      </c>
      <c r="C5" s="8">
        <v>2</v>
      </c>
      <c r="D5" s="8">
        <v>4</v>
      </c>
      <c r="E5" s="8">
        <v>4</v>
      </c>
      <c r="F5" s="8">
        <v>2</v>
      </c>
      <c r="G5" s="7">
        <v>4</v>
      </c>
      <c r="H5" s="7">
        <v>5</v>
      </c>
      <c r="I5" s="8">
        <v>4</v>
      </c>
      <c r="J5" s="7">
        <v>2</v>
      </c>
      <c r="K5" s="7">
        <v>2</v>
      </c>
      <c r="L5" s="7">
        <v>4</v>
      </c>
      <c r="M5" s="7">
        <v>4</v>
      </c>
      <c r="N5" s="84"/>
    </row>
    <row r="6" spans="1:14" x14ac:dyDescent="0.2">
      <c r="A6" s="83" t="s">
        <v>8</v>
      </c>
      <c r="B6" s="8"/>
      <c r="C6" s="8"/>
      <c r="D6" s="8">
        <v>2</v>
      </c>
      <c r="E6" s="8">
        <v>2</v>
      </c>
      <c r="F6" s="8"/>
      <c r="G6" s="7">
        <v>2</v>
      </c>
      <c r="H6" s="7"/>
      <c r="I6" s="7"/>
      <c r="J6" s="7"/>
      <c r="K6" s="7"/>
      <c r="L6" s="7"/>
      <c r="M6" s="7"/>
      <c r="N6" s="84"/>
    </row>
    <row r="7" spans="1:14" x14ac:dyDescent="0.2">
      <c r="A7" s="83" t="s">
        <v>9</v>
      </c>
      <c r="B7" s="8">
        <v>2</v>
      </c>
      <c r="C7" s="8">
        <v>3</v>
      </c>
      <c r="D7" s="8">
        <v>3</v>
      </c>
      <c r="E7" s="8">
        <v>3</v>
      </c>
      <c r="F7" s="8">
        <v>3</v>
      </c>
      <c r="G7" s="8">
        <v>2</v>
      </c>
      <c r="H7" s="8">
        <v>2</v>
      </c>
      <c r="I7" s="8">
        <v>2</v>
      </c>
      <c r="J7" s="7">
        <v>3</v>
      </c>
      <c r="K7" s="7">
        <v>2</v>
      </c>
      <c r="L7" s="7">
        <v>2</v>
      </c>
      <c r="M7" s="7">
        <v>2</v>
      </c>
      <c r="N7" s="84">
        <v>3</v>
      </c>
    </row>
    <row r="8" spans="1:14" x14ac:dyDescent="0.2">
      <c r="A8" s="116" t="s">
        <v>10</v>
      </c>
      <c r="B8" s="8">
        <v>4</v>
      </c>
      <c r="C8" s="8">
        <v>4</v>
      </c>
      <c r="D8" s="8">
        <v>3</v>
      </c>
      <c r="E8" s="8">
        <v>4</v>
      </c>
      <c r="F8" s="8">
        <v>2</v>
      </c>
      <c r="G8" s="7"/>
      <c r="H8" s="7">
        <v>2</v>
      </c>
      <c r="I8" s="115">
        <v>2</v>
      </c>
      <c r="J8" s="7">
        <v>2</v>
      </c>
      <c r="K8" s="7">
        <v>4</v>
      </c>
      <c r="L8" s="7">
        <v>2</v>
      </c>
      <c r="M8" s="7">
        <v>2</v>
      </c>
      <c r="N8" s="84">
        <v>2</v>
      </c>
    </row>
    <row r="9" spans="1:14" x14ac:dyDescent="0.2">
      <c r="A9" s="83" t="s">
        <v>11</v>
      </c>
      <c r="B9" s="8">
        <v>4</v>
      </c>
      <c r="C9" s="8">
        <v>4</v>
      </c>
      <c r="D9" s="8">
        <v>4</v>
      </c>
      <c r="E9" s="8">
        <v>4</v>
      </c>
      <c r="F9" s="8">
        <v>2</v>
      </c>
      <c r="G9" s="7">
        <v>2</v>
      </c>
      <c r="H9" s="7">
        <v>4</v>
      </c>
      <c r="I9" s="8">
        <v>4</v>
      </c>
      <c r="J9" s="7">
        <v>2</v>
      </c>
      <c r="K9" s="7">
        <v>4</v>
      </c>
      <c r="L9" s="7">
        <v>4</v>
      </c>
      <c r="M9" s="7">
        <v>4</v>
      </c>
      <c r="N9" s="84">
        <v>2</v>
      </c>
    </row>
    <row r="10" spans="1:14" x14ac:dyDescent="0.2">
      <c r="A10" s="83" t="s">
        <v>12</v>
      </c>
      <c r="B10" s="8">
        <v>2</v>
      </c>
      <c r="C10" s="8">
        <v>2</v>
      </c>
      <c r="D10" s="8">
        <v>2</v>
      </c>
      <c r="E10" s="8">
        <v>4</v>
      </c>
      <c r="F10" s="8">
        <v>2</v>
      </c>
      <c r="G10" s="7">
        <v>2</v>
      </c>
      <c r="H10" s="7">
        <v>2</v>
      </c>
      <c r="I10" s="7">
        <v>2</v>
      </c>
      <c r="J10" s="7">
        <v>2</v>
      </c>
      <c r="K10" s="7">
        <v>2</v>
      </c>
      <c r="L10" s="7">
        <v>3</v>
      </c>
      <c r="M10" s="7"/>
      <c r="N10" s="84">
        <v>5</v>
      </c>
    </row>
    <row r="11" spans="1:14" x14ac:dyDescent="0.2">
      <c r="A11" s="83" t="s">
        <v>15</v>
      </c>
      <c r="B11" s="8"/>
      <c r="C11" s="8"/>
      <c r="D11" s="8">
        <v>2</v>
      </c>
      <c r="E11" s="8">
        <v>2</v>
      </c>
      <c r="F11" s="8"/>
      <c r="G11" s="7">
        <v>2</v>
      </c>
      <c r="H11" s="7">
        <v>2</v>
      </c>
      <c r="I11" s="7">
        <v>2</v>
      </c>
      <c r="J11" s="7">
        <v>2</v>
      </c>
      <c r="K11" s="7">
        <v>2</v>
      </c>
      <c r="L11" s="7">
        <v>2</v>
      </c>
      <c r="M11" s="7"/>
      <c r="N11" s="84"/>
    </row>
    <row r="12" spans="1:14" x14ac:dyDescent="0.2">
      <c r="A12" s="83" t="s">
        <v>16</v>
      </c>
      <c r="B12" s="8"/>
      <c r="C12" s="8">
        <v>2</v>
      </c>
      <c r="D12" s="8">
        <v>4</v>
      </c>
      <c r="E12" s="8">
        <v>2</v>
      </c>
      <c r="F12" s="8">
        <v>2</v>
      </c>
      <c r="G12" s="7">
        <v>2</v>
      </c>
      <c r="H12" s="7">
        <v>2</v>
      </c>
      <c r="I12" s="7">
        <v>2</v>
      </c>
      <c r="J12" s="7">
        <v>2</v>
      </c>
      <c r="K12" s="7">
        <v>2</v>
      </c>
      <c r="L12" s="7">
        <v>2</v>
      </c>
      <c r="M12" s="7">
        <v>2</v>
      </c>
      <c r="N12" s="84">
        <v>2</v>
      </c>
    </row>
    <row r="13" spans="1:14" x14ac:dyDescent="0.2">
      <c r="A13" s="83" t="s">
        <v>17</v>
      </c>
      <c r="B13" s="8"/>
      <c r="C13" s="8"/>
      <c r="D13" s="8"/>
      <c r="E13" s="8"/>
      <c r="F13" s="8"/>
      <c r="G13" s="7"/>
      <c r="H13" s="7">
        <v>2</v>
      </c>
      <c r="I13" s="7">
        <v>2</v>
      </c>
      <c r="J13" s="7"/>
      <c r="K13" s="7"/>
      <c r="L13" s="7">
        <v>2</v>
      </c>
      <c r="M13" s="7">
        <v>4</v>
      </c>
      <c r="N13" s="84"/>
    </row>
    <row r="14" spans="1:14" x14ac:dyDescent="0.2">
      <c r="A14" s="83" t="s">
        <v>18</v>
      </c>
      <c r="B14" s="8"/>
      <c r="C14" s="8">
        <v>2</v>
      </c>
      <c r="D14" s="8">
        <v>2</v>
      </c>
      <c r="E14" s="8"/>
      <c r="F14" s="8">
        <v>2</v>
      </c>
      <c r="G14" s="7">
        <v>2</v>
      </c>
      <c r="H14" s="7">
        <v>2</v>
      </c>
      <c r="I14" s="7">
        <v>4</v>
      </c>
      <c r="J14" s="7">
        <v>2</v>
      </c>
      <c r="K14" s="7">
        <v>2</v>
      </c>
      <c r="L14" s="7">
        <v>2</v>
      </c>
      <c r="M14" s="7">
        <v>2</v>
      </c>
      <c r="N14" s="84"/>
    </row>
    <row r="15" spans="1:14" x14ac:dyDescent="0.2">
      <c r="A15" s="83" t="s">
        <v>19</v>
      </c>
      <c r="B15" s="8"/>
      <c r="C15" s="8">
        <v>4</v>
      </c>
      <c r="D15" s="8">
        <v>2</v>
      </c>
      <c r="E15" s="8"/>
      <c r="F15" s="8">
        <v>2</v>
      </c>
      <c r="G15" s="7"/>
      <c r="H15" s="7"/>
      <c r="I15" s="7"/>
      <c r="J15" s="7"/>
      <c r="K15" s="7">
        <v>2</v>
      </c>
      <c r="L15" s="7">
        <v>2</v>
      </c>
      <c r="M15" s="7"/>
      <c r="N15" s="84">
        <v>2</v>
      </c>
    </row>
    <row r="16" spans="1:14" x14ac:dyDescent="0.2">
      <c r="A16" s="83" t="s">
        <v>27</v>
      </c>
      <c r="B16" s="8">
        <v>1</v>
      </c>
      <c r="C16" s="8">
        <v>1</v>
      </c>
      <c r="D16" s="8">
        <v>1</v>
      </c>
      <c r="E16" s="8">
        <v>1</v>
      </c>
      <c r="F16" s="8">
        <v>1</v>
      </c>
      <c r="G16" s="8">
        <v>1</v>
      </c>
      <c r="H16" s="8">
        <v>1</v>
      </c>
      <c r="I16" s="8">
        <v>1</v>
      </c>
      <c r="J16" s="8">
        <v>1</v>
      </c>
      <c r="K16" s="8">
        <v>1</v>
      </c>
      <c r="L16" s="8">
        <v>1</v>
      </c>
      <c r="M16" s="8">
        <v>1</v>
      </c>
      <c r="N16" s="85">
        <v>1</v>
      </c>
    </row>
    <row r="17" spans="1:14" x14ac:dyDescent="0.2">
      <c r="A17" s="83" t="s">
        <v>28</v>
      </c>
      <c r="B17" s="8">
        <v>1</v>
      </c>
      <c r="C17" s="8">
        <v>1</v>
      </c>
      <c r="D17" s="8">
        <v>1</v>
      </c>
      <c r="E17" s="8">
        <v>1</v>
      </c>
      <c r="F17" s="8">
        <v>1</v>
      </c>
      <c r="G17" s="8">
        <v>1</v>
      </c>
      <c r="H17" s="8">
        <v>1</v>
      </c>
      <c r="I17" s="8">
        <v>1</v>
      </c>
      <c r="J17" s="8">
        <v>1</v>
      </c>
      <c r="K17" s="8">
        <v>1</v>
      </c>
      <c r="L17" s="8">
        <v>1</v>
      </c>
      <c r="M17" s="8">
        <v>1</v>
      </c>
      <c r="N17" s="85">
        <v>1</v>
      </c>
    </row>
    <row r="18" spans="1:14" x14ac:dyDescent="0.2">
      <c r="A18" s="83" t="s">
        <v>29</v>
      </c>
      <c r="B18" s="8">
        <v>2</v>
      </c>
      <c r="C18" s="8">
        <v>1</v>
      </c>
      <c r="D18" s="8">
        <v>1</v>
      </c>
      <c r="E18" s="8">
        <v>1</v>
      </c>
      <c r="F18" s="8">
        <v>1</v>
      </c>
      <c r="G18" s="8">
        <v>1</v>
      </c>
      <c r="H18" s="8">
        <v>1</v>
      </c>
      <c r="I18" s="8">
        <v>1</v>
      </c>
      <c r="J18" s="8">
        <v>4</v>
      </c>
      <c r="K18" s="8">
        <v>1</v>
      </c>
      <c r="L18" s="8">
        <v>1</v>
      </c>
      <c r="M18" s="8">
        <v>1</v>
      </c>
      <c r="N18" s="85">
        <v>4</v>
      </c>
    </row>
    <row r="19" spans="1:14" x14ac:dyDescent="0.2">
      <c r="A19" s="83" t="s">
        <v>58</v>
      </c>
      <c r="B19" s="8">
        <v>2</v>
      </c>
      <c r="C19" s="8">
        <v>2</v>
      </c>
      <c r="D19" s="8">
        <v>2</v>
      </c>
      <c r="E19" s="8">
        <v>3</v>
      </c>
      <c r="F19" s="8">
        <v>1</v>
      </c>
      <c r="G19" s="8">
        <v>3</v>
      </c>
      <c r="H19" s="8">
        <v>3</v>
      </c>
      <c r="I19" s="8">
        <v>4</v>
      </c>
      <c r="J19" s="8">
        <v>1</v>
      </c>
      <c r="K19" s="8">
        <v>2</v>
      </c>
      <c r="L19" s="8">
        <v>2</v>
      </c>
      <c r="M19" s="8">
        <v>2</v>
      </c>
      <c r="N19" s="85">
        <v>4</v>
      </c>
    </row>
    <row r="20" spans="1:14" x14ac:dyDescent="0.2">
      <c r="A20" s="86"/>
      <c r="B20" s="78"/>
      <c r="C20" s="78"/>
      <c r="D20" s="78"/>
      <c r="E20" s="78"/>
      <c r="F20" s="78"/>
      <c r="G20" s="78"/>
      <c r="H20" s="78"/>
      <c r="I20" s="78"/>
      <c r="J20" s="78"/>
      <c r="K20" s="78"/>
      <c r="L20" s="78"/>
      <c r="M20" s="78"/>
      <c r="N20" s="87"/>
    </row>
    <row r="21" spans="1:14" x14ac:dyDescent="0.2">
      <c r="A21" s="94" t="s">
        <v>30</v>
      </c>
      <c r="B21" s="10"/>
      <c r="C21" s="10"/>
      <c r="D21" s="10"/>
      <c r="E21" s="10"/>
      <c r="F21" s="88" t="s">
        <v>52</v>
      </c>
      <c r="G21" s="88"/>
      <c r="H21" s="88"/>
      <c r="I21" s="89" t="s">
        <v>53</v>
      </c>
      <c r="J21" s="89"/>
      <c r="K21" s="89"/>
      <c r="L21" s="10"/>
      <c r="M21" s="10"/>
      <c r="N21" s="90"/>
    </row>
    <row r="22" spans="1:14" x14ac:dyDescent="0.2">
      <c r="A22" s="91" t="s">
        <v>46</v>
      </c>
      <c r="B22" s="10"/>
      <c r="C22" s="10"/>
      <c r="D22" s="10"/>
      <c r="E22" s="10"/>
      <c r="F22" s="10"/>
      <c r="G22" s="10"/>
      <c r="H22" s="10"/>
      <c r="I22" s="10"/>
      <c r="J22" s="10"/>
      <c r="K22" s="10"/>
      <c r="L22" s="10"/>
      <c r="M22" s="10"/>
      <c r="N22" s="90"/>
    </row>
    <row r="23" spans="1:14" x14ac:dyDescent="0.2">
      <c r="A23" s="92" t="s">
        <v>47</v>
      </c>
      <c r="B23" s="10"/>
      <c r="C23" s="10"/>
      <c r="D23" s="10"/>
      <c r="E23" s="10"/>
      <c r="F23" s="10"/>
      <c r="G23" s="10"/>
      <c r="H23" s="10"/>
      <c r="I23" s="10"/>
      <c r="J23" s="10"/>
      <c r="K23" s="10"/>
      <c r="L23" s="10"/>
      <c r="M23" s="10"/>
      <c r="N23" s="90"/>
    </row>
    <row r="24" spans="1:14" x14ac:dyDescent="0.2">
      <c r="A24" s="92" t="s">
        <v>45</v>
      </c>
      <c r="B24" s="10"/>
      <c r="C24" s="10"/>
      <c r="D24" s="10"/>
      <c r="E24" s="10"/>
      <c r="F24" s="10"/>
      <c r="G24" s="10"/>
      <c r="H24" s="10"/>
      <c r="I24" s="10"/>
      <c r="J24" s="10"/>
      <c r="K24" s="10"/>
      <c r="L24" s="10"/>
      <c r="M24" s="10"/>
      <c r="N24" s="90"/>
    </row>
    <row r="25" spans="1:14" x14ac:dyDescent="0.2">
      <c r="A25" s="91" t="s">
        <v>48</v>
      </c>
      <c r="B25" s="10"/>
      <c r="C25" s="10"/>
      <c r="D25" s="10"/>
      <c r="E25" s="10"/>
      <c r="F25" s="10"/>
      <c r="G25" s="10"/>
      <c r="H25" s="10"/>
      <c r="I25" s="10"/>
      <c r="J25" s="10"/>
      <c r="K25" s="10"/>
      <c r="L25" s="10"/>
      <c r="M25" s="10"/>
      <c r="N25" s="90"/>
    </row>
    <row r="26" spans="1:14" x14ac:dyDescent="0.2">
      <c r="A26" s="92" t="s">
        <v>152</v>
      </c>
      <c r="B26" s="10"/>
      <c r="C26" s="10"/>
      <c r="D26" s="10"/>
      <c r="E26" s="10"/>
      <c r="F26" s="10"/>
      <c r="G26" s="10"/>
      <c r="H26" s="10"/>
      <c r="I26" s="10"/>
      <c r="J26" s="10"/>
      <c r="K26" s="10"/>
      <c r="L26" s="10"/>
      <c r="M26" s="10"/>
      <c r="N26" s="90"/>
    </row>
    <row r="27" spans="1:14" x14ac:dyDescent="0.2">
      <c r="A27" s="93"/>
      <c r="B27" s="10"/>
      <c r="C27" s="10"/>
      <c r="D27" s="10"/>
      <c r="E27" s="10"/>
      <c r="F27" s="10"/>
      <c r="G27" s="10"/>
      <c r="H27" s="10"/>
      <c r="I27" s="10"/>
      <c r="J27" s="10"/>
      <c r="K27" s="10"/>
      <c r="L27" s="10"/>
      <c r="M27" s="10"/>
      <c r="N27" s="90"/>
    </row>
    <row r="28" spans="1:14" ht="14.25" customHeight="1" x14ac:dyDescent="0.2">
      <c r="A28" s="138" t="s">
        <v>72</v>
      </c>
      <c r="B28" s="139"/>
      <c r="C28" s="139"/>
      <c r="D28" s="139"/>
      <c r="E28" s="139"/>
      <c r="F28" s="139"/>
      <c r="G28" s="139"/>
      <c r="H28" s="139"/>
      <c r="I28" s="139"/>
      <c r="J28" s="139"/>
      <c r="K28" s="139"/>
      <c r="L28" s="139"/>
      <c r="M28" s="139"/>
      <c r="N28" s="140"/>
    </row>
    <row r="29" spans="1:14" x14ac:dyDescent="0.2">
      <c r="A29" s="138"/>
      <c r="B29" s="139"/>
      <c r="C29" s="139"/>
      <c r="D29" s="139"/>
      <c r="E29" s="139"/>
      <c r="F29" s="139"/>
      <c r="G29" s="139"/>
      <c r="H29" s="139"/>
      <c r="I29" s="139"/>
      <c r="J29" s="139"/>
      <c r="K29" s="139"/>
      <c r="L29" s="139"/>
      <c r="M29" s="139"/>
      <c r="N29" s="140"/>
    </row>
    <row r="30" spans="1:14" x14ac:dyDescent="0.2">
      <c r="A30" s="11"/>
      <c r="B30" s="11"/>
      <c r="C30" s="11"/>
      <c r="D30" s="11"/>
      <c r="E30" s="11"/>
      <c r="F30" s="11"/>
      <c r="G30" s="11"/>
      <c r="H30" s="11"/>
      <c r="I30" s="11"/>
      <c r="J30" s="6"/>
      <c r="K30" s="6"/>
      <c r="L30" s="6"/>
      <c r="M30" s="6"/>
      <c r="N30" s="6"/>
    </row>
  </sheetData>
  <mergeCells count="2">
    <mergeCell ref="A1:N1"/>
    <mergeCell ref="A28:N29"/>
  </mergeCells>
  <pageMargins left="0.25" right="0.25" top="1.1437000000000002" bottom="1.1437000000000002" header="0.75000000000000011" footer="0.75000000000000011"/>
  <pageSetup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BreakPreview" zoomScale="90" zoomScaleNormal="100" zoomScaleSheetLayoutView="90" workbookViewId="0">
      <selection activeCell="I8" sqref="I8"/>
    </sheetView>
  </sheetViews>
  <sheetFormatPr defaultRowHeight="14.25" x14ac:dyDescent="0.2"/>
  <sheetData>
    <row r="1" spans="1:9" ht="15.75" x14ac:dyDescent="0.25">
      <c r="A1" s="141" t="s">
        <v>39</v>
      </c>
      <c r="B1" s="141"/>
      <c r="C1" s="141"/>
      <c r="D1" s="141"/>
      <c r="E1" s="141"/>
      <c r="F1" s="141"/>
      <c r="G1" s="141"/>
      <c r="H1" s="141"/>
      <c r="I1" s="141"/>
    </row>
    <row r="2" spans="1:9" ht="15" x14ac:dyDescent="0.25">
      <c r="A2" s="12" t="s">
        <v>40</v>
      </c>
    </row>
    <row r="3" spans="1:9" ht="15" x14ac:dyDescent="0.25">
      <c r="A3" s="9"/>
    </row>
    <row r="5" spans="1:9" x14ac:dyDescent="0.2">
      <c r="A5" t="s">
        <v>168</v>
      </c>
    </row>
    <row r="8" spans="1:9" ht="28.5" x14ac:dyDescent="0.2">
      <c r="A8" s="114"/>
      <c r="I8" s="114" t="s">
        <v>65</v>
      </c>
    </row>
  </sheetData>
  <mergeCells count="1">
    <mergeCell ref="A1:I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zoomScaleSheetLayoutView="100" workbookViewId="0"/>
  </sheetViews>
  <sheetFormatPr defaultRowHeight="12.75" x14ac:dyDescent="0.2"/>
  <cols>
    <col min="1" max="1" width="17.625" style="77" customWidth="1"/>
    <col min="2" max="3" width="51.25" style="77" customWidth="1"/>
    <col min="4" max="16384" width="9" style="77"/>
  </cols>
  <sheetData>
    <row r="1" spans="1:3" x14ac:dyDescent="0.2">
      <c r="A1" s="97" t="s">
        <v>143</v>
      </c>
      <c r="B1" s="98"/>
      <c r="C1" s="99"/>
    </row>
    <row r="2" spans="1:3" ht="15" customHeight="1" x14ac:dyDescent="0.2">
      <c r="A2" s="100" t="s">
        <v>141</v>
      </c>
      <c r="B2" s="101"/>
      <c r="C2" s="102"/>
    </row>
    <row r="3" spans="1:3" ht="9" customHeight="1" x14ac:dyDescent="0.2">
      <c r="A3" s="100"/>
      <c r="B3" s="101"/>
      <c r="C3" s="102"/>
    </row>
    <row r="4" spans="1:3" x14ac:dyDescent="0.2">
      <c r="A4" s="103" t="s">
        <v>4</v>
      </c>
      <c r="B4" s="95" t="s">
        <v>135</v>
      </c>
      <c r="C4" s="104" t="s">
        <v>136</v>
      </c>
    </row>
    <row r="5" spans="1:3" ht="38.25" customHeight="1" x14ac:dyDescent="0.2">
      <c r="A5" s="105" t="s">
        <v>6</v>
      </c>
      <c r="B5" s="96" t="s">
        <v>159</v>
      </c>
      <c r="C5" s="106" t="s">
        <v>157</v>
      </c>
    </row>
    <row r="6" spans="1:3" ht="26.25" customHeight="1" x14ac:dyDescent="0.2">
      <c r="A6" s="105" t="s">
        <v>7</v>
      </c>
      <c r="B6" s="96" t="s">
        <v>151</v>
      </c>
      <c r="C6" s="106" t="s">
        <v>150</v>
      </c>
    </row>
    <row r="7" spans="1:3" ht="26.25" customHeight="1" x14ac:dyDescent="0.2">
      <c r="A7" s="105" t="s">
        <v>8</v>
      </c>
      <c r="B7" s="96" t="s">
        <v>145</v>
      </c>
      <c r="C7" s="106" t="s">
        <v>142</v>
      </c>
    </row>
    <row r="8" spans="1:3" ht="38.25" customHeight="1" x14ac:dyDescent="0.2">
      <c r="A8" s="105" t="s">
        <v>9</v>
      </c>
      <c r="B8" s="96" t="s">
        <v>147</v>
      </c>
      <c r="C8" s="106" t="s">
        <v>148</v>
      </c>
    </row>
    <row r="9" spans="1:3" ht="26.25" customHeight="1" x14ac:dyDescent="0.2">
      <c r="A9" s="105" t="s">
        <v>10</v>
      </c>
      <c r="B9" s="96" t="s">
        <v>158</v>
      </c>
      <c r="C9" s="106" t="s">
        <v>156</v>
      </c>
    </row>
    <row r="10" spans="1:3" ht="38.25" customHeight="1" x14ac:dyDescent="0.2">
      <c r="A10" s="105" t="s">
        <v>11</v>
      </c>
      <c r="B10" s="96" t="s">
        <v>162</v>
      </c>
      <c r="C10" s="106" t="s">
        <v>155</v>
      </c>
    </row>
    <row r="11" spans="1:3" ht="26.25" customHeight="1" x14ac:dyDescent="0.2">
      <c r="A11" s="105" t="s">
        <v>12</v>
      </c>
      <c r="B11" s="96" t="s">
        <v>142</v>
      </c>
      <c r="C11" s="106" t="s">
        <v>134</v>
      </c>
    </row>
    <row r="12" spans="1:3" ht="26.25" customHeight="1" x14ac:dyDescent="0.2">
      <c r="A12" s="105" t="s">
        <v>15</v>
      </c>
      <c r="B12" s="96" t="s">
        <v>142</v>
      </c>
      <c r="C12" s="106" t="s">
        <v>134</v>
      </c>
    </row>
    <row r="13" spans="1:3" ht="26.25" customHeight="1" x14ac:dyDescent="0.2">
      <c r="A13" s="105" t="s">
        <v>16</v>
      </c>
      <c r="B13" s="96" t="s">
        <v>142</v>
      </c>
      <c r="C13" s="106" t="s">
        <v>134</v>
      </c>
    </row>
    <row r="14" spans="1:3" ht="26.25" customHeight="1" x14ac:dyDescent="0.2">
      <c r="A14" s="105" t="s">
        <v>17</v>
      </c>
      <c r="B14" s="96" t="s">
        <v>146</v>
      </c>
      <c r="C14" s="106" t="s">
        <v>142</v>
      </c>
    </row>
    <row r="15" spans="1:3" ht="26.25" customHeight="1" x14ac:dyDescent="0.2">
      <c r="A15" s="105" t="s">
        <v>18</v>
      </c>
      <c r="B15" s="96" t="s">
        <v>149</v>
      </c>
      <c r="C15" s="106" t="s">
        <v>134</v>
      </c>
    </row>
    <row r="16" spans="1:3" ht="26.25" customHeight="1" x14ac:dyDescent="0.2">
      <c r="A16" s="105" t="s">
        <v>19</v>
      </c>
      <c r="B16" s="96" t="s">
        <v>142</v>
      </c>
      <c r="C16" s="106" t="s">
        <v>134</v>
      </c>
    </row>
    <row r="17" spans="1:3" ht="26.25" customHeight="1" x14ac:dyDescent="0.2">
      <c r="A17" s="107" t="s">
        <v>27</v>
      </c>
      <c r="B17" s="96" t="s">
        <v>137</v>
      </c>
      <c r="C17" s="106" t="s">
        <v>154</v>
      </c>
    </row>
    <row r="18" spans="1:3" ht="26.25" customHeight="1" x14ac:dyDescent="0.2">
      <c r="A18" s="107" t="s">
        <v>55</v>
      </c>
      <c r="B18" s="96" t="s">
        <v>140</v>
      </c>
      <c r="C18" s="106" t="s">
        <v>138</v>
      </c>
    </row>
    <row r="19" spans="1:3" ht="26.25" customHeight="1" x14ac:dyDescent="0.2">
      <c r="A19" s="107" t="s">
        <v>56</v>
      </c>
      <c r="B19" s="96" t="s">
        <v>163</v>
      </c>
      <c r="C19" s="106" t="s">
        <v>139</v>
      </c>
    </row>
    <row r="20" spans="1:3" ht="38.25" customHeight="1" x14ac:dyDescent="0.2">
      <c r="A20" s="108" t="s">
        <v>133</v>
      </c>
      <c r="B20" s="109" t="s">
        <v>160</v>
      </c>
      <c r="C20" s="110" t="s">
        <v>161</v>
      </c>
    </row>
  </sheetData>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workbookViewId="0">
      <selection activeCell="AA8" sqref="AA8"/>
    </sheetView>
  </sheetViews>
  <sheetFormatPr defaultRowHeight="12" x14ac:dyDescent="0.2"/>
  <cols>
    <col min="1" max="1" width="24.375" style="46" customWidth="1"/>
    <col min="2" max="2" width="11" style="46" customWidth="1"/>
    <col min="3" max="7" width="5.625" style="46" customWidth="1"/>
    <col min="8" max="8" width="6.125" style="46" customWidth="1"/>
    <col min="9" max="21" width="2.875" style="46" customWidth="1"/>
    <col min="22" max="22" width="1.875" style="46" customWidth="1"/>
    <col min="23" max="23" width="2.125" style="46" customWidth="1"/>
    <col min="24" max="16384" width="9" style="46"/>
  </cols>
  <sheetData>
    <row r="1" spans="1:22" s="74" customFormat="1" x14ac:dyDescent="0.2">
      <c r="A1" s="73" t="s">
        <v>166</v>
      </c>
      <c r="B1" s="73"/>
      <c r="C1" s="73"/>
      <c r="D1" s="73"/>
      <c r="E1" s="73"/>
      <c r="F1" s="73"/>
      <c r="G1" s="73"/>
      <c r="H1" s="73"/>
      <c r="I1" s="73"/>
      <c r="J1" s="73"/>
      <c r="K1" s="73"/>
      <c r="L1" s="73"/>
      <c r="M1" s="73"/>
      <c r="N1" s="73"/>
      <c r="O1" s="73"/>
      <c r="P1" s="73"/>
      <c r="Q1" s="73"/>
      <c r="R1" s="73"/>
      <c r="S1" s="73"/>
      <c r="T1" s="73"/>
      <c r="U1" s="73"/>
      <c r="V1" s="73"/>
    </row>
    <row r="3" spans="1:22" x14ac:dyDescent="0.2">
      <c r="A3" s="46" t="s">
        <v>73</v>
      </c>
    </row>
    <row r="4" spans="1:22" x14ac:dyDescent="0.2">
      <c r="A4" s="46" t="s">
        <v>74</v>
      </c>
    </row>
    <row r="5" spans="1:22" x14ac:dyDescent="0.2">
      <c r="A5" s="46" t="s">
        <v>75</v>
      </c>
    </row>
    <row r="6" spans="1:22" x14ac:dyDescent="0.2">
      <c r="A6" s="46" t="s">
        <v>76</v>
      </c>
    </row>
    <row r="7" spans="1:22" x14ac:dyDescent="0.2">
      <c r="A7" s="148" t="s">
        <v>77</v>
      </c>
      <c r="B7" s="148" t="s">
        <v>78</v>
      </c>
      <c r="C7" s="150" t="s">
        <v>79</v>
      </c>
      <c r="D7" s="151"/>
      <c r="E7" s="151"/>
      <c r="F7" s="151"/>
      <c r="G7" s="151"/>
      <c r="H7" s="152" t="s">
        <v>80</v>
      </c>
      <c r="I7" s="154" t="s">
        <v>81</v>
      </c>
      <c r="J7" s="155"/>
      <c r="K7" s="155"/>
      <c r="L7" s="155"/>
      <c r="M7" s="155"/>
      <c r="N7" s="155"/>
      <c r="O7" s="155"/>
      <c r="P7" s="155"/>
      <c r="Q7" s="155"/>
      <c r="R7" s="155"/>
      <c r="S7" s="155"/>
      <c r="T7" s="155"/>
      <c r="U7" s="156"/>
    </row>
    <row r="8" spans="1:22" ht="97.5" x14ac:dyDescent="0.2">
      <c r="A8" s="149"/>
      <c r="B8" s="149"/>
      <c r="C8" s="47" t="s">
        <v>82</v>
      </c>
      <c r="D8" s="47" t="s">
        <v>83</v>
      </c>
      <c r="E8" s="47" t="s">
        <v>84</v>
      </c>
      <c r="F8" s="48" t="s">
        <v>85</v>
      </c>
      <c r="G8" s="48" t="s">
        <v>86</v>
      </c>
      <c r="H8" s="153"/>
      <c r="I8" s="49" t="s">
        <v>87</v>
      </c>
      <c r="J8" s="50" t="s">
        <v>88</v>
      </c>
      <c r="K8" s="50" t="s">
        <v>89</v>
      </c>
      <c r="L8" s="50" t="s">
        <v>90</v>
      </c>
      <c r="M8" s="49" t="s">
        <v>91</v>
      </c>
      <c r="N8" s="49" t="s">
        <v>92</v>
      </c>
      <c r="O8" s="50" t="s">
        <v>93</v>
      </c>
      <c r="P8" s="49" t="s">
        <v>94</v>
      </c>
      <c r="Q8" s="49" t="s">
        <v>95</v>
      </c>
      <c r="R8" s="49" t="s">
        <v>96</v>
      </c>
      <c r="S8" s="49" t="s">
        <v>97</v>
      </c>
      <c r="T8" s="49" t="s">
        <v>98</v>
      </c>
      <c r="U8" s="49" t="s">
        <v>99</v>
      </c>
    </row>
    <row r="9" spans="1:22" ht="24" x14ac:dyDescent="0.2">
      <c r="A9" s="51" t="s">
        <v>100</v>
      </c>
      <c r="B9" s="52" t="s">
        <v>101</v>
      </c>
      <c r="C9" s="52" t="s">
        <v>102</v>
      </c>
      <c r="D9" s="142"/>
      <c r="E9" s="142"/>
      <c r="F9" s="144"/>
      <c r="G9" s="144"/>
      <c r="H9" s="53" t="s">
        <v>103</v>
      </c>
      <c r="I9" s="52" t="s">
        <v>102</v>
      </c>
      <c r="J9" s="54" t="s">
        <v>102</v>
      </c>
      <c r="K9" s="54" t="s">
        <v>102</v>
      </c>
      <c r="L9" s="54" t="s">
        <v>104</v>
      </c>
      <c r="M9" s="52" t="s">
        <v>104</v>
      </c>
      <c r="N9" s="52" t="s">
        <v>104</v>
      </c>
      <c r="O9" s="54" t="s">
        <v>104</v>
      </c>
      <c r="P9" s="52" t="s">
        <v>102</v>
      </c>
      <c r="Q9" s="52" t="s">
        <v>104</v>
      </c>
      <c r="R9" s="52" t="s">
        <v>102</v>
      </c>
      <c r="S9" s="52" t="s">
        <v>102</v>
      </c>
      <c r="T9" s="52" t="s">
        <v>104</v>
      </c>
      <c r="U9" s="52" t="s">
        <v>104</v>
      </c>
    </row>
    <row r="10" spans="1:22" x14ac:dyDescent="0.2">
      <c r="A10" s="51" t="s">
        <v>105</v>
      </c>
      <c r="B10" s="52" t="s">
        <v>106</v>
      </c>
      <c r="C10" s="52" t="s">
        <v>102</v>
      </c>
      <c r="D10" s="143"/>
      <c r="E10" s="143"/>
      <c r="F10" s="145"/>
      <c r="G10" s="145"/>
      <c r="H10" s="53" t="s">
        <v>103</v>
      </c>
      <c r="I10" s="52" t="s">
        <v>102</v>
      </c>
      <c r="J10" s="54" t="s">
        <v>102</v>
      </c>
      <c r="K10" s="54" t="s">
        <v>102</v>
      </c>
      <c r="L10" s="54" t="s">
        <v>104</v>
      </c>
      <c r="M10" s="52" t="s">
        <v>104</v>
      </c>
      <c r="N10" s="52" t="s">
        <v>104</v>
      </c>
      <c r="O10" s="54" t="s">
        <v>107</v>
      </c>
      <c r="P10" s="52" t="s">
        <v>104</v>
      </c>
      <c r="Q10" s="52" t="s">
        <v>104</v>
      </c>
      <c r="R10" s="52" t="s">
        <v>102</v>
      </c>
      <c r="S10" s="52" t="s">
        <v>102</v>
      </c>
      <c r="T10" s="52" t="s">
        <v>104</v>
      </c>
      <c r="U10" s="52" t="s">
        <v>104</v>
      </c>
    </row>
    <row r="11" spans="1:22" ht="24" x14ac:dyDescent="0.2">
      <c r="A11" s="51" t="s">
        <v>108</v>
      </c>
      <c r="B11" s="55">
        <v>11</v>
      </c>
      <c r="C11" s="52" t="s">
        <v>104</v>
      </c>
      <c r="D11" s="56">
        <v>56.5</v>
      </c>
      <c r="E11" s="55">
        <v>100</v>
      </c>
      <c r="F11" s="57">
        <v>100</v>
      </c>
      <c r="G11" s="57">
        <v>100</v>
      </c>
      <c r="H11" s="53" t="s">
        <v>109</v>
      </c>
      <c r="I11" s="52" t="s">
        <v>104</v>
      </c>
      <c r="J11" s="54" t="s">
        <v>102</v>
      </c>
      <c r="K11" s="54" t="s">
        <v>102</v>
      </c>
      <c r="L11" s="54" t="s">
        <v>104</v>
      </c>
      <c r="M11" s="52" t="s">
        <v>107</v>
      </c>
      <c r="N11" s="52" t="s">
        <v>107</v>
      </c>
      <c r="O11" s="54" t="s">
        <v>104</v>
      </c>
      <c r="P11" s="52" t="s">
        <v>104</v>
      </c>
      <c r="Q11" s="52" t="s">
        <v>107</v>
      </c>
      <c r="R11" s="52" t="s">
        <v>102</v>
      </c>
      <c r="S11" s="52" t="s">
        <v>104</v>
      </c>
      <c r="T11" s="52" t="s">
        <v>107</v>
      </c>
      <c r="U11" s="52" t="s">
        <v>102</v>
      </c>
    </row>
    <row r="12" spans="1:22" ht="24" x14ac:dyDescent="0.2">
      <c r="A12" s="51" t="s">
        <v>110</v>
      </c>
      <c r="B12" s="55">
        <v>12</v>
      </c>
      <c r="C12" s="52" t="s">
        <v>104</v>
      </c>
      <c r="D12" s="56">
        <v>77.7</v>
      </c>
      <c r="E12" s="55">
        <v>100</v>
      </c>
      <c r="F12" s="58">
        <v>99.2</v>
      </c>
      <c r="G12" s="57">
        <v>100</v>
      </c>
      <c r="H12" s="53" t="s">
        <v>109</v>
      </c>
      <c r="I12" s="59" t="s">
        <v>104</v>
      </c>
      <c r="J12" s="60" t="s">
        <v>102</v>
      </c>
      <c r="K12" s="60" t="s">
        <v>102</v>
      </c>
      <c r="L12" s="60" t="s">
        <v>104</v>
      </c>
      <c r="M12" s="59" t="s">
        <v>104</v>
      </c>
      <c r="N12" s="59" t="s">
        <v>104</v>
      </c>
      <c r="O12" s="60" t="s">
        <v>104</v>
      </c>
      <c r="P12" s="59" t="s">
        <v>104</v>
      </c>
      <c r="Q12" s="59" t="s">
        <v>104</v>
      </c>
      <c r="R12" s="59" t="s">
        <v>102</v>
      </c>
      <c r="S12" s="59" t="s">
        <v>102</v>
      </c>
      <c r="T12" s="59" t="s">
        <v>104</v>
      </c>
      <c r="U12" s="59" t="s">
        <v>102</v>
      </c>
    </row>
    <row r="13" spans="1:22" ht="24" x14ac:dyDescent="0.2">
      <c r="A13" s="51" t="s">
        <v>111</v>
      </c>
      <c r="B13" s="52" t="s">
        <v>112</v>
      </c>
      <c r="C13" s="52" t="s">
        <v>102</v>
      </c>
      <c r="D13" s="61">
        <v>0</v>
      </c>
      <c r="E13" s="61">
        <v>3.2</v>
      </c>
      <c r="F13" s="62">
        <v>1.1000000000000001</v>
      </c>
      <c r="G13" s="62">
        <v>21</v>
      </c>
      <c r="H13" s="53" t="s">
        <v>109</v>
      </c>
      <c r="I13" s="59" t="s">
        <v>102</v>
      </c>
      <c r="J13" s="60" t="s">
        <v>102</v>
      </c>
      <c r="K13" s="60" t="s">
        <v>102</v>
      </c>
      <c r="L13" s="60" t="s">
        <v>104</v>
      </c>
      <c r="M13" s="59" t="s">
        <v>104</v>
      </c>
      <c r="N13" s="59" t="s">
        <v>104</v>
      </c>
      <c r="O13" s="60" t="s">
        <v>102</v>
      </c>
      <c r="P13" s="59" t="s">
        <v>102</v>
      </c>
      <c r="Q13" s="59" t="s">
        <v>104</v>
      </c>
      <c r="R13" s="59" t="s">
        <v>102</v>
      </c>
      <c r="S13" s="59" t="s">
        <v>102</v>
      </c>
      <c r="T13" s="59" t="s">
        <v>104</v>
      </c>
      <c r="U13" s="59" t="s">
        <v>102</v>
      </c>
    </row>
    <row r="14" spans="1:22" x14ac:dyDescent="0.2">
      <c r="A14" s="51" t="s">
        <v>113</v>
      </c>
      <c r="B14" s="52" t="s">
        <v>114</v>
      </c>
      <c r="C14" s="54" t="s">
        <v>102</v>
      </c>
      <c r="D14" s="63"/>
      <c r="E14" s="63"/>
      <c r="F14" s="64"/>
      <c r="G14" s="63"/>
      <c r="H14" s="65" t="s">
        <v>109</v>
      </c>
      <c r="I14" s="59" t="s">
        <v>102</v>
      </c>
      <c r="J14" s="60" t="s">
        <v>102</v>
      </c>
      <c r="K14" s="60" t="s">
        <v>104</v>
      </c>
      <c r="L14" s="60" t="s">
        <v>104</v>
      </c>
      <c r="M14" s="59" t="s">
        <v>104</v>
      </c>
      <c r="N14" s="59" t="s">
        <v>104</v>
      </c>
      <c r="O14" s="60" t="s">
        <v>104</v>
      </c>
      <c r="P14" s="59" t="s">
        <v>107</v>
      </c>
      <c r="Q14" s="59" t="s">
        <v>104</v>
      </c>
      <c r="R14" s="59" t="s">
        <v>102</v>
      </c>
      <c r="S14" s="59" t="s">
        <v>102</v>
      </c>
      <c r="T14" s="59" t="s">
        <v>104</v>
      </c>
      <c r="U14" s="59" t="s">
        <v>107</v>
      </c>
    </row>
    <row r="15" spans="1:22" x14ac:dyDescent="0.2">
      <c r="A15" s="51" t="s">
        <v>115</v>
      </c>
      <c r="B15" s="52" t="s">
        <v>116</v>
      </c>
      <c r="C15" s="54" t="s">
        <v>104</v>
      </c>
      <c r="D15" s="66"/>
      <c r="E15" s="66"/>
      <c r="F15" s="67"/>
      <c r="G15" s="66"/>
      <c r="H15" s="65" t="s">
        <v>109</v>
      </c>
      <c r="I15" s="59" t="s">
        <v>104</v>
      </c>
      <c r="J15" s="60" t="s">
        <v>102</v>
      </c>
      <c r="K15" s="60" t="s">
        <v>104</v>
      </c>
      <c r="L15" s="60" t="s">
        <v>104</v>
      </c>
      <c r="M15" s="59" t="s">
        <v>104</v>
      </c>
      <c r="N15" s="59" t="s">
        <v>104</v>
      </c>
      <c r="O15" s="60" t="s">
        <v>104</v>
      </c>
      <c r="P15" s="59" t="s">
        <v>104</v>
      </c>
      <c r="Q15" s="59" t="s">
        <v>104</v>
      </c>
      <c r="R15" s="59" t="s">
        <v>102</v>
      </c>
      <c r="S15" s="59" t="s">
        <v>104</v>
      </c>
      <c r="T15" s="59" t="s">
        <v>104</v>
      </c>
      <c r="U15" s="59" t="s">
        <v>104</v>
      </c>
    </row>
    <row r="16" spans="1:22" ht="24" x14ac:dyDescent="0.2">
      <c r="A16" s="51" t="s">
        <v>117</v>
      </c>
      <c r="B16" s="52" t="s">
        <v>118</v>
      </c>
      <c r="C16" s="52" t="s">
        <v>104</v>
      </c>
      <c r="D16" s="68">
        <v>0</v>
      </c>
      <c r="E16" s="68">
        <v>2</v>
      </c>
      <c r="F16" s="69">
        <v>4.2</v>
      </c>
      <c r="G16" s="69">
        <v>78</v>
      </c>
      <c r="H16" s="53" t="s">
        <v>109</v>
      </c>
      <c r="I16" s="59" t="s">
        <v>104</v>
      </c>
      <c r="J16" s="60" t="s">
        <v>102</v>
      </c>
      <c r="K16" s="60" t="s">
        <v>102</v>
      </c>
      <c r="L16" s="60" t="s">
        <v>104</v>
      </c>
      <c r="M16" s="59" t="s">
        <v>104</v>
      </c>
      <c r="N16" s="59" t="s">
        <v>104</v>
      </c>
      <c r="O16" s="60" t="s">
        <v>104</v>
      </c>
      <c r="P16" s="59" t="s">
        <v>104</v>
      </c>
      <c r="Q16" s="59" t="s">
        <v>104</v>
      </c>
      <c r="R16" s="59" t="s">
        <v>102</v>
      </c>
      <c r="S16" s="59" t="s">
        <v>104</v>
      </c>
      <c r="T16" s="59" t="s">
        <v>104</v>
      </c>
      <c r="U16" s="59" t="s">
        <v>102</v>
      </c>
    </row>
    <row r="17" spans="1:21" ht="24" x14ac:dyDescent="0.2">
      <c r="A17" s="51" t="s">
        <v>119</v>
      </c>
      <c r="B17" s="52" t="s">
        <v>120</v>
      </c>
      <c r="C17" s="52" t="s">
        <v>104</v>
      </c>
      <c r="D17" s="70"/>
      <c r="E17" s="70"/>
      <c r="F17" s="71"/>
      <c r="G17" s="71"/>
      <c r="H17" s="53" t="s">
        <v>109</v>
      </c>
      <c r="I17" s="59" t="s">
        <v>104</v>
      </c>
      <c r="J17" s="60" t="s">
        <v>102</v>
      </c>
      <c r="K17" s="60" t="s">
        <v>102</v>
      </c>
      <c r="L17" s="60" t="s">
        <v>104</v>
      </c>
      <c r="M17" s="59" t="s">
        <v>104</v>
      </c>
      <c r="N17" s="59" t="s">
        <v>104</v>
      </c>
      <c r="O17" s="60" t="s">
        <v>102</v>
      </c>
      <c r="P17" s="59" t="s">
        <v>102</v>
      </c>
      <c r="Q17" s="59" t="s">
        <v>104</v>
      </c>
      <c r="R17" s="59" t="s">
        <v>102</v>
      </c>
      <c r="S17" s="59" t="s">
        <v>104</v>
      </c>
      <c r="T17" s="59" t="s">
        <v>104</v>
      </c>
      <c r="U17" s="59" t="s">
        <v>102</v>
      </c>
    </row>
    <row r="18" spans="1:21" ht="24" x14ac:dyDescent="0.2">
      <c r="A18" s="51" t="s">
        <v>121</v>
      </c>
      <c r="B18" s="52" t="s">
        <v>122</v>
      </c>
      <c r="C18" s="52" t="s">
        <v>102</v>
      </c>
      <c r="D18" s="68"/>
      <c r="E18" s="68"/>
      <c r="F18" s="69"/>
      <c r="G18" s="69"/>
      <c r="H18" s="53" t="s">
        <v>123</v>
      </c>
      <c r="I18" s="59" t="s">
        <v>102</v>
      </c>
      <c r="J18" s="60" t="s">
        <v>102</v>
      </c>
      <c r="K18" s="60" t="s">
        <v>104</v>
      </c>
      <c r="L18" s="60" t="s">
        <v>104</v>
      </c>
      <c r="M18" s="59" t="s">
        <v>104</v>
      </c>
      <c r="N18" s="59" t="s">
        <v>104</v>
      </c>
      <c r="O18" s="60" t="s">
        <v>107</v>
      </c>
      <c r="P18" s="59" t="s">
        <v>104</v>
      </c>
      <c r="Q18" s="59" t="s">
        <v>104</v>
      </c>
      <c r="R18" s="59" t="s">
        <v>102</v>
      </c>
      <c r="S18" s="59" t="s">
        <v>102</v>
      </c>
      <c r="T18" s="59" t="s">
        <v>104</v>
      </c>
      <c r="U18" s="59" t="s">
        <v>102</v>
      </c>
    </row>
    <row r="19" spans="1:21" ht="36" x14ac:dyDescent="0.2">
      <c r="A19" s="72" t="s">
        <v>124</v>
      </c>
      <c r="B19" s="52" t="s">
        <v>125</v>
      </c>
      <c r="C19" s="52" t="s">
        <v>104</v>
      </c>
      <c r="D19" s="146">
        <v>0.8</v>
      </c>
      <c r="E19" s="146">
        <v>51.8</v>
      </c>
      <c r="F19" s="147">
        <v>8.8000000000000007</v>
      </c>
      <c r="G19" s="147">
        <v>78.599999999999994</v>
      </c>
      <c r="H19" s="53" t="s">
        <v>109</v>
      </c>
      <c r="I19" s="52" t="s">
        <v>104</v>
      </c>
      <c r="J19" s="54" t="s">
        <v>102</v>
      </c>
      <c r="K19" s="54" t="s">
        <v>102</v>
      </c>
      <c r="L19" s="54" t="s">
        <v>104</v>
      </c>
      <c r="M19" s="52" t="s">
        <v>104</v>
      </c>
      <c r="N19" s="52" t="s">
        <v>104</v>
      </c>
      <c r="O19" s="54" t="s">
        <v>104</v>
      </c>
      <c r="P19" s="52" t="s">
        <v>102</v>
      </c>
      <c r="Q19" s="52" t="s">
        <v>104</v>
      </c>
      <c r="R19" s="52" t="s">
        <v>102</v>
      </c>
      <c r="S19" s="52" t="s">
        <v>102</v>
      </c>
      <c r="T19" s="52" t="s">
        <v>104</v>
      </c>
      <c r="U19" s="52" t="s">
        <v>102</v>
      </c>
    </row>
    <row r="20" spans="1:21" ht="36" x14ac:dyDescent="0.2">
      <c r="A20" s="72" t="s">
        <v>126</v>
      </c>
      <c r="B20" s="52" t="s">
        <v>127</v>
      </c>
      <c r="C20" s="52" t="s">
        <v>104</v>
      </c>
      <c r="D20" s="143"/>
      <c r="E20" s="143"/>
      <c r="F20" s="145"/>
      <c r="G20" s="145"/>
      <c r="H20" s="53" t="s">
        <v>109</v>
      </c>
      <c r="I20" s="52" t="s">
        <v>104</v>
      </c>
      <c r="J20" s="54" t="s">
        <v>102</v>
      </c>
      <c r="K20" s="54" t="s">
        <v>102</v>
      </c>
      <c r="L20" s="54" t="s">
        <v>104</v>
      </c>
      <c r="M20" s="52" t="s">
        <v>102</v>
      </c>
      <c r="N20" s="52" t="s">
        <v>104</v>
      </c>
      <c r="O20" s="54" t="s">
        <v>104</v>
      </c>
      <c r="P20" s="52" t="s">
        <v>104</v>
      </c>
      <c r="Q20" s="52" t="s">
        <v>104</v>
      </c>
      <c r="R20" s="52" t="s">
        <v>102</v>
      </c>
      <c r="S20" s="52" t="s">
        <v>102</v>
      </c>
      <c r="T20" s="52" t="s">
        <v>104</v>
      </c>
      <c r="U20" s="52" t="s">
        <v>102</v>
      </c>
    </row>
    <row r="21" spans="1:21" x14ac:dyDescent="0.2">
      <c r="A21" s="46" t="s">
        <v>128</v>
      </c>
    </row>
    <row r="22" spans="1:21" x14ac:dyDescent="0.2">
      <c r="A22" s="46" t="s">
        <v>129</v>
      </c>
    </row>
    <row r="23" spans="1:21" x14ac:dyDescent="0.2">
      <c r="A23" s="46" t="s">
        <v>130</v>
      </c>
    </row>
  </sheetData>
  <mergeCells count="13">
    <mergeCell ref="A7:A8"/>
    <mergeCell ref="B7:B8"/>
    <mergeCell ref="C7:G7"/>
    <mergeCell ref="H7:H8"/>
    <mergeCell ref="I7:U7"/>
    <mergeCell ref="D9:D10"/>
    <mergeCell ref="E9:E10"/>
    <mergeCell ref="F9:F10"/>
    <mergeCell ref="G9:G10"/>
    <mergeCell ref="D19:D20"/>
    <mergeCell ref="E19:E20"/>
    <mergeCell ref="F19:F20"/>
    <mergeCell ref="G19:G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M14" sqref="M14"/>
    </sheetView>
  </sheetViews>
  <sheetFormatPr defaultRowHeight="14.25" x14ac:dyDescent="0.2"/>
  <cols>
    <col min="1" max="1" width="17.25" customWidth="1"/>
  </cols>
  <sheetData>
    <row r="1" spans="1:14" ht="15.75" x14ac:dyDescent="0.25">
      <c r="A1" s="13"/>
      <c r="B1" s="15" t="s">
        <v>50</v>
      </c>
      <c r="C1" s="13"/>
      <c r="D1" s="13"/>
      <c r="E1" s="13"/>
      <c r="F1" s="13"/>
      <c r="G1" s="13"/>
      <c r="H1" s="13"/>
      <c r="I1" s="13"/>
      <c r="J1" s="13"/>
      <c r="K1" s="13"/>
      <c r="L1" s="13"/>
      <c r="M1" s="13"/>
      <c r="N1" s="13"/>
    </row>
    <row r="2" spans="1:14" ht="38.25" x14ac:dyDescent="0.2">
      <c r="A2" s="14" t="s">
        <v>4</v>
      </c>
      <c r="B2" s="17" t="s">
        <v>21</v>
      </c>
      <c r="C2" s="17" t="s">
        <v>43</v>
      </c>
      <c r="D2" s="17" t="s">
        <v>44</v>
      </c>
      <c r="E2" s="17" t="s">
        <v>59</v>
      </c>
      <c r="F2" s="17" t="s">
        <v>22</v>
      </c>
      <c r="G2" s="17" t="s">
        <v>23</v>
      </c>
      <c r="H2" s="17" t="s">
        <v>35</v>
      </c>
      <c r="I2" s="17" t="s">
        <v>24</v>
      </c>
      <c r="J2" s="17" t="s">
        <v>42</v>
      </c>
      <c r="K2" s="17" t="s">
        <v>25</v>
      </c>
      <c r="L2" s="17" t="s">
        <v>26</v>
      </c>
      <c r="M2" s="17" t="s">
        <v>49</v>
      </c>
      <c r="N2" s="44" t="s">
        <v>51</v>
      </c>
    </row>
    <row r="3" spans="1:14" x14ac:dyDescent="0.2">
      <c r="A3" s="19" t="s">
        <v>6</v>
      </c>
      <c r="B3" s="8"/>
      <c r="C3" s="8"/>
      <c r="D3" s="8"/>
      <c r="E3" s="8">
        <v>2</v>
      </c>
      <c r="F3" s="8">
        <v>4</v>
      </c>
      <c r="G3" s="7">
        <v>4</v>
      </c>
      <c r="H3" s="7">
        <v>4</v>
      </c>
      <c r="I3" s="8">
        <v>4</v>
      </c>
      <c r="J3" s="7">
        <v>2</v>
      </c>
      <c r="K3" s="7"/>
      <c r="L3" s="7">
        <v>4</v>
      </c>
      <c r="M3" s="7">
        <v>4</v>
      </c>
      <c r="N3" s="7">
        <v>5</v>
      </c>
    </row>
    <row r="4" spans="1:14" x14ac:dyDescent="0.2">
      <c r="A4" s="19" t="s">
        <v>7</v>
      </c>
      <c r="B4" s="8">
        <v>5</v>
      </c>
      <c r="C4" s="8">
        <v>2</v>
      </c>
      <c r="D4" s="8">
        <v>4</v>
      </c>
      <c r="E4" s="8">
        <v>4</v>
      </c>
      <c r="F4" s="8">
        <v>2</v>
      </c>
      <c r="G4" s="7">
        <v>4</v>
      </c>
      <c r="H4" s="7">
        <v>5</v>
      </c>
      <c r="I4" s="8">
        <v>4</v>
      </c>
      <c r="J4" s="7">
        <v>2</v>
      </c>
      <c r="K4" s="7">
        <v>2</v>
      </c>
      <c r="L4" s="7">
        <v>4</v>
      </c>
      <c r="M4" s="7">
        <v>4</v>
      </c>
      <c r="N4" s="7"/>
    </row>
    <row r="5" spans="1:14" x14ac:dyDescent="0.2">
      <c r="A5" s="19" t="s">
        <v>8</v>
      </c>
      <c r="B5" s="8"/>
      <c r="C5" s="8"/>
      <c r="D5" s="8">
        <v>2</v>
      </c>
      <c r="E5" s="8">
        <v>2</v>
      </c>
      <c r="F5" s="8"/>
      <c r="G5" s="7">
        <v>2</v>
      </c>
      <c r="H5" s="7"/>
      <c r="I5" s="7"/>
      <c r="J5" s="7"/>
      <c r="K5" s="7"/>
      <c r="L5" s="7"/>
      <c r="M5" s="7"/>
      <c r="N5" s="7"/>
    </row>
    <row r="6" spans="1:14" x14ac:dyDescent="0.2">
      <c r="A6" s="19" t="s">
        <v>9</v>
      </c>
      <c r="B6" s="8">
        <v>2</v>
      </c>
      <c r="C6" s="8">
        <v>3</v>
      </c>
      <c r="D6" s="8">
        <v>3</v>
      </c>
      <c r="E6" s="8">
        <v>3</v>
      </c>
      <c r="F6" s="8">
        <v>3</v>
      </c>
      <c r="G6" s="8">
        <v>2</v>
      </c>
      <c r="H6" s="8">
        <v>2</v>
      </c>
      <c r="I6" s="8">
        <v>2</v>
      </c>
      <c r="J6" s="7">
        <v>3</v>
      </c>
      <c r="K6" s="7">
        <v>2</v>
      </c>
      <c r="L6" s="7">
        <v>2</v>
      </c>
      <c r="M6" s="7">
        <v>2</v>
      </c>
      <c r="N6" s="7">
        <v>3</v>
      </c>
    </row>
    <row r="7" spans="1:14" x14ac:dyDescent="0.2">
      <c r="A7" s="19" t="s">
        <v>10</v>
      </c>
      <c r="B7" s="8">
        <v>4</v>
      </c>
      <c r="C7" s="8">
        <v>4</v>
      </c>
      <c r="D7" s="8">
        <v>3</v>
      </c>
      <c r="E7" s="8">
        <v>4</v>
      </c>
      <c r="F7" s="8">
        <v>2</v>
      </c>
      <c r="G7" s="7"/>
      <c r="H7" s="7">
        <v>2</v>
      </c>
      <c r="I7" s="7">
        <v>2</v>
      </c>
      <c r="J7" s="7">
        <v>2</v>
      </c>
      <c r="K7" s="7">
        <v>4</v>
      </c>
      <c r="L7" s="7">
        <v>2</v>
      </c>
      <c r="M7" s="7">
        <v>2</v>
      </c>
      <c r="N7" s="7">
        <v>2</v>
      </c>
    </row>
    <row r="8" spans="1:14" x14ac:dyDescent="0.2">
      <c r="A8" s="19" t="s">
        <v>11</v>
      </c>
      <c r="B8" s="8">
        <v>4</v>
      </c>
      <c r="C8" s="8">
        <v>4</v>
      </c>
      <c r="D8" s="8">
        <v>4</v>
      </c>
      <c r="E8" s="8">
        <v>4</v>
      </c>
      <c r="F8" s="8">
        <v>2</v>
      </c>
      <c r="G8" s="7">
        <v>2</v>
      </c>
      <c r="H8" s="7">
        <v>4</v>
      </c>
      <c r="I8" s="8">
        <v>4</v>
      </c>
      <c r="J8" s="7">
        <v>2</v>
      </c>
      <c r="K8" s="7">
        <v>4</v>
      </c>
      <c r="L8" s="7">
        <v>4</v>
      </c>
      <c r="M8" s="7">
        <v>4</v>
      </c>
      <c r="N8" s="7">
        <v>2</v>
      </c>
    </row>
    <row r="9" spans="1:14" x14ac:dyDescent="0.2">
      <c r="A9" s="19" t="s">
        <v>12</v>
      </c>
      <c r="B9" s="8">
        <v>2</v>
      </c>
      <c r="C9" s="8">
        <v>2</v>
      </c>
      <c r="D9" s="8">
        <v>2</v>
      </c>
      <c r="E9" s="8">
        <v>4</v>
      </c>
      <c r="F9" s="8">
        <v>2</v>
      </c>
      <c r="G9" s="7">
        <v>2</v>
      </c>
      <c r="H9" s="7">
        <v>2</v>
      </c>
      <c r="I9" s="7">
        <v>2</v>
      </c>
      <c r="J9" s="7">
        <v>2</v>
      </c>
      <c r="K9" s="7">
        <v>2</v>
      </c>
      <c r="L9" s="7">
        <v>3</v>
      </c>
      <c r="M9" s="7"/>
      <c r="N9" s="7">
        <v>5</v>
      </c>
    </row>
    <row r="10" spans="1:14" x14ac:dyDescent="0.2">
      <c r="A10" s="19" t="s">
        <v>15</v>
      </c>
      <c r="B10" s="8"/>
      <c r="C10" s="8"/>
      <c r="D10" s="8">
        <v>2</v>
      </c>
      <c r="E10" s="8">
        <v>2</v>
      </c>
      <c r="F10" s="8"/>
      <c r="G10" s="7">
        <v>2</v>
      </c>
      <c r="H10" s="7">
        <v>2</v>
      </c>
      <c r="I10" s="7">
        <v>2</v>
      </c>
      <c r="J10" s="7">
        <v>2</v>
      </c>
      <c r="K10" s="7">
        <v>2</v>
      </c>
      <c r="L10" s="7">
        <v>2</v>
      </c>
      <c r="M10" s="7"/>
      <c r="N10" s="7"/>
    </row>
    <row r="11" spans="1:14" x14ac:dyDescent="0.2">
      <c r="A11" s="19" t="s">
        <v>16</v>
      </c>
      <c r="B11" s="8"/>
      <c r="C11" s="8">
        <v>2</v>
      </c>
      <c r="D11" s="8">
        <v>2</v>
      </c>
      <c r="E11" s="8">
        <v>2</v>
      </c>
      <c r="F11" s="8">
        <v>2</v>
      </c>
      <c r="G11" s="7">
        <v>2</v>
      </c>
      <c r="H11" s="7">
        <v>2</v>
      </c>
      <c r="I11" s="7">
        <v>2</v>
      </c>
      <c r="J11" s="7">
        <v>2</v>
      </c>
      <c r="K11" s="7">
        <v>2</v>
      </c>
      <c r="L11" s="7">
        <v>2</v>
      </c>
      <c r="M11" s="7">
        <v>2</v>
      </c>
      <c r="N11" s="7">
        <v>2</v>
      </c>
    </row>
    <row r="12" spans="1:14" x14ac:dyDescent="0.2">
      <c r="A12" s="19" t="s">
        <v>17</v>
      </c>
      <c r="B12" s="8"/>
      <c r="C12" s="8"/>
      <c r="D12" s="8"/>
      <c r="E12" s="8"/>
      <c r="F12" s="8"/>
      <c r="G12" s="7"/>
      <c r="H12" s="7">
        <v>2</v>
      </c>
      <c r="I12" s="7">
        <v>2</v>
      </c>
      <c r="J12" s="7"/>
      <c r="K12" s="7"/>
      <c r="L12" s="7">
        <v>2</v>
      </c>
      <c r="M12" s="7">
        <v>4</v>
      </c>
      <c r="N12" s="7"/>
    </row>
    <row r="13" spans="1:14" x14ac:dyDescent="0.2">
      <c r="A13" s="19" t="s">
        <v>18</v>
      </c>
      <c r="B13" s="8"/>
      <c r="C13" s="8">
        <v>2</v>
      </c>
      <c r="D13" s="8">
        <v>2</v>
      </c>
      <c r="E13" s="8"/>
      <c r="F13" s="8">
        <v>2</v>
      </c>
      <c r="G13" s="7">
        <v>2</v>
      </c>
      <c r="H13" s="7">
        <v>2</v>
      </c>
      <c r="I13" s="7">
        <v>4</v>
      </c>
      <c r="J13" s="7">
        <v>2</v>
      </c>
      <c r="K13" s="7">
        <v>2</v>
      </c>
      <c r="L13" s="7">
        <v>2</v>
      </c>
      <c r="M13" s="7">
        <v>2</v>
      </c>
      <c r="N13" s="7"/>
    </row>
    <row r="14" spans="1:14" x14ac:dyDescent="0.2">
      <c r="A14" s="19" t="s">
        <v>19</v>
      </c>
      <c r="B14" s="8"/>
      <c r="C14" s="8">
        <v>4</v>
      </c>
      <c r="D14" s="8">
        <v>2</v>
      </c>
      <c r="E14" s="8"/>
      <c r="F14" s="8"/>
      <c r="G14" s="7"/>
      <c r="H14" s="7"/>
      <c r="I14" s="7"/>
      <c r="J14" s="7"/>
      <c r="K14" s="7">
        <v>2</v>
      </c>
      <c r="L14" s="7">
        <v>2</v>
      </c>
      <c r="M14" s="7"/>
      <c r="N14" s="7">
        <v>2</v>
      </c>
    </row>
    <row r="15" spans="1:14" x14ac:dyDescent="0.2">
      <c r="A15" s="19" t="s">
        <v>27</v>
      </c>
      <c r="B15" s="8">
        <v>1</v>
      </c>
      <c r="C15" s="8">
        <v>1</v>
      </c>
      <c r="D15" s="8">
        <v>1</v>
      </c>
      <c r="E15" s="8">
        <v>1</v>
      </c>
      <c r="F15" s="8">
        <v>1</v>
      </c>
      <c r="G15" s="8">
        <v>1</v>
      </c>
      <c r="H15" s="8">
        <v>1</v>
      </c>
      <c r="I15" s="8">
        <v>1</v>
      </c>
      <c r="J15" s="8">
        <v>1</v>
      </c>
      <c r="K15" s="8">
        <v>1</v>
      </c>
      <c r="L15" s="8">
        <v>1</v>
      </c>
      <c r="M15" s="8">
        <v>1</v>
      </c>
      <c r="N15" s="8">
        <v>1</v>
      </c>
    </row>
    <row r="16" spans="1:14" x14ac:dyDescent="0.2">
      <c r="A16" s="19" t="s">
        <v>28</v>
      </c>
      <c r="B16" s="8">
        <v>1</v>
      </c>
      <c r="C16" s="8">
        <v>1</v>
      </c>
      <c r="D16" s="8">
        <v>1</v>
      </c>
      <c r="E16" s="8">
        <v>1</v>
      </c>
      <c r="F16" s="8">
        <v>1</v>
      </c>
      <c r="G16" s="8">
        <v>1</v>
      </c>
      <c r="H16" s="8">
        <v>1</v>
      </c>
      <c r="I16" s="8">
        <v>1</v>
      </c>
      <c r="J16" s="8">
        <v>1</v>
      </c>
      <c r="K16" s="8">
        <v>1</v>
      </c>
      <c r="L16" s="8">
        <v>1</v>
      </c>
      <c r="M16" s="8">
        <v>1</v>
      </c>
      <c r="N16" s="8">
        <v>1</v>
      </c>
    </row>
    <row r="17" spans="1:14" x14ac:dyDescent="0.2">
      <c r="A17" s="19" t="s">
        <v>29</v>
      </c>
      <c r="B17" s="8">
        <v>2</v>
      </c>
      <c r="C17" s="8">
        <v>1</v>
      </c>
      <c r="D17" s="8">
        <v>1</v>
      </c>
      <c r="E17" s="8">
        <v>1</v>
      </c>
      <c r="F17" s="8">
        <v>1</v>
      </c>
      <c r="G17" s="8">
        <v>1</v>
      </c>
      <c r="H17" s="8">
        <v>1</v>
      </c>
      <c r="I17" s="8">
        <v>1</v>
      </c>
      <c r="J17" s="8">
        <v>4</v>
      </c>
      <c r="K17" s="8">
        <v>1</v>
      </c>
      <c r="L17" s="8">
        <v>1</v>
      </c>
      <c r="M17" s="8">
        <v>1</v>
      </c>
      <c r="N17" s="8">
        <v>4</v>
      </c>
    </row>
    <row r="18" spans="1:14" x14ac:dyDescent="0.2">
      <c r="A18" s="19" t="s">
        <v>58</v>
      </c>
      <c r="B18" s="8">
        <v>2</v>
      </c>
      <c r="C18" s="8">
        <v>2</v>
      </c>
      <c r="D18" s="8">
        <v>2</v>
      </c>
      <c r="E18" s="8">
        <v>3</v>
      </c>
      <c r="F18" s="8">
        <v>1</v>
      </c>
      <c r="G18" s="8">
        <v>3</v>
      </c>
      <c r="H18" s="8">
        <v>3</v>
      </c>
      <c r="I18" s="8">
        <v>4</v>
      </c>
      <c r="J18" s="8">
        <v>1</v>
      </c>
      <c r="K18" s="8">
        <v>2</v>
      </c>
      <c r="L18" s="8">
        <v>2</v>
      </c>
      <c r="M18" s="8">
        <v>2</v>
      </c>
      <c r="N18" s="8">
        <v>4</v>
      </c>
    </row>
    <row r="19" spans="1:14" x14ac:dyDescent="0.2">
      <c r="A19" s="76" t="s">
        <v>71</v>
      </c>
      <c r="B19" s="45">
        <f>SUM(B3:B18)</f>
        <v>23</v>
      </c>
      <c r="C19" s="45">
        <f t="shared" ref="C19:N19" si="0">SUM(C3:C18)</f>
        <v>28</v>
      </c>
      <c r="D19" s="45">
        <f t="shared" si="0"/>
        <v>31</v>
      </c>
      <c r="E19" s="45">
        <f t="shared" si="0"/>
        <v>33</v>
      </c>
      <c r="F19" s="45">
        <f t="shared" si="0"/>
        <v>23</v>
      </c>
      <c r="G19" s="45">
        <f t="shared" si="0"/>
        <v>28</v>
      </c>
      <c r="H19" s="45">
        <f t="shared" si="0"/>
        <v>33</v>
      </c>
      <c r="I19" s="45">
        <f t="shared" si="0"/>
        <v>35</v>
      </c>
      <c r="J19" s="45">
        <f t="shared" si="0"/>
        <v>26</v>
      </c>
      <c r="K19" s="45">
        <f t="shared" si="0"/>
        <v>27</v>
      </c>
      <c r="L19" s="45">
        <f t="shared" si="0"/>
        <v>34</v>
      </c>
      <c r="M19" s="45">
        <f t="shared" si="0"/>
        <v>29</v>
      </c>
      <c r="N19" s="45">
        <f t="shared" si="0"/>
        <v>31</v>
      </c>
    </row>
    <row r="20" spans="1:14" x14ac:dyDescent="0.2">
      <c r="A20" s="45" t="s">
        <v>131</v>
      </c>
      <c r="B20" s="45">
        <v>3</v>
      </c>
      <c r="C20" s="45">
        <v>4</v>
      </c>
      <c r="D20" s="45">
        <v>4</v>
      </c>
      <c r="E20" s="45"/>
      <c r="F20" s="45">
        <v>2</v>
      </c>
      <c r="G20" s="45">
        <v>2</v>
      </c>
      <c r="H20" s="45">
        <v>1</v>
      </c>
      <c r="I20" s="45">
        <v>3</v>
      </c>
      <c r="J20" s="75" t="s">
        <v>132</v>
      </c>
      <c r="K20" s="45">
        <v>3</v>
      </c>
      <c r="L20" s="45">
        <v>2</v>
      </c>
      <c r="M20" s="45">
        <v>3</v>
      </c>
      <c r="N20" s="45"/>
    </row>
    <row r="22" spans="1:14" x14ac:dyDescent="0.2">
      <c r="D22">
        <v>1</v>
      </c>
      <c r="E22">
        <v>33</v>
      </c>
      <c r="I22">
        <v>33</v>
      </c>
    </row>
    <row r="23" spans="1:14" x14ac:dyDescent="0.2">
      <c r="D23">
        <v>2</v>
      </c>
      <c r="E23">
        <v>24</v>
      </c>
      <c r="F23">
        <v>28</v>
      </c>
      <c r="G23">
        <v>34</v>
      </c>
      <c r="I23">
        <f>AVERAGE(E23:H23)</f>
        <v>28.666666666666668</v>
      </c>
    </row>
    <row r="24" spans="1:14" x14ac:dyDescent="0.2">
      <c r="D24">
        <v>3</v>
      </c>
      <c r="E24">
        <v>23</v>
      </c>
      <c r="F24">
        <v>35</v>
      </c>
      <c r="G24">
        <v>27</v>
      </c>
      <c r="H24">
        <v>29</v>
      </c>
      <c r="I24">
        <f t="shared" ref="I24:I25" si="1">AVERAGE(E24:H24)</f>
        <v>28.5</v>
      </c>
    </row>
    <row r="25" spans="1:14" x14ac:dyDescent="0.2">
      <c r="D25">
        <v>4</v>
      </c>
      <c r="E25">
        <v>29</v>
      </c>
      <c r="F25">
        <v>33</v>
      </c>
      <c r="I25">
        <f t="shared" si="1"/>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Threats Checklist</vt:lpstr>
      <vt:lpstr>Threats Matrix</vt:lpstr>
      <vt:lpstr>Map</vt:lpstr>
      <vt:lpstr>Treatment vs Elimination</vt:lpstr>
      <vt:lpstr>COT Threats</vt:lpstr>
      <vt:lpstr>Sheet1</vt:lpstr>
      <vt:lpstr>Map!Print_Area</vt:lpstr>
      <vt:lpstr>'Threats Checklist'!Print_Area</vt:lpstr>
      <vt:lpstr>'Threats Matrix'!Print_Area</vt:lpstr>
      <vt:lpstr>'Treatment vs Elimination'!Print_Area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Casey - NRCS, Salt Lake City, UT</dc:creator>
  <cp:lastModifiedBy>casey.burns</cp:lastModifiedBy>
  <cp:lastPrinted>2013-11-25T16:28:37Z</cp:lastPrinted>
  <dcterms:created xsi:type="dcterms:W3CDTF">2012-10-16T19:29:32Z</dcterms:created>
  <dcterms:modified xsi:type="dcterms:W3CDTF">2013-12-02T16:31:44Z</dcterms:modified>
</cp:coreProperties>
</file>